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U:\Asset Advisory\Builders Prequalification\Reviews\2025 new DHW docs\"/>
    </mc:Choice>
  </mc:AlternateContent>
  <xr:revisionPtr revIDLastSave="0" documentId="8_{0714C8B6-C49C-46C7-A1F6-87A347BABBAD}" xr6:coauthVersionLast="47" xr6:coauthVersionMax="47" xr10:uidLastSave="{00000000-0000-0000-0000-000000000000}"/>
  <workbookProtection workbookAlgorithmName="SHA-512" workbookHashValue="RrrzC7n2k56dcCQx2Q04YdZB0vK2zS9SEVmQybBvRhsboGxs0zRsF6Jg8Du21XK4doryTirc0HMMshPow1x5ww==" workbookSaltValue="y7OQj6xwiiUbv8MgySQEig==" workbookSpinCount="100000" lockStructure="1"/>
  <bookViews>
    <workbookView xWindow="-120" yWindow="-120" windowWidth="29040" windowHeight="15720" tabRatio="860" xr2:uid="{00000000-000D-0000-FFFF-FFFF00000000}"/>
  </bookViews>
  <sheets>
    <sheet name="Contract Info and Criteria" sheetId="1" r:id="rId1"/>
    <sheet name="Summary and Additional Comments" sheetId="2" r:id="rId2"/>
    <sheet name="Guide Notes" sheetId="5" r:id="rId3"/>
    <sheet name="BMW Workings" sheetId="7" state="hidden" r:id="rId4"/>
    <sheet name="Data Entry" sheetId="4" state="hidden" r:id="rId5"/>
  </sheets>
  <externalReferences>
    <externalReference r:id="rId6"/>
  </externalReferences>
  <definedNames>
    <definedName name="_GoBack" localSheetId="0">'Contract Info and Criteria'!#REF!</definedName>
    <definedName name="Category">'[1]BMW - Workings'!$K$150:$K$154</definedName>
    <definedName name="Consultant_Type">'[1]BMW - Workings'!$K$177:$K$182</definedName>
    <definedName name="_xlnm.Print_Area" localSheetId="0">'Contract Info and Criteria'!$A$1:$I$53</definedName>
    <definedName name="_xlnm.Print_Area" localSheetId="2">'Guide Notes'!$A$1:$A$11</definedName>
    <definedName name="_xlnm.Print_Area" localSheetId="1">'Summary and Additional Comments'!$A$1:$J$102</definedName>
    <definedName name="_xlnm.Print_Titles" localSheetId="2">'Guide Notes'!$1:$1</definedName>
    <definedName name="Relevant_Panel">'[1]BMW - Workings'!$K$167:$K$175</definedName>
    <definedName name="RFR">'[1]BMW - Workings'!$K$132:$K$134</definedName>
    <definedName name="SCORE" localSheetId="3">'BMW Workings'!$H$43:$H$48</definedName>
    <definedName name="SCORE">#REF!</definedName>
    <definedName name="Status">'[1]BMW - Workings'!$K$141:$K$148</definedName>
    <definedName name="Was_a_Bill_of_Quantity_prepared?">'Contract Info and Criteria'!#REF!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7" l="1"/>
  <c r="A14" i="7"/>
  <c r="A12" i="7"/>
  <c r="A10" i="7"/>
  <c r="A8" i="7"/>
  <c r="A6" i="7"/>
  <c r="AO4" i="4"/>
  <c r="C49" i="2"/>
  <c r="H6" i="7"/>
  <c r="I6" i="7" s="1"/>
  <c r="O6" i="7" s="1"/>
  <c r="B20" i="2"/>
  <c r="AP4" i="4" l="1"/>
  <c r="B10" i="2"/>
  <c r="D4" i="4" l="1"/>
  <c r="B30" i="2"/>
  <c r="B36" i="2" l="1"/>
  <c r="B34" i="2"/>
  <c r="B32" i="2"/>
  <c r="B28" i="2"/>
  <c r="B26" i="2"/>
  <c r="B24" i="2"/>
  <c r="B18" i="2"/>
  <c r="B16" i="2"/>
  <c r="B14" i="2"/>
  <c r="B12" i="2"/>
  <c r="B8" i="2"/>
  <c r="B6" i="2"/>
  <c r="I14" i="7" l="1"/>
  <c r="H12" i="7"/>
  <c r="I12" i="7" s="1"/>
  <c r="J12" i="7" s="1"/>
  <c r="H10" i="7"/>
  <c r="I10" i="7" s="1"/>
  <c r="H8" i="7"/>
  <c r="I8" i="7" s="1"/>
  <c r="O8" i="7" s="1"/>
  <c r="I17" i="7" l="1"/>
  <c r="K17" i="7"/>
  <c r="AG2" i="4"/>
  <c r="AB2" i="4"/>
  <c r="W2" i="4"/>
  <c r="R2" i="4"/>
  <c r="M2" i="4"/>
  <c r="AK4" i="4" l="1"/>
  <c r="J14" i="7"/>
  <c r="AJ4" i="4" s="1"/>
  <c r="AE4" i="4"/>
  <c r="AD4" i="4"/>
  <c r="Z4" i="4"/>
  <c r="J10" i="7"/>
  <c r="Y4" i="4" s="1"/>
  <c r="U4" i="4"/>
  <c r="J8" i="7"/>
  <c r="T4" i="4" s="1"/>
  <c r="P4" i="4"/>
  <c r="J6" i="7"/>
  <c r="O4" i="4" s="1"/>
  <c r="L6" i="7" l="1"/>
  <c r="O14" i="7"/>
  <c r="L14" i="7" s="1"/>
  <c r="O10" i="7"/>
  <c r="L10" i="7" s="1"/>
  <c r="O12" i="7"/>
  <c r="L12" i="7" s="1"/>
  <c r="L8" i="7"/>
  <c r="M6" i="7" l="1"/>
  <c r="M14" i="7"/>
  <c r="M10" i="7"/>
  <c r="M8" i="7"/>
  <c r="M12" i="7"/>
  <c r="O17" i="7"/>
  <c r="P8" i="7" s="1"/>
  <c r="P6" i="7" l="1"/>
  <c r="P14" i="7"/>
  <c r="P10" i="7"/>
  <c r="P12" i="7"/>
  <c r="M17" i="7"/>
  <c r="N6" i="7" l="1"/>
  <c r="Q6" i="7" s="1"/>
  <c r="S6" i="7" s="1"/>
  <c r="N8" i="7"/>
  <c r="B51" i="2" s="1"/>
  <c r="P17" i="7"/>
  <c r="N14" i="7"/>
  <c r="B57" i="2" s="1"/>
  <c r="N12" i="7"/>
  <c r="B55" i="2" s="1"/>
  <c r="N10" i="7"/>
  <c r="B53" i="2" s="1"/>
  <c r="B49" i="2" l="1"/>
  <c r="Q14" i="7"/>
  <c r="S14" i="7" s="1"/>
  <c r="N17" i="7"/>
  <c r="Q12" i="7"/>
  <c r="Q10" i="7"/>
  <c r="Q8" i="7"/>
  <c r="S8" i="7" l="1"/>
  <c r="S10" i="7"/>
  <c r="AA4" i="4" s="1"/>
  <c r="S12" i="7"/>
  <c r="AF4" i="4" s="1"/>
  <c r="AL4" i="4"/>
  <c r="Q4" i="4"/>
  <c r="Q17" i="7"/>
  <c r="C4" i="4"/>
  <c r="B4" i="4"/>
  <c r="V4" i="4" l="1"/>
  <c r="S17" i="7"/>
  <c r="R17" i="7" s="1"/>
  <c r="C57" i="2"/>
  <c r="C55" i="2"/>
  <c r="C53" i="2"/>
  <c r="C51" i="2"/>
  <c r="AM4" i="4" l="1"/>
  <c r="B41" i="2"/>
  <c r="AN4" i="4"/>
  <c r="D57" i="2"/>
  <c r="D55" i="2"/>
  <c r="D53" i="2"/>
  <c r="D51" i="2"/>
  <c r="D49" i="2"/>
  <c r="E4" i="4" l="1"/>
  <c r="L4" i="4"/>
  <c r="K4" i="4"/>
  <c r="J4" i="4"/>
  <c r="I4" i="4"/>
  <c r="G4" i="4"/>
  <c r="F4" i="4"/>
  <c r="C100" i="2"/>
  <c r="A100" i="2"/>
  <c r="C96" i="2"/>
  <c r="A96" i="2"/>
</calcChain>
</file>

<file path=xl/sharedStrings.xml><?xml version="1.0" encoding="utf-8"?>
<sst xmlns="http://schemas.openxmlformats.org/spreadsheetml/2006/main" count="257" uniqueCount="183">
  <si>
    <t xml:space="preserve">                                                               Consultant Performance Report
                                                         (low value contracts)</t>
  </si>
  <si>
    <t>Works Document Library Number:  1490</t>
  </si>
  <si>
    <t>General Information</t>
  </si>
  <si>
    <t>Project or Work Order Name/Description</t>
  </si>
  <si>
    <t>Current Project Status</t>
  </si>
  <si>
    <t>Reporting Officer</t>
  </si>
  <si>
    <t>Reporting Officer Position Title</t>
  </si>
  <si>
    <t>Approving Officer</t>
  </si>
  <si>
    <t>Approving Officer Position Title</t>
  </si>
  <si>
    <t>Commission/Contract Details</t>
  </si>
  <si>
    <t>Consultant Legal Entity Name</t>
  </si>
  <si>
    <t>Consultant Engagement Method</t>
  </si>
  <si>
    <t>Other Panel</t>
  </si>
  <si>
    <t>Consultant's Role</t>
  </si>
  <si>
    <t>Lead Consultant/Supers Rep</t>
  </si>
  <si>
    <t>Reason for performance report</t>
  </si>
  <si>
    <t>Construction Practical Completion</t>
  </si>
  <si>
    <t>Performance Measurement Criteria</t>
  </si>
  <si>
    <t>Time Management (20%)</t>
  </si>
  <si>
    <t>Unsatisfactory</t>
  </si>
  <si>
    <t>Marginal</t>
  </si>
  <si>
    <t>Good</t>
  </si>
  <si>
    <t>Very Good</t>
  </si>
  <si>
    <t>Excellent</t>
  </si>
  <si>
    <t>N/A</t>
  </si>
  <si>
    <t>SCORE</t>
  </si>
  <si>
    <t>Comments</t>
  </si>
  <si>
    <t>Quality Management (20%)</t>
  </si>
  <si>
    <t>Resource Management (20%)</t>
  </si>
  <si>
    <t>Contract Administration and Compliance (20%)</t>
  </si>
  <si>
    <t>Communications and Relationships (20%)</t>
  </si>
  <si>
    <t>Project or Work Order Name</t>
  </si>
  <si>
    <t>Project or Work Order Number</t>
  </si>
  <si>
    <t xml:space="preserve">Date of Report </t>
  </si>
  <si>
    <t>Contract or Purchase Order Number</t>
  </si>
  <si>
    <t>Consultant's Contract Award Date</t>
  </si>
  <si>
    <t>Performance Score</t>
  </si>
  <si>
    <t>Excellent &gt;=86%</t>
  </si>
  <si>
    <t>Very Good 75% - 85.9%</t>
  </si>
  <si>
    <t>Good 60% - 74.9%</t>
  </si>
  <si>
    <t>Marginal 46% - 59.9%</t>
  </si>
  <si>
    <t>Unsatisfactory &lt;46%</t>
  </si>
  <si>
    <t>Well above the acceptable standard of performance</t>
  </si>
  <si>
    <t>Often exceeds the acceptable standard of performance</t>
  </si>
  <si>
    <t>Meets the acceptable standard of performance required by the contract</t>
  </si>
  <si>
    <t>Mostly meets the acceptable standard of performance but has some weaknesses</t>
  </si>
  <si>
    <t>Well below the acceptable standard of performance</t>
  </si>
  <si>
    <t>Criteria</t>
  </si>
  <si>
    <t>Weighting</t>
  </si>
  <si>
    <t>Rating</t>
  </si>
  <si>
    <t>Comments by Reporting Officer</t>
  </si>
  <si>
    <t xml:space="preserve">Comments by Approving Officer </t>
  </si>
  <si>
    <t>Date report sent to Consultant:</t>
  </si>
  <si>
    <t xml:space="preserve">Email and signed CPR to Consultant is contained in project TRIM folder </t>
  </si>
  <si>
    <t>Comments by Consultants (including, what Finance could have done differently to improve the outcome of the project)</t>
  </si>
  <si>
    <t>Approving Officer's reply to consultant's comments</t>
  </si>
  <si>
    <t>Date response sent to Consultant:</t>
  </si>
  <si>
    <t>Correspondence contained in project TRIM fol;der</t>
  </si>
  <si>
    <t>Final Agreed Performance Rating (changes made in consultation with the Consultant (if applicable: detail original score and criteria ratings that have changed as a result of the Consultant's right of response))</t>
  </si>
  <si>
    <t>Reporting Officer Name</t>
  </si>
  <si>
    <t>Position Title</t>
  </si>
  <si>
    <t>Signature</t>
  </si>
  <si>
    <t>Date</t>
  </si>
  <si>
    <t>Approving Officer Name</t>
  </si>
  <si>
    <t>GUIDE NOTES</t>
  </si>
  <si>
    <t>In assessing the Consultant’s time management performance, the following should be considered:
•  Management of the time programme
•  Adherance to the time programme or timeline
•  Resourcing.
•  Progress reports.
•  Fair consideration of delays caused by other parties.</t>
  </si>
  <si>
    <t>The Consultant’s standard of service will generally be measured against the requirements set out in the conditions of engagement documentation.  The following should also be considered: 
•  Compliance with the specified brief.
•  Construction contract documents comply with and where appropriate include relevant Government and Department policies and requirements.
•  Financial considerations.
•  Extent to which review and rework is required.
•  Coordination of documentation.
•  Any deviations from the guide (ie PDP) have been approved
•  Adequate number of relevant site inspections at critical times by qualified staff
•  Extent to which there were any contractual or design issues that caused problems for the construction contractor?
•  If there were issues, could they be resolved on-site, and did it require any rework?
•  As-Con drawings were complete, accurate and delivered in a timely manner
The Building and Technical Services team are able to provide helpful insight too, so touch base with them at design.reviews@finance.wa.gov.au.</t>
  </si>
  <si>
    <t>Consultant contracts that are significant should have an agreed work plan with milestones for intermediate phases of the work as well as a finishing time for the overall contract. In assessing the Consultant’s time management performance the following should be considered:
•  Compliance with the specified brief.
•  Timely allocation of appropriate resources to critical activities
•  Any changes to staff are agreed with the Principal
•  Updating of the work program to account for unforeseen delays;
•  Overall progress of the work;
•  Timely submission of progress reports; and
•  Delays by the Principal or other parties, outside the Consultant’s control.
The Consultant’s management of subconsultants is measured through the Consultant’s ability to coordinate and manage both on and off-site subconsultants to ensure effective performance.  This includes:
•  Legal and contractual obligations, including payment of subconsultants.
•  Management of subconsultants.
•  Quality of services.
•  Coordination of interdependent services.
The Building and Technical Services team are able to provide helpful insight too, so touch base with them at design.reviews@finance.wa.gov.au.</t>
  </si>
  <si>
    <t>•  Compliance with consultancy contract including relevant Government and Department policies and requirements.
•  Compliance with the administrative and legal requirements of the contract, including timely requests for information or the provision of information such as time programmes, drawings, reports or other documentation.</t>
  </si>
  <si>
    <t>Relationship with Principal / Representative in assessing the Consultant’s relationship with the Principal or Department contract administration personnel (including the Superintendent's Representative) the following should be considered:
•  Timely resolution of issues through open and effective communication.
•  Non-adversarial approach to dispute resolution with arbitration or litigation reserved as a last resort.
•  Number of instructions issued to the Consultant under the contract.
Relationship with community, client and other stakeholders
•  Partnering principles with clients and subconsultants.
•  Manage subconsultants effectively
Relationship with Contractor
•  Timely resolution of issues through open and effective communication.
•  Non-adversarial approach in managing and resolving issues.</t>
  </si>
  <si>
    <t>Assessment</t>
  </si>
  <si>
    <t>Score</t>
  </si>
  <si>
    <t>Table 1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</si>
  <si>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</si>
  <si>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</si>
  <si>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</si>
  <si>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</si>
  <si>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</si>
  <si>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</si>
  <si>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</si>
  <si>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</si>
  <si>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</si>
  <si>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</si>
  <si>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result</t>
  </si>
  <si>
    <t>score</t>
  </si>
  <si>
    <t>weighting</t>
  </si>
  <si>
    <t>include = 1</t>
  </si>
  <si>
    <t>weight (unadjust)</t>
  </si>
  <si>
    <t>weight (adjust)</t>
  </si>
  <si>
    <t>score (unweight)</t>
  </si>
  <si>
    <t>score (weight)</t>
  </si>
  <si>
    <t>adj score</t>
  </si>
  <si>
    <t>Total</t>
  </si>
  <si>
    <t>Criteria max</t>
  </si>
  <si>
    <t>Exclude criteria if N/A</t>
  </si>
  <si>
    <t>Number of criteria included</t>
  </si>
  <si>
    <t>Explanation of Table 1</t>
  </si>
  <si>
    <t>Average score</t>
  </si>
  <si>
    <t>this is inputted into the Contract Info and Criteria sheet</t>
  </si>
  <si>
    <t>this is the score (ie if a. is N/A, then the score = zero)</t>
  </si>
  <si>
    <t>the weighting for each section</t>
  </si>
  <si>
    <t>a field to help with calculating  - adjusted weighting</t>
  </si>
  <si>
    <t>DROP DOWN BOXES</t>
  </si>
  <si>
    <t>unadjusted weighting</t>
  </si>
  <si>
    <t>Relevant Panel</t>
  </si>
  <si>
    <t>adjusted weighting (the N/A is distributed proportionally)</t>
  </si>
  <si>
    <t>Engineering and Building Services Panel</t>
  </si>
  <si>
    <t>actual score - unweighted</t>
  </si>
  <si>
    <t>Architectural Services Panel</t>
  </si>
  <si>
    <t>actual score - weighted (the N/A is distributed proportionally)</t>
  </si>
  <si>
    <t>Interior Fitout &amp; Workplace Design Panel</t>
  </si>
  <si>
    <t>adjusted score (total / rating / rating %)</t>
  </si>
  <si>
    <t>OSH Panel</t>
  </si>
  <si>
    <t>Open Tender</t>
  </si>
  <si>
    <t>Status</t>
  </si>
  <si>
    <t>Schematic Design</t>
  </si>
  <si>
    <t>Design Documentation</t>
  </si>
  <si>
    <t>Ratings</t>
  </si>
  <si>
    <t>In Construction</t>
  </si>
  <si>
    <t>Not Applicable</t>
  </si>
  <si>
    <t>In Defects Liability Period</t>
  </si>
  <si>
    <t>Finalisation of Contract</t>
  </si>
  <si>
    <t>Reason for report</t>
  </si>
  <si>
    <t>Construction Contract Award</t>
  </si>
  <si>
    <t>Contract Completion</t>
  </si>
  <si>
    <t>Exception Reporting</t>
  </si>
  <si>
    <t>Other</t>
  </si>
  <si>
    <t>Consultant Role</t>
  </si>
  <si>
    <t>Definition</t>
  </si>
  <si>
    <t>Lead Consultant</t>
  </si>
  <si>
    <t>Consultant</t>
  </si>
  <si>
    <t>Meets the acceptable standard of performance.</t>
  </si>
  <si>
    <t>Project Manager</t>
  </si>
  <si>
    <t>Mostly meets the acceptable standard of performance but has some weaknesses.</t>
  </si>
  <si>
    <t>Project Manager/Supers Rep</t>
  </si>
  <si>
    <t>Well below the acceptable standard of performance.  Comments must be provided to explain how the supplier performed so poorly.</t>
  </si>
  <si>
    <t>Supers Rep</t>
  </si>
  <si>
    <t>Consultant Performance Report Summary Database</t>
  </si>
  <si>
    <t>General information and Contract details</t>
  </si>
  <si>
    <t>Performance Rating</t>
  </si>
  <si>
    <t>Reporting and Approving Officer Comments</t>
  </si>
  <si>
    <t>Consultant Comments</t>
  </si>
  <si>
    <t>Report Used</t>
  </si>
  <si>
    <t>Project Name</t>
  </si>
  <si>
    <t>Project Number</t>
  </si>
  <si>
    <t>Date report completed</t>
  </si>
  <si>
    <t>Consultant Name</t>
  </si>
  <si>
    <t>Consultant Type</t>
  </si>
  <si>
    <t>Contract Number</t>
  </si>
  <si>
    <t>Reason for Report</t>
  </si>
  <si>
    <t>Percentage</t>
  </si>
  <si>
    <t>simple</t>
  </si>
  <si>
    <t>&lt;46%</t>
  </si>
  <si>
    <t>46-59.9%</t>
  </si>
  <si>
    <t>60-74.9%</t>
  </si>
  <si>
    <t>75-85.9%</t>
  </si>
  <si>
    <t>&gt;=86%</t>
  </si>
  <si>
    <t>Comments must be provided to explain why this criterion is not applicable</t>
  </si>
  <si>
    <t>The Building and Technical Services (BaTS) team can provide valuable input into the Quality and Resource Management criteria</t>
  </si>
  <si>
    <t>Time Management</t>
  </si>
  <si>
    <t>Quality Management</t>
  </si>
  <si>
    <t>Resource Management</t>
  </si>
  <si>
    <t>Contract Administration and Compliance</t>
  </si>
  <si>
    <t>Communications and Relatioships</t>
  </si>
  <si>
    <t>criteria rating</t>
  </si>
  <si>
    <t>Overall Performance</t>
  </si>
  <si>
    <t>Consultant's Representative Name</t>
  </si>
  <si>
    <r>
      <t>individual criteria rating</t>
    </r>
    <r>
      <rPr>
        <b/>
        <sz val="11"/>
        <color theme="1"/>
        <rFont val="Neue Haas Grotesk Text Pro"/>
        <family val="2"/>
      </rPr>
      <t xml:space="preserve"> (removed ratings from the CPR on 9May24 due to inconsistency across individual criteria rating and overall rating, however it remains in the data entry sheet for use in the database)</t>
    </r>
  </si>
  <si>
    <r>
      <t>Contract Award Date</t>
    </r>
    <r>
      <rPr>
        <i/>
        <sz val="8"/>
        <color theme="1"/>
        <rFont val="Neue Haas Grotesk Text Pro"/>
        <family val="2"/>
      </rPr>
      <t xml:space="preserve">  </t>
    </r>
    <r>
      <rPr>
        <i/>
        <sz val="8"/>
        <color indexed="8"/>
        <rFont val="Neue Haas Grotesk Text Pro"/>
        <family val="2"/>
      </rPr>
      <t>(dd/mm/yyyy)</t>
    </r>
  </si>
  <si>
    <r>
      <t xml:space="preserve">Approving Officer </t>
    </r>
    <r>
      <rPr>
        <i/>
        <sz val="8"/>
        <color theme="1"/>
        <rFont val="Neue Haas Grotesk Text Pro"/>
        <family val="2"/>
      </rPr>
      <t>(Level 8 or higher)</t>
    </r>
  </si>
  <si>
    <r>
      <t>Date of Report</t>
    </r>
    <r>
      <rPr>
        <sz val="10"/>
        <color theme="1"/>
        <rFont val="Neue Haas Grotesk Text Pro"/>
        <family val="2"/>
      </rPr>
      <t xml:space="preserve"> </t>
    </r>
    <r>
      <rPr>
        <i/>
        <sz val="10"/>
        <color theme="1"/>
        <rFont val="Neue Haas Grotesk Text Pro"/>
        <family val="2"/>
      </rPr>
      <t xml:space="preserve"> </t>
    </r>
    <r>
      <rPr>
        <i/>
        <sz val="8"/>
        <color rgb="FF000000"/>
        <rFont val="Neue Haas Grotesk Text Pro"/>
        <family val="2"/>
      </rPr>
      <t>(dd/mm/yyyy)</t>
    </r>
  </si>
  <si>
    <t>Construction Tender Award</t>
  </si>
  <si>
    <t>Project Handover</t>
  </si>
  <si>
    <r>
      <t xml:space="preserve">Project Managers are requested to give a score for each of the five criteria.  </t>
    </r>
    <r>
      <rPr>
        <i/>
        <sz val="11"/>
        <color theme="1"/>
        <rFont val="Neue Haas Grotesk Text Pro"/>
        <family val="2"/>
      </rPr>
      <t xml:space="preserve">For guidance on completing each criteria, go to the Guide Notes.  </t>
    </r>
    <r>
      <rPr>
        <b/>
        <sz val="11"/>
        <color theme="1"/>
        <rFont val="Neue Haas Grotesk Text Pro"/>
        <family val="2"/>
      </rPr>
      <t>Where your score for any criterion is "1", "5" or "N/A" you must detail the reasons for the score.</t>
    </r>
    <r>
      <rPr>
        <sz val="11"/>
        <color theme="1"/>
        <rFont val="Neue Haas Grotesk Text Pro"/>
        <family val="2"/>
      </rPr>
      <t xml:space="preserve">  </t>
    </r>
  </si>
  <si>
    <t>Often exceeds the acceptable stand of performance.</t>
  </si>
  <si>
    <t>Well above the acceptable standard of performance.  Comments must be provided to explain how the supplier consistently exceeded the requirements.</t>
  </si>
  <si>
    <t xml:space="preserve">Project Planning </t>
  </si>
  <si>
    <t>Version 2</t>
  </si>
  <si>
    <t>Effective date:  1 July 2025</t>
  </si>
  <si>
    <t>TRIM Ref:     07888774</t>
  </si>
  <si>
    <r>
      <t>Project or Work Order No.</t>
    </r>
    <r>
      <rPr>
        <sz val="8"/>
        <color theme="1"/>
        <rFont val="Neue Haas Grotesk Text Pro"/>
        <family val="2"/>
      </rPr>
      <t xml:space="preserve">  </t>
    </r>
    <r>
      <rPr>
        <i/>
        <sz val="8"/>
        <color theme="1"/>
        <rFont val="Neue Haas Grotesk Text Pro"/>
        <family val="2"/>
      </rPr>
      <t>(as per Ready Contracts or Mainsaver)</t>
    </r>
  </si>
  <si>
    <r>
      <t xml:space="preserve">Contract or Purchase Order No.  </t>
    </r>
    <r>
      <rPr>
        <i/>
        <sz val="8"/>
        <color theme="1"/>
        <rFont val="Neue Haas Grotesk Text Pro"/>
        <family val="2"/>
      </rPr>
      <t>(as per Ready Contracts or Mainsaver)</t>
    </r>
  </si>
  <si>
    <r>
      <t xml:space="preserve">                                                         </t>
    </r>
    <r>
      <rPr>
        <b/>
        <sz val="17"/>
        <color theme="0"/>
        <rFont val="Neue Haas Grotesk Text Pro"/>
        <family val="2"/>
      </rPr>
      <t xml:space="preserve">Consultant Performance Report Summary
                                                (low value contracts)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</si>
</sst>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m/yyyy;@"/>
    <numFmt numFmtId="165" formatCode="0;[Red]0"/>
    <numFmt numFmtId="166" formatCode="0.0"/>
    <numFmt numFmtId="167" formatCode="0.0%"/>
  </numFmts>
  <fonts count="4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Neue Haas Grotesk Text Pro"/>
      <family val="2"/>
    </font>
    <font>
      <b/>
      <sz val="18"/>
      <color theme="0"/>
      <name val="Neue Haas Grotesk Text Pro"/>
      <family val="2"/>
    </font>
    <font>
      <sz val="11"/>
      <color theme="1"/>
      <name val="Neue Haas Grotesk Text Pro"/>
      <family val="2"/>
    </font>
    <font>
      <b/>
      <u/>
      <sz val="11"/>
      <color theme="1"/>
      <name val="Neue Haas Grotesk Text Pro"/>
      <family val="2"/>
    </font>
    <font>
      <sz val="11"/>
      <name val="Neue Haas Grotesk Text Pro"/>
      <family val="2"/>
    </font>
    <font>
      <i/>
      <sz val="10"/>
      <color theme="1"/>
      <name val="Neue Haas Grotesk Text Pro"/>
      <family val="2"/>
    </font>
    <font>
      <b/>
      <sz val="11"/>
      <color theme="1"/>
      <name val="Neue Haas Grotesk Text Pro"/>
      <family val="2"/>
    </font>
    <font>
      <b/>
      <sz val="14"/>
      <color theme="0"/>
      <name val="Neue Haas Grotesk Text Pro"/>
      <family val="2"/>
    </font>
    <font>
      <i/>
      <sz val="11"/>
      <color theme="1"/>
      <name val="Neue Haas Grotesk Text Pro"/>
      <family val="2"/>
    </font>
    <font>
      <b/>
      <sz val="12"/>
      <color theme="0"/>
      <name val="Neue Haas Grotesk Text Pro"/>
      <family val="2"/>
    </font>
    <font>
      <b/>
      <sz val="16"/>
      <color theme="1"/>
      <name val="Neue Haas Grotesk Text Pro"/>
      <family val="2"/>
    </font>
    <font>
      <u/>
      <sz val="11"/>
      <color theme="10"/>
      <name val="Neue Haas Grotesk Text Pro"/>
      <family val="2"/>
    </font>
    <font>
      <u/>
      <sz val="11"/>
      <color rgb="FFFF0000"/>
      <name val="Neue Haas Grotesk Text Pro"/>
      <family val="2"/>
    </font>
    <font>
      <sz val="8"/>
      <color theme="1"/>
      <name val="Neue Haas Grotesk Text Pro"/>
      <family val="2"/>
    </font>
    <font>
      <sz val="11"/>
      <color theme="0"/>
      <name val="Neue Haas Grotesk Text Pro"/>
      <family val="2"/>
    </font>
    <font>
      <b/>
      <sz val="11"/>
      <color theme="0"/>
      <name val="Neue Haas Grotesk Text Pro"/>
      <family val="2"/>
    </font>
    <font>
      <b/>
      <sz val="11"/>
      <name val="Neue Haas Grotesk Text Pro"/>
      <family val="2"/>
    </font>
    <font>
      <b/>
      <i/>
      <sz val="11"/>
      <color theme="1"/>
      <name val="Neue Haas Grotesk Text Pro"/>
      <family val="2"/>
    </font>
    <font>
      <sz val="11"/>
      <color rgb="FFFF0000"/>
      <name val="Neue Haas Grotesk Text Pro"/>
      <family val="2"/>
    </font>
    <font>
      <b/>
      <i/>
      <sz val="11"/>
      <color theme="0"/>
      <name val="Neue Haas Grotesk Text Pro"/>
      <family val="2"/>
    </font>
    <font>
      <b/>
      <i/>
      <sz val="16"/>
      <color theme="1"/>
      <name val="Neue Haas Grotesk Text Pro"/>
      <family val="2"/>
    </font>
    <font>
      <sz val="16"/>
      <color theme="1"/>
      <name val="Neue Haas Grotesk Text Pro"/>
      <family val="2"/>
    </font>
    <font>
      <b/>
      <sz val="17"/>
      <color theme="0"/>
      <name val="Neue Haas Grotesk Text Pro"/>
      <family val="2"/>
    </font>
    <font>
      <b/>
      <sz val="20"/>
      <color theme="0"/>
      <name val="Neue Haas Grotesk Text Pro"/>
      <family val="2"/>
    </font>
    <font>
      <sz val="12"/>
      <color theme="1"/>
      <name val="Neue Haas Grotesk Text Pro"/>
      <family val="2"/>
    </font>
    <font>
      <b/>
      <sz val="12"/>
      <color theme="1"/>
      <name val="Neue Haas Grotesk Text Pro"/>
      <family val="2"/>
    </font>
    <font>
      <u/>
      <sz val="12"/>
      <color theme="10"/>
      <name val="Neue Haas Grotesk Text Pro"/>
      <family val="2"/>
    </font>
    <font>
      <b/>
      <sz val="10"/>
      <color theme="0"/>
      <name val="Neue Haas Grotesk Text Pro"/>
      <family val="2"/>
    </font>
    <font>
      <sz val="10"/>
      <color theme="0"/>
      <name val="Neue Haas Grotesk Text Pro"/>
      <family val="2"/>
    </font>
    <font>
      <b/>
      <sz val="10"/>
      <name val="Neue Haas Grotesk Text Pro"/>
      <family val="2"/>
    </font>
    <font>
      <b/>
      <u/>
      <sz val="12"/>
      <color theme="1"/>
      <name val="Neue Haas Grotesk Text Pro"/>
      <family val="2"/>
    </font>
    <font>
      <sz val="10"/>
      <name val="Neue Haas Grotesk Text Pro"/>
      <family val="2"/>
    </font>
    <font>
      <b/>
      <sz val="11"/>
      <color rgb="FFED7D31"/>
      <name val="Neue Haas Grotesk Text Pro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6"/>
      <color theme="0"/>
      <name val="Neue Haas Grotesk Text Pro"/>
      <family val="2"/>
    </font>
    <font>
      <b/>
      <sz val="11"/>
      <color theme="0" tint="-0.499984740745262"/>
      <name val="Neue Haas Grotesk Text Pro"/>
      <family val="2"/>
    </font>
    <font>
      <sz val="11"/>
      <color theme="0" tint="-0.499984740745262"/>
      <name val="Neue Haas Grotesk Text Pro"/>
      <family val="2"/>
    </font>
    <font>
      <i/>
      <sz val="8"/>
      <color theme="1"/>
      <name val="Neue Haas Grotesk Text Pro"/>
      <family val="2"/>
    </font>
    <font>
      <i/>
      <sz val="8"/>
      <color indexed="8"/>
      <name val="Neue Haas Grotesk Text Pro"/>
      <family val="2"/>
    </font>
    <font>
      <i/>
      <sz val="8"/>
      <color rgb="FF000000"/>
      <name val="Neue Haas Grotesk Text Pro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0DB400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2D941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86489"/>
        <bgColor indexed="64"/>
      </patternFill>
    </fill>
    <fill>
      <patternFill patternType="solid">
        <fgColor rgb="FF008F9E"/>
        <bgColor indexed="64"/>
      </patternFill>
    </fill>
    <fill>
      <patternFill patternType="solid">
        <fgColor rgb="FFDBF2F2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5D6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ck">
        <color rgb="FFED7D31"/>
      </left>
      <right style="thick">
        <color rgb="FFED7D31"/>
      </right>
      <top style="thick">
        <color rgb="FFED7D31"/>
      </top>
      <bottom style="thick">
        <color rgb="FFED7D3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255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center"/>
    </xf>
    <xf numFmtId="0" fontId="10" fillId="0" borderId="10" xfId="0" applyFont="1" applyBorder="1" applyAlignment="1">
      <alignment horizontal="right" vertical="top" wrapText="1"/>
    </xf>
    <xf numFmtId="0" fontId="10" fillId="0" borderId="10" xfId="0" applyFont="1" applyBorder="1" applyAlignment="1">
      <alignment horizontal="right" vertical="top"/>
    </xf>
    <xf numFmtId="0" fontId="13" fillId="12" borderId="10" xfId="0" applyFont="1" applyFill="1" applyBorder="1" applyAlignment="1">
      <alignment horizontal="left" vertical="center"/>
    </xf>
    <xf numFmtId="0" fontId="13" fillId="12" borderId="10" xfId="0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19" fillId="0" borderId="14" xfId="0" applyFont="1" applyBorder="1"/>
    <xf numFmtId="0" fontId="19" fillId="0" borderId="15" xfId="0" applyFont="1" applyBorder="1" applyAlignment="1">
      <alignment horizontal="center"/>
    </xf>
    <xf numFmtId="0" fontId="19" fillId="0" borderId="15" xfId="0" applyFont="1" applyBorder="1"/>
    <xf numFmtId="0" fontId="18" fillId="0" borderId="15" xfId="0" applyFont="1" applyBorder="1"/>
    <xf numFmtId="0" fontId="18" fillId="0" borderId="16" xfId="0" applyFont="1" applyBorder="1"/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0" fillId="0" borderId="0" xfId="0" applyFont="1"/>
    <xf numFmtId="9" fontId="10" fillId="0" borderId="0" xfId="0" applyNumberFormat="1" applyFont="1" applyAlignment="1">
      <alignment horizontal="center"/>
    </xf>
    <xf numFmtId="9" fontId="6" fillId="0" borderId="0" xfId="0" applyNumberFormat="1" applyFont="1" applyAlignment="1">
      <alignment horizontal="center"/>
    </xf>
    <xf numFmtId="0" fontId="21" fillId="0" borderId="0" xfId="0" applyFont="1"/>
    <xf numFmtId="0" fontId="12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/>
    </xf>
    <xf numFmtId="0" fontId="12" fillId="0" borderId="0" xfId="0" applyFont="1"/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15" fillId="0" borderId="0" xfId="3" applyFont="1" applyBorder="1" applyProtection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textRotation="90" wrapText="1"/>
    </xf>
    <xf numFmtId="0" fontId="10" fillId="0" borderId="0" xfId="0" applyFont="1" applyAlignment="1">
      <alignment horizontal="center" textRotation="90"/>
    </xf>
    <xf numFmtId="9" fontId="10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0" fillId="0" borderId="25" xfId="0" applyFont="1" applyBorder="1" applyAlignment="1">
      <alignment horizontal="center"/>
    </xf>
    <xf numFmtId="0" fontId="23" fillId="12" borderId="0" xfId="0" applyFont="1" applyFill="1" applyAlignment="1">
      <alignment horizontal="left" vertical="top"/>
    </xf>
    <xf numFmtId="0" fontId="18" fillId="12" borderId="0" xfId="0" applyFont="1" applyFill="1" applyAlignment="1">
      <alignment horizontal="center"/>
    </xf>
    <xf numFmtId="0" fontId="18" fillId="12" borderId="0" xfId="0" applyFont="1" applyFill="1"/>
    <xf numFmtId="0" fontId="6" fillId="0" borderId="11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9" fontId="6" fillId="0" borderId="21" xfId="0" applyNumberFormat="1" applyFont="1" applyBorder="1" applyAlignment="1">
      <alignment horizontal="center"/>
    </xf>
    <xf numFmtId="9" fontId="6" fillId="5" borderId="21" xfId="1" applyFont="1" applyFill="1" applyBorder="1" applyAlignment="1">
      <alignment horizontal="center"/>
    </xf>
    <xf numFmtId="9" fontId="6" fillId="0" borderId="19" xfId="1" applyFont="1" applyBorder="1" applyAlignment="1">
      <alignment horizontal="center"/>
    </xf>
    <xf numFmtId="9" fontId="6" fillId="0" borderId="0" xfId="1" applyFont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5" borderId="21" xfId="0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9" fontId="10" fillId="0" borderId="27" xfId="0" applyNumberFormat="1" applyFont="1" applyBorder="1" applyAlignment="1">
      <alignment horizontal="center"/>
    </xf>
    <xf numFmtId="9" fontId="6" fillId="0" borderId="25" xfId="0" applyNumberFormat="1" applyFont="1" applyBorder="1"/>
    <xf numFmtId="9" fontId="10" fillId="5" borderId="28" xfId="1" applyFont="1" applyFill="1" applyBorder="1" applyAlignment="1">
      <alignment horizontal="center"/>
    </xf>
    <xf numFmtId="9" fontId="10" fillId="0" borderId="9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0" fillId="2" borderId="0" xfId="0" applyFont="1" applyFill="1"/>
    <xf numFmtId="0" fontId="10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/>
    <xf numFmtId="0" fontId="21" fillId="2" borderId="0" xfId="0" applyFont="1" applyFill="1" applyAlignment="1" applyProtection="1">
      <alignment horizontal="left"/>
      <protection locked="0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10" fontId="6" fillId="0" borderId="0" xfId="0" applyNumberFormat="1" applyFont="1"/>
    <xf numFmtId="0" fontId="6" fillId="0" borderId="10" xfId="0" applyFont="1" applyBorder="1" applyAlignment="1">
      <alignment horizontal="center" vertical="center"/>
    </xf>
    <xf numFmtId="10" fontId="6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1" fillId="15" borderId="10" xfId="0" applyFont="1" applyFill="1" applyBorder="1"/>
    <xf numFmtId="0" fontId="11" fillId="15" borderId="10" xfId="0" applyFont="1" applyFill="1" applyBorder="1" applyAlignment="1">
      <alignment horizontal="center"/>
    </xf>
    <xf numFmtId="0" fontId="19" fillId="9" borderId="10" xfId="0" applyFont="1" applyFill="1" applyBorder="1" applyAlignment="1">
      <alignment horizontal="center" vertical="center"/>
    </xf>
    <xf numFmtId="0" fontId="14" fillId="0" borderId="18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5" fillId="0" borderId="19" xfId="0" applyFont="1" applyBorder="1" applyAlignment="1">
      <alignment vertical="center"/>
    </xf>
    <xf numFmtId="9" fontId="25" fillId="0" borderId="0" xfId="0" applyNumberFormat="1" applyFont="1" applyAlignment="1">
      <alignment vertical="center"/>
    </xf>
    <xf numFmtId="0" fontId="28" fillId="0" borderId="0" xfId="0" applyFont="1"/>
    <xf numFmtId="0" fontId="19" fillId="12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4" fillId="0" borderId="0" xfId="2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32" fillId="14" borderId="10" xfId="2" applyFont="1" applyFill="1" applyBorder="1" applyAlignment="1">
      <alignment horizontal="left" vertical="center" wrapText="1"/>
    </xf>
    <xf numFmtId="0" fontId="32" fillId="12" borderId="10" xfId="2" applyFont="1" applyFill="1" applyBorder="1" applyAlignment="1">
      <alignment horizontal="center" vertical="center" wrapText="1"/>
    </xf>
    <xf numFmtId="0" fontId="4" fillId="13" borderId="10" xfId="2" applyFont="1" applyFill="1" applyBorder="1" applyAlignment="1">
      <alignment horizontal="center" vertical="center" wrapText="1"/>
    </xf>
    <xf numFmtId="0" fontId="4" fillId="0" borderId="0" xfId="2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29" fillId="16" borderId="25" xfId="0" applyFont="1" applyFill="1" applyBorder="1" applyAlignment="1">
      <alignment wrapText="1"/>
    </xf>
    <xf numFmtId="0" fontId="29" fillId="16" borderId="25" xfId="0" applyFont="1" applyFill="1" applyBorder="1"/>
    <xf numFmtId="0" fontId="6" fillId="0" borderId="24" xfId="0" applyFont="1" applyBorder="1" applyAlignment="1">
      <alignment vertical="center" wrapText="1"/>
    </xf>
    <xf numFmtId="0" fontId="6" fillId="0" borderId="24" xfId="0" applyFont="1" applyBorder="1" applyAlignment="1">
      <alignment horizontal="left" vertical="center" wrapText="1"/>
    </xf>
    <xf numFmtId="0" fontId="30" fillId="0" borderId="0" xfId="3" applyFont="1" applyAlignment="1">
      <alignment vertical="center"/>
    </xf>
    <xf numFmtId="0" fontId="28" fillId="0" borderId="0" xfId="0" applyFont="1" applyAlignment="1">
      <alignment vertical="center"/>
    </xf>
    <xf numFmtId="0" fontId="6" fillId="0" borderId="22" xfId="0" applyFont="1" applyBorder="1" applyAlignment="1">
      <alignment vertical="center" wrapText="1"/>
    </xf>
    <xf numFmtId="0" fontId="4" fillId="0" borderId="0" xfId="0" applyFont="1" applyAlignment="1">
      <alignment vertical="top"/>
    </xf>
    <xf numFmtId="9" fontId="8" fillId="0" borderId="10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4" fillId="0" borderId="10" xfId="2" applyFont="1" applyBorder="1" applyAlignment="1">
      <alignment horizontal="left" vertical="center" wrapText="1"/>
    </xf>
    <xf numFmtId="165" fontId="4" fillId="0" borderId="10" xfId="2" applyNumberFormat="1" applyFont="1" applyBorder="1" applyAlignment="1">
      <alignment horizontal="left" vertical="center" wrapText="1"/>
    </xf>
    <xf numFmtId="14" fontId="4" fillId="0" borderId="10" xfId="2" applyNumberFormat="1" applyFont="1" applyBorder="1" applyAlignment="1">
      <alignment horizontal="left" vertical="center" wrapText="1"/>
    </xf>
    <xf numFmtId="49" fontId="4" fillId="0" borderId="10" xfId="2" applyNumberFormat="1" applyFont="1" applyBorder="1" applyAlignment="1">
      <alignment horizontal="left" vertical="center" wrapText="1"/>
    </xf>
    <xf numFmtId="0" fontId="4" fillId="0" borderId="10" xfId="2" applyFont="1" applyBorder="1" applyAlignment="1">
      <alignment horizontal="center" vertical="center" wrapText="1"/>
    </xf>
    <xf numFmtId="1" fontId="4" fillId="0" borderId="10" xfId="2" applyNumberFormat="1" applyFont="1" applyBorder="1" applyAlignment="1">
      <alignment horizontal="center" vertical="center" wrapText="1"/>
    </xf>
    <xf numFmtId="9" fontId="4" fillId="0" borderId="10" xfId="2" applyNumberFormat="1" applyFont="1" applyBorder="1" applyAlignment="1">
      <alignment horizontal="center" vertical="center" wrapText="1"/>
    </xf>
    <xf numFmtId="10" fontId="4" fillId="0" borderId="10" xfId="2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35" fillId="0" borderId="0" xfId="0" applyFont="1" applyAlignment="1">
      <alignment vertical="center"/>
    </xf>
    <xf numFmtId="0" fontId="10" fillId="0" borderId="0" xfId="2" applyFont="1" applyAlignment="1">
      <alignment horizontal="left" vertical="center" wrapText="1"/>
    </xf>
    <xf numFmtId="0" fontId="31" fillId="14" borderId="3" xfId="2" applyFont="1" applyFill="1" applyBorder="1" applyAlignment="1">
      <alignment horizontal="center" vertical="center" wrapText="1"/>
    </xf>
    <xf numFmtId="0" fontId="10" fillId="0" borderId="15" xfId="2" applyFont="1" applyBorder="1" applyAlignment="1">
      <alignment vertical="center" wrapText="1"/>
    </xf>
    <xf numFmtId="0" fontId="16" fillId="0" borderId="0" xfId="3" applyFont="1" applyBorder="1" applyAlignment="1" applyProtection="1">
      <alignment vertical="center"/>
      <protection locked="0"/>
    </xf>
    <xf numFmtId="0" fontId="36" fillId="0" borderId="31" xfId="0" applyFont="1" applyBorder="1" applyAlignment="1">
      <alignment horizontal="center" vertical="center" wrapText="1"/>
    </xf>
    <xf numFmtId="0" fontId="27" fillId="15" borderId="23" xfId="0" applyFont="1" applyFill="1" applyBorder="1" applyAlignment="1">
      <alignment horizontal="left" vertical="center" wrapText="1"/>
    </xf>
    <xf numFmtId="14" fontId="6" fillId="17" borderId="30" xfId="0" applyNumberFormat="1" applyFont="1" applyFill="1" applyBorder="1" applyAlignment="1" applyProtection="1">
      <alignment horizontal="left" wrapText="1"/>
      <protection locked="0"/>
    </xf>
    <xf numFmtId="0" fontId="12" fillId="0" borderId="12" xfId="0" applyFont="1" applyBorder="1" applyAlignment="1">
      <alignment horizontal="left" wrapText="1"/>
    </xf>
    <xf numFmtId="0" fontId="12" fillId="0" borderId="12" xfId="0" applyFont="1" applyBorder="1"/>
    <xf numFmtId="0" fontId="29" fillId="2" borderId="10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13" borderId="10" xfId="0" applyFont="1" applyFill="1" applyBorder="1" applyAlignment="1">
      <alignment horizontal="center" vertical="center"/>
    </xf>
    <xf numFmtId="0" fontId="39" fillId="3" borderId="10" xfId="0" applyFont="1" applyFill="1" applyBorder="1" applyAlignment="1" applyProtection="1">
      <alignment horizontal="center" vertical="center"/>
      <protection locked="0"/>
    </xf>
    <xf numFmtId="0" fontId="20" fillId="0" borderId="10" xfId="0" applyFont="1" applyBorder="1" applyAlignment="1">
      <alignment horizontal="left" vertical="center" wrapText="1"/>
    </xf>
    <xf numFmtId="0" fontId="19" fillId="3" borderId="10" xfId="0" applyFont="1" applyFill="1" applyBorder="1" applyAlignment="1">
      <alignment horizontal="center" vertical="center"/>
    </xf>
    <xf numFmtId="0" fontId="40" fillId="3" borderId="0" xfId="0" applyFont="1" applyFill="1" applyAlignment="1">
      <alignment horizontal="center" textRotation="90"/>
    </xf>
    <xf numFmtId="0" fontId="41" fillId="3" borderId="0" xfId="0" applyFont="1" applyFill="1" applyAlignment="1">
      <alignment horizontal="center" vertical="center"/>
    </xf>
    <xf numFmtId="0" fontId="41" fillId="3" borderId="19" xfId="0" applyFont="1" applyFill="1" applyBorder="1" applyAlignment="1">
      <alignment horizontal="center" vertical="center"/>
    </xf>
    <xf numFmtId="0" fontId="40" fillId="3" borderId="26" xfId="0" applyFont="1" applyFill="1" applyBorder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8" fillId="0" borderId="0" xfId="0" applyFont="1"/>
    <xf numFmtId="0" fontId="19" fillId="0" borderId="18" xfId="0" applyFont="1" applyBorder="1"/>
    <xf numFmtId="0" fontId="18" fillId="0" borderId="19" xfId="0" applyFont="1" applyBorder="1"/>
    <xf numFmtId="0" fontId="24" fillId="0" borderId="0" xfId="0" applyFont="1" applyAlignment="1">
      <alignment vertical="center"/>
    </xf>
    <xf numFmtId="166" fontId="10" fillId="0" borderId="7" xfId="0" applyNumberFormat="1" applyFont="1" applyBorder="1" applyAlignment="1">
      <alignment horizontal="center"/>
    </xf>
    <xf numFmtId="166" fontId="6" fillId="0" borderId="33" xfId="0" applyNumberFormat="1" applyFont="1" applyBorder="1" applyAlignment="1">
      <alignment horizontal="center"/>
    </xf>
    <xf numFmtId="166" fontId="6" fillId="0" borderId="32" xfId="0" applyNumberFormat="1" applyFont="1" applyBorder="1" applyAlignment="1">
      <alignment horizontal="center"/>
    </xf>
    <xf numFmtId="0" fontId="6" fillId="0" borderId="32" xfId="0" applyFont="1" applyBorder="1"/>
    <xf numFmtId="9" fontId="6" fillId="0" borderId="34" xfId="1" applyFont="1" applyBorder="1"/>
    <xf numFmtId="0" fontId="6" fillId="0" borderId="34" xfId="0" applyFont="1" applyBorder="1"/>
    <xf numFmtId="0" fontId="10" fillId="0" borderId="7" xfId="0" applyFont="1" applyBorder="1" applyAlignment="1">
      <alignment horizontal="center" vertical="center"/>
    </xf>
    <xf numFmtId="167" fontId="10" fillId="0" borderId="9" xfId="0" applyNumberFormat="1" applyFont="1" applyBorder="1"/>
    <xf numFmtId="167" fontId="10" fillId="0" borderId="0" xfId="1" applyNumberFormat="1" applyFont="1" applyBorder="1" applyAlignment="1">
      <alignment horizontal="center"/>
    </xf>
    <xf numFmtId="167" fontId="6" fillId="0" borderId="19" xfId="1" applyNumberFormat="1" applyFont="1" applyBorder="1" applyAlignment="1">
      <alignment horizontal="center"/>
    </xf>
    <xf numFmtId="167" fontId="6" fillId="0" borderId="19" xfId="0" applyNumberFormat="1" applyFont="1" applyBorder="1" applyAlignment="1">
      <alignment horizontal="center"/>
    </xf>
    <xf numFmtId="0" fontId="6" fillId="0" borderId="0" xfId="0" applyFont="1" applyAlignment="1">
      <alignment wrapText="1"/>
    </xf>
    <xf numFmtId="0" fontId="40" fillId="3" borderId="25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/>
    </xf>
    <xf numFmtId="0" fontId="5" fillId="15" borderId="10" xfId="0" applyFont="1" applyFill="1" applyBorder="1" applyAlignment="1">
      <alignment horizontal="center" vertical="center" wrapText="1"/>
    </xf>
    <xf numFmtId="0" fontId="6" fillId="17" borderId="10" xfId="0" applyFont="1" applyFill="1" applyBorder="1" applyAlignment="1" applyProtection="1">
      <alignment horizontal="center" vertical="center"/>
      <protection locked="0"/>
    </xf>
    <xf numFmtId="164" fontId="6" fillId="17" borderId="10" xfId="0" applyNumberFormat="1" applyFont="1" applyFill="1" applyBorder="1" applyAlignment="1" applyProtection="1">
      <alignment horizontal="center" vertical="center"/>
      <protection locked="0"/>
    </xf>
    <xf numFmtId="49" fontId="6" fillId="17" borderId="10" xfId="0" applyNumberFormat="1" applyFont="1" applyFill="1" applyBorder="1" applyAlignment="1" applyProtection="1">
      <alignment horizontal="center" vertical="center"/>
      <protection locked="0"/>
    </xf>
    <xf numFmtId="0" fontId="34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34" fillId="0" borderId="0" xfId="0" applyFont="1" applyAlignment="1">
      <alignment horizontal="left"/>
    </xf>
    <xf numFmtId="0" fontId="8" fillId="17" borderId="10" xfId="0" applyFont="1" applyFill="1" applyBorder="1" applyAlignment="1" applyProtection="1">
      <alignment horizontal="center" vertical="center"/>
      <protection locked="0"/>
    </xf>
    <xf numFmtId="0" fontId="6" fillId="17" borderId="10" xfId="0" applyFont="1" applyFill="1" applyBorder="1" applyAlignment="1" applyProtection="1">
      <alignment vertical="top" wrapText="1"/>
      <protection locked="0"/>
    </xf>
    <xf numFmtId="0" fontId="11" fillId="15" borderId="10" xfId="0" applyFont="1" applyFill="1" applyBorder="1" applyAlignment="1">
      <alignment horizontal="center" vertical="center" wrapText="1"/>
    </xf>
    <xf numFmtId="0" fontId="18" fillId="15" borderId="10" xfId="0" applyFont="1" applyFill="1" applyBorder="1" applyAlignment="1">
      <alignment horizontal="center" vertical="center" wrapText="1"/>
    </xf>
    <xf numFmtId="0" fontId="6" fillId="17" borderId="10" xfId="0" applyFont="1" applyFill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17" borderId="10" xfId="0" applyFont="1" applyFill="1" applyBorder="1" applyAlignment="1" applyProtection="1">
      <alignment horizontal="center" vertical="center" wrapText="1"/>
      <protection locked="0"/>
    </xf>
    <xf numFmtId="0" fontId="6" fillId="17" borderId="3" xfId="0" applyFont="1" applyFill="1" applyBorder="1" applyAlignment="1">
      <alignment horizontal="center" vertical="center"/>
    </xf>
    <xf numFmtId="0" fontId="6" fillId="17" borderId="4" xfId="0" applyFont="1" applyFill="1" applyBorder="1" applyAlignment="1">
      <alignment horizontal="center" vertical="center"/>
    </xf>
    <xf numFmtId="0" fontId="6" fillId="17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10" fillId="6" borderId="10" xfId="0" applyFont="1" applyFill="1" applyBorder="1" applyAlignment="1">
      <alignment horizontal="center" vertical="center"/>
    </xf>
    <xf numFmtId="0" fontId="10" fillId="8" borderId="10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167" fontId="24" fillId="0" borderId="0" xfId="1" applyNumberFormat="1" applyFont="1" applyBorder="1" applyAlignment="1" applyProtection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17" borderId="3" xfId="0" applyFont="1" applyFill="1" applyBorder="1" applyAlignment="1">
      <alignment horizontal="center" vertical="center" wrapText="1"/>
    </xf>
    <xf numFmtId="0" fontId="6" fillId="17" borderId="4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164" fontId="6" fillId="17" borderId="3" xfId="0" applyNumberFormat="1" applyFont="1" applyFill="1" applyBorder="1" applyAlignment="1">
      <alignment horizontal="center" vertical="center"/>
    </xf>
    <xf numFmtId="164" fontId="6" fillId="17" borderId="4" xfId="0" applyNumberFormat="1" applyFont="1" applyFill="1" applyBorder="1" applyAlignment="1">
      <alignment horizontal="center" vertical="center"/>
    </xf>
    <xf numFmtId="164" fontId="6" fillId="17" borderId="5" xfId="0" applyNumberFormat="1" applyFont="1" applyFill="1" applyBorder="1" applyAlignment="1">
      <alignment horizontal="center" vertical="center"/>
    </xf>
    <xf numFmtId="0" fontId="19" fillId="10" borderId="10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left" vertical="center"/>
    </xf>
    <xf numFmtId="0" fontId="6" fillId="7" borderId="13" xfId="0" applyFont="1" applyFill="1" applyBorder="1" applyAlignment="1">
      <alignment horizontal="left" vertical="center"/>
    </xf>
    <xf numFmtId="0" fontId="6" fillId="7" borderId="14" xfId="0" applyFont="1" applyFill="1" applyBorder="1" applyAlignment="1">
      <alignment horizontal="left" vertical="center"/>
    </xf>
    <xf numFmtId="0" fontId="6" fillId="7" borderId="16" xfId="0" applyFont="1" applyFill="1" applyBorder="1" applyAlignment="1">
      <alignment horizontal="left" vertical="center"/>
    </xf>
    <xf numFmtId="0" fontId="6" fillId="7" borderId="6" xfId="0" applyFont="1" applyFill="1" applyBorder="1" applyAlignment="1">
      <alignment horizontal="left" vertical="center"/>
    </xf>
    <xf numFmtId="0" fontId="6" fillId="7" borderId="20" xfId="0" applyFont="1" applyFill="1" applyBorder="1" applyAlignment="1">
      <alignment horizontal="left" vertical="center"/>
    </xf>
    <xf numFmtId="0" fontId="4" fillId="7" borderId="11" xfId="0" applyFont="1" applyFill="1" applyBorder="1" applyAlignment="1" applyProtection="1">
      <alignment horizontal="left" vertical="top" wrapText="1"/>
      <protection locked="0"/>
    </xf>
    <xf numFmtId="0" fontId="4" fillId="7" borderId="12" xfId="0" applyFont="1" applyFill="1" applyBorder="1" applyAlignment="1" applyProtection="1">
      <alignment horizontal="left" vertical="top" wrapText="1"/>
      <protection locked="0"/>
    </xf>
    <xf numFmtId="0" fontId="4" fillId="7" borderId="13" xfId="0" applyFont="1" applyFill="1" applyBorder="1" applyAlignment="1" applyProtection="1">
      <alignment horizontal="left" vertical="top" wrapText="1"/>
      <protection locked="0"/>
    </xf>
    <xf numFmtId="0" fontId="4" fillId="7" borderId="18" xfId="0" applyFont="1" applyFill="1" applyBorder="1" applyAlignment="1" applyProtection="1">
      <alignment horizontal="left" vertical="top" wrapText="1"/>
      <protection locked="0"/>
    </xf>
    <xf numFmtId="0" fontId="4" fillId="7" borderId="0" xfId="0" applyFont="1" applyFill="1" applyAlignment="1" applyProtection="1">
      <alignment horizontal="left" vertical="top" wrapText="1"/>
      <protection locked="0"/>
    </xf>
    <xf numFmtId="0" fontId="4" fillId="7" borderId="19" xfId="0" applyFont="1" applyFill="1" applyBorder="1" applyAlignment="1" applyProtection="1">
      <alignment horizontal="left" vertical="top" wrapText="1"/>
      <protection locked="0"/>
    </xf>
    <xf numFmtId="0" fontId="4" fillId="7" borderId="14" xfId="0" applyFont="1" applyFill="1" applyBorder="1" applyAlignment="1" applyProtection="1">
      <alignment horizontal="left" vertical="top" wrapText="1"/>
      <protection locked="0"/>
    </xf>
    <xf numFmtId="0" fontId="4" fillId="7" borderId="15" xfId="0" applyFont="1" applyFill="1" applyBorder="1" applyAlignment="1" applyProtection="1">
      <alignment horizontal="left" vertical="top" wrapText="1"/>
      <protection locked="0"/>
    </xf>
    <xf numFmtId="0" fontId="4" fillId="7" borderId="16" xfId="0" applyFont="1" applyFill="1" applyBorder="1" applyAlignment="1" applyProtection="1">
      <alignment horizontal="left" vertical="top" wrapText="1"/>
      <protection locked="0"/>
    </xf>
    <xf numFmtId="14" fontId="6" fillId="7" borderId="6" xfId="0" applyNumberFormat="1" applyFont="1" applyFill="1" applyBorder="1" applyAlignment="1" applyProtection="1">
      <alignment horizontal="center" vertical="center"/>
      <protection locked="0"/>
    </xf>
    <xf numFmtId="0" fontId="6" fillId="7" borderId="20" xfId="0" applyFont="1" applyFill="1" applyBorder="1" applyAlignment="1" applyProtection="1">
      <alignment horizontal="center" vertical="center"/>
      <protection locked="0"/>
    </xf>
    <xf numFmtId="49" fontId="6" fillId="7" borderId="6" xfId="0" applyNumberFormat="1" applyFont="1" applyFill="1" applyBorder="1" applyAlignment="1">
      <alignment horizontal="left" vertical="center"/>
    </xf>
    <xf numFmtId="49" fontId="6" fillId="7" borderId="11" xfId="0" applyNumberFormat="1" applyFont="1" applyFill="1" applyBorder="1" applyAlignment="1" applyProtection="1">
      <alignment horizontal="center" vertical="center"/>
      <protection locked="0"/>
    </xf>
    <xf numFmtId="49" fontId="6" fillId="7" borderId="13" xfId="0" applyNumberFormat="1" applyFont="1" applyFill="1" applyBorder="1" applyAlignment="1" applyProtection="1">
      <alignment horizontal="center" vertical="center"/>
      <protection locked="0"/>
    </xf>
    <xf numFmtId="49" fontId="6" fillId="7" borderId="14" xfId="0" applyNumberFormat="1" applyFont="1" applyFill="1" applyBorder="1" applyAlignment="1" applyProtection="1">
      <alignment horizontal="center" vertical="center"/>
      <protection locked="0"/>
    </xf>
    <xf numFmtId="49" fontId="6" fillId="7" borderId="16" xfId="0" applyNumberFormat="1" applyFont="1" applyFill="1" applyBorder="1" applyAlignment="1" applyProtection="1">
      <alignment horizontal="center" vertical="center"/>
      <protection locked="0"/>
    </xf>
    <xf numFmtId="0" fontId="21" fillId="0" borderId="15" xfId="0" applyFont="1" applyBorder="1" applyAlignment="1">
      <alignment wrapText="1"/>
    </xf>
    <xf numFmtId="0" fontId="8" fillId="0" borderId="10" xfId="0" applyFont="1" applyBorder="1" applyAlignment="1">
      <alignment horizontal="left" vertical="center" wrapText="1"/>
    </xf>
    <xf numFmtId="0" fontId="6" fillId="7" borderId="11" xfId="0" applyFont="1" applyFill="1" applyBorder="1" applyAlignment="1" applyProtection="1">
      <alignment horizontal="left" vertical="top" wrapText="1"/>
      <protection locked="0"/>
    </xf>
    <xf numFmtId="0" fontId="6" fillId="7" borderId="12" xfId="0" applyFont="1" applyFill="1" applyBorder="1" applyAlignment="1" applyProtection="1">
      <alignment horizontal="left" vertical="top" wrapText="1"/>
      <protection locked="0"/>
    </xf>
    <xf numFmtId="0" fontId="6" fillId="7" borderId="13" xfId="0" applyFont="1" applyFill="1" applyBorder="1" applyAlignment="1" applyProtection="1">
      <alignment horizontal="left" vertical="top" wrapText="1"/>
      <protection locked="0"/>
    </xf>
    <xf numFmtId="0" fontId="6" fillId="7" borderId="18" xfId="0" applyFont="1" applyFill="1" applyBorder="1" applyAlignment="1" applyProtection="1">
      <alignment horizontal="left" vertical="top" wrapText="1"/>
      <protection locked="0"/>
    </xf>
    <xf numFmtId="0" fontId="6" fillId="7" borderId="0" xfId="0" applyFont="1" applyFill="1" applyAlignment="1" applyProtection="1">
      <alignment horizontal="left" vertical="top" wrapText="1"/>
      <protection locked="0"/>
    </xf>
    <xf numFmtId="0" fontId="6" fillId="7" borderId="19" xfId="0" applyFont="1" applyFill="1" applyBorder="1" applyAlignment="1" applyProtection="1">
      <alignment horizontal="left" vertical="top" wrapText="1"/>
      <protection locked="0"/>
    </xf>
    <xf numFmtId="0" fontId="6" fillId="7" borderId="14" xfId="0" applyFont="1" applyFill="1" applyBorder="1" applyAlignment="1" applyProtection="1">
      <alignment horizontal="left" vertical="top" wrapText="1"/>
      <protection locked="0"/>
    </xf>
    <xf numFmtId="0" fontId="6" fillId="7" borderId="15" xfId="0" applyFont="1" applyFill="1" applyBorder="1" applyAlignment="1" applyProtection="1">
      <alignment horizontal="left" vertical="top" wrapText="1"/>
      <protection locked="0"/>
    </xf>
    <xf numFmtId="0" fontId="6" fillId="7" borderId="16" xfId="0" applyFont="1" applyFill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2" fillId="0" borderId="12" xfId="0" applyFont="1" applyBorder="1" applyAlignment="1">
      <alignment horizontal="right" wrapText="1"/>
    </xf>
    <xf numFmtId="0" fontId="12" fillId="0" borderId="0" xfId="0" applyFont="1" applyAlignment="1">
      <alignment horizontal="right" wrapText="1"/>
    </xf>
    <xf numFmtId="0" fontId="4" fillId="7" borderId="10" xfId="0" applyFont="1" applyFill="1" applyBorder="1" applyAlignment="1" applyProtection="1">
      <alignment horizontal="left" vertical="top" wrapText="1"/>
      <protection locked="0"/>
    </xf>
    <xf numFmtId="0" fontId="21" fillId="0" borderId="15" xfId="0" applyFont="1" applyBorder="1" applyAlignment="1">
      <alignment horizontal="left"/>
    </xf>
    <xf numFmtId="0" fontId="5" fillId="15" borderId="1" xfId="0" applyFont="1" applyFill="1" applyBorder="1" applyAlignment="1">
      <alignment horizontal="center" vertical="center" wrapText="1"/>
    </xf>
    <xf numFmtId="0" fontId="5" fillId="15" borderId="0" xfId="0" applyFont="1" applyFill="1" applyAlignment="1">
      <alignment horizontal="center" vertical="center" wrapText="1"/>
    </xf>
    <xf numFmtId="0" fontId="5" fillId="15" borderId="2" xfId="0" applyFont="1" applyFill="1" applyBorder="1" applyAlignment="1">
      <alignment horizontal="center" vertical="center" wrapText="1"/>
    </xf>
    <xf numFmtId="0" fontId="11" fillId="15" borderId="10" xfId="0" applyFont="1" applyFill="1" applyBorder="1" applyAlignment="1">
      <alignment horizontal="left"/>
    </xf>
    <xf numFmtId="0" fontId="11" fillId="15" borderId="10" xfId="0" applyFont="1" applyFill="1" applyBorder="1" applyAlignment="1">
      <alignment horizontal="left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29" fillId="2" borderId="3" xfId="0" applyFont="1" applyFill="1" applyBorder="1" applyAlignment="1">
      <alignment horizontal="left" vertical="center"/>
    </xf>
    <xf numFmtId="0" fontId="29" fillId="2" borderId="4" xfId="0" applyFont="1" applyFill="1" applyBorder="1" applyAlignment="1">
      <alignment horizontal="left" vertical="center"/>
    </xf>
    <xf numFmtId="0" fontId="29" fillId="2" borderId="5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31" fillId="11" borderId="10" xfId="2" applyFont="1" applyFill="1" applyBorder="1" applyAlignment="1">
      <alignment horizontal="center" vertical="center" wrapText="1"/>
    </xf>
    <xf numFmtId="0" fontId="10" fillId="0" borderId="15" xfId="2" applyFont="1" applyBorder="1" applyAlignment="1">
      <alignment horizontal="left" vertical="center" wrapText="1"/>
    </xf>
    <xf numFmtId="0" fontId="33" fillId="0" borderId="3" xfId="2" applyFont="1" applyBorder="1" applyAlignment="1">
      <alignment horizontal="left" vertical="center" wrapText="1"/>
    </xf>
    <xf numFmtId="0" fontId="33" fillId="0" borderId="4" xfId="2" applyFont="1" applyBorder="1" applyAlignment="1">
      <alignment horizontal="left" vertical="center" wrapText="1"/>
    </xf>
    <xf numFmtId="0" fontId="33" fillId="0" borderId="5" xfId="2" applyFont="1" applyBorder="1" applyAlignment="1">
      <alignment horizontal="left" vertical="center" wrapText="1"/>
    </xf>
    <xf numFmtId="0" fontId="31" fillId="14" borderId="3" xfId="2" applyFont="1" applyFill="1" applyBorder="1" applyAlignment="1">
      <alignment horizontal="center" vertical="center" wrapText="1"/>
    </xf>
    <xf numFmtId="0" fontId="31" fillId="14" borderId="4" xfId="2" applyFont="1" applyFill="1" applyBorder="1" applyAlignment="1">
      <alignment horizontal="center" vertical="center" wrapText="1"/>
    </xf>
    <xf numFmtId="0" fontId="31" fillId="14" borderId="5" xfId="2" applyFont="1" applyFill="1" applyBorder="1" applyAlignment="1">
      <alignment horizontal="center" vertical="center" wrapText="1"/>
    </xf>
  </cellXfs>
  <cellStyles count="4">
    <cellStyle name="Hyperlink" xfId="3" builtinId="8"/>
    <cellStyle name="Normal" xfId="0" builtinId="0"/>
    <cellStyle name="Normal 2" xfId="2" xr:uid="{00000000-0005-0000-0000-000003000000}"/>
    <cellStyle name="Percent" xfId="1" builtinId="5"/>
  </cellStyles>
  <dxfs count="12"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ont>
        <color theme="0"/>
      </font>
      <fill>
        <patternFill>
          <bgColor rgb="FF7030A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0DB400"/>
        </patternFill>
      </fill>
    </dxf>
    <dxf>
      <font>
        <b/>
        <i val="0"/>
        <color theme="0"/>
      </font>
      <fill>
        <patternFill>
          <bgColor rgb="FF2D941C"/>
        </patternFill>
      </fill>
    </dxf>
    <dxf>
      <font>
        <color theme="0"/>
      </font>
    </dxf>
  </dxfs>
  <tableStyles count="0" defaultTableStyle="TableStyleMedium2" defaultPivotStyle="PivotStyleLight16"/>
  <colors>
    <mruColors>
      <color rgb="FFDBF2F2"/>
      <color rgb="FFED7D31"/>
      <color rgb="FFE86489"/>
      <color rgb="FF008F9E"/>
      <color rgb="FFF8CBAD"/>
      <color rgb="FF44546A"/>
      <color rgb="FF5E3C67"/>
      <color rgb="FF92D050"/>
      <color rgb="FF0DB400"/>
      <color rgb="FF2D94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37</xdr:row>
      <xdr:rowOff>95250</xdr:rowOff>
    </xdr:from>
    <xdr:to>
      <xdr:col>12</xdr:col>
      <xdr:colOff>599523</xdr:colOff>
      <xdr:row>45</xdr:row>
      <xdr:rowOff>437759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3737F92-53A5-EA1E-70C3-739546FD4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3175" y="6324600"/>
          <a:ext cx="4419048" cy="312380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0</xdr:row>
      <xdr:rowOff>95250</xdr:rowOff>
    </xdr:from>
    <xdr:to>
      <xdr:col>0</xdr:col>
      <xdr:colOff>3017008</xdr:colOff>
      <xdr:row>2</xdr:row>
      <xdr:rowOff>143301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D01BBF-54FD-C17F-8168-1899E7B35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350" y="95250"/>
          <a:ext cx="2883658" cy="5243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714375</xdr:colOff>
          <xdr:row>102</xdr:row>
          <xdr:rowOff>57150</xdr:rowOff>
        </xdr:from>
        <xdr:to>
          <xdr:col>5</xdr:col>
          <xdr:colOff>352425</xdr:colOff>
          <xdr:row>104</xdr:row>
          <xdr:rowOff>171450</xdr:rowOff>
        </xdr:to>
        <xdr:sp macro="" textlink="">
          <xdr:nvSpPr>
            <xdr:cNvPr id="2066" name="Button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AU" sz="11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Print </a:t>
              </a:r>
              <a:r>
                <a:rPr lang="en-AU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summary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85725</xdr:colOff>
          <xdr:row>102</xdr:row>
          <xdr:rowOff>38100</xdr:rowOff>
        </xdr:from>
        <xdr:to>
          <xdr:col>8</xdr:col>
          <xdr:colOff>752475</xdr:colOff>
          <xdr:row>104</xdr:row>
          <xdr:rowOff>161925</xdr:rowOff>
        </xdr:to>
        <xdr:sp macro="" textlink="">
          <xdr:nvSpPr>
            <xdr:cNvPr id="2065" name="Button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AU" sz="11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PDF </a:t>
              </a:r>
              <a:r>
                <a:rPr lang="en-AU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summary (to send to consultant)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2581275</xdr:colOff>
          <xdr:row>102</xdr:row>
          <xdr:rowOff>57150</xdr:rowOff>
        </xdr:from>
        <xdr:to>
          <xdr:col>2</xdr:col>
          <xdr:colOff>247650</xdr:colOff>
          <xdr:row>104</xdr:row>
          <xdr:rowOff>190500</xdr:rowOff>
        </xdr:to>
        <xdr:sp macro="" textlink="">
          <xdr:nvSpPr>
            <xdr:cNvPr id="2064" name="Button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AU" sz="11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PDF </a:t>
              </a:r>
              <a:r>
                <a:rPr lang="en-AU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complete document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0</xdr:col>
      <xdr:colOff>123825</xdr:colOff>
      <xdr:row>0</xdr:row>
      <xdr:rowOff>85725</xdr:rowOff>
    </xdr:from>
    <xdr:to>
      <xdr:col>0</xdr:col>
      <xdr:colOff>3007483</xdr:colOff>
      <xdr:row>2</xdr:row>
      <xdr:rowOff>133776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4A19309-CCC6-FE46-13F9-FFD643827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85725"/>
          <a:ext cx="2883658" cy="5243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find.finance.wa.gov.au/Policy%20and%20Practice/Industry%20Liaison/Projects/Panel%20Development/Cost%20Management%20Panel/Cost%20Manager%20Performance%20Assessment%20Template_cutdow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act Info &amp; Criteria"/>
      <sheetName val="Summary and Additional Comments"/>
      <sheetName val="BMW - Workings"/>
      <sheetName val="Data Entry"/>
      <sheetName val="Notes"/>
      <sheetName val="weightings"/>
      <sheetName val="revisions"/>
      <sheetName val="Cost Manager Performance Assess"/>
    </sheetNames>
    <sheetDataSet>
      <sheetData sheetId="0">
        <row r="16">
          <cell r="C16" t="str">
            <v>Reporting Officer</v>
          </cell>
        </row>
      </sheetData>
      <sheetData sheetId="1" refreshError="1"/>
      <sheetData sheetId="2">
        <row r="132">
          <cell r="K132" t="str">
            <v>Practical Completion</v>
          </cell>
        </row>
        <row r="133">
          <cell r="K133" t="str">
            <v>3 Months after Practical Completion</v>
          </cell>
        </row>
        <row r="134">
          <cell r="K134" t="str">
            <v>Exception Reporting</v>
          </cell>
        </row>
        <row r="141">
          <cell r="K141" t="str">
            <v xml:space="preserve">Asset Planning </v>
          </cell>
        </row>
        <row r="142">
          <cell r="K142" t="str">
            <v>Schematic Design</v>
          </cell>
        </row>
        <row r="143">
          <cell r="K143" t="str">
            <v>Design Documentation</v>
          </cell>
        </row>
        <row r="144">
          <cell r="K144" t="str">
            <v>Tender Award</v>
          </cell>
        </row>
        <row r="145">
          <cell r="K145" t="str">
            <v>Under Construction</v>
          </cell>
        </row>
        <row r="146">
          <cell r="K146" t="str">
            <v>Practical Completion</v>
          </cell>
        </row>
        <row r="147">
          <cell r="K147" t="str">
            <v>In Defects Liability Period</v>
          </cell>
        </row>
        <row r="148">
          <cell r="K148" t="str">
            <v>Finalisation of Contract</v>
          </cell>
        </row>
        <row r="150">
          <cell r="K150">
            <v>0</v>
          </cell>
        </row>
        <row r="151">
          <cell r="K151">
            <v>1</v>
          </cell>
        </row>
        <row r="152">
          <cell r="K152">
            <v>2</v>
          </cell>
        </row>
        <row r="153">
          <cell r="K153">
            <v>3</v>
          </cell>
        </row>
        <row r="154">
          <cell r="K154">
            <v>4</v>
          </cell>
        </row>
        <row r="167">
          <cell r="K167" t="str">
            <v>Engineering and Building Specialists Panel 2014</v>
          </cell>
        </row>
        <row r="168">
          <cell r="K168" t="str">
            <v>Occupational Safety and Health Panel 2014</v>
          </cell>
        </row>
        <row r="169">
          <cell r="K169" t="str">
            <v>Architectural Services Panel 2012</v>
          </cell>
        </row>
        <row r="170">
          <cell r="K170" t="str">
            <v>Project Management and Asset Planning Services Panel 2012</v>
          </cell>
        </row>
        <row r="171">
          <cell r="K171" t="str">
            <v>Cost Management Services Panel 2011</v>
          </cell>
        </row>
        <row r="172">
          <cell r="K172" t="str">
            <v>Interior Fit-out &amp; Workplace Design Panel 2015</v>
          </cell>
        </row>
        <row r="173">
          <cell r="K173" t="str">
            <v>Interior Fit-out Panel 2009</v>
          </cell>
        </row>
        <row r="174">
          <cell r="K174" t="str">
            <v>Open Tender</v>
          </cell>
        </row>
        <row r="175">
          <cell r="K175" t="str">
            <v>Other Panel</v>
          </cell>
        </row>
        <row r="177">
          <cell r="K177" t="str">
            <v>Lead Consultant</v>
          </cell>
        </row>
        <row r="178">
          <cell r="K178" t="str">
            <v>Lead Consultant/Supers Rep</v>
          </cell>
        </row>
        <row r="179">
          <cell r="K179" t="str">
            <v>Consultant</v>
          </cell>
        </row>
        <row r="180">
          <cell r="K180" t="str">
            <v>Project Manager</v>
          </cell>
        </row>
        <row r="181">
          <cell r="K181" t="str">
            <v>Project Manager/Supers Rep</v>
          </cell>
        </row>
        <row r="182">
          <cell r="K182" t="str">
            <v>Supers Rep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J53"/>
  <sheetViews>
    <sheetView showGridLines="0" tabSelected="1" zoomScaleNormal="100" zoomScaleSheetLayoutView="100" workbookViewId="0">
      <selection activeCell="B6" sqref="B6:H6"/>
    </sheetView>
  </sheetViews>
  <sheetFormatPr defaultColWidth="9" defaultRowHeight="15" x14ac:dyDescent="0.25"/>
  <cols>
    <col min="1" max="1" width="55.125" style="3" customWidth="1"/>
    <col min="2" max="2" width="13.5" style="3" customWidth="1"/>
    <col min="3" max="8" width="10.25" style="3" customWidth="1"/>
    <col min="9" max="9" width="3.25" style="3" customWidth="1"/>
    <col min="10" max="10" width="32.125" style="3" bestFit="1" customWidth="1"/>
    <col min="11" max="16384" width="9" style="3"/>
  </cols>
  <sheetData>
    <row r="1" spans="1:10" ht="18.95" customHeight="1" x14ac:dyDescent="0.25">
      <c r="A1" s="163" t="s">
        <v>0</v>
      </c>
      <c r="B1" s="163"/>
      <c r="C1" s="163"/>
      <c r="D1" s="163"/>
      <c r="E1" s="163"/>
      <c r="F1" s="163"/>
      <c r="G1" s="163"/>
      <c r="H1" s="163"/>
      <c r="I1" s="1"/>
      <c r="J1" s="1" t="s">
        <v>177</v>
      </c>
    </row>
    <row r="2" spans="1:10" ht="18.95" customHeight="1" x14ac:dyDescent="0.25">
      <c r="A2" s="163"/>
      <c r="B2" s="163"/>
      <c r="C2" s="163"/>
      <c r="D2" s="163"/>
      <c r="E2" s="163"/>
      <c r="F2" s="163"/>
      <c r="G2" s="163"/>
      <c r="H2" s="163"/>
      <c r="I2" s="1"/>
      <c r="J2" s="116" t="s">
        <v>179</v>
      </c>
    </row>
    <row r="3" spans="1:10" ht="18.95" customHeight="1" x14ac:dyDescent="0.25">
      <c r="A3" s="163"/>
      <c r="B3" s="163"/>
      <c r="C3" s="163"/>
      <c r="D3" s="163"/>
      <c r="E3" s="163"/>
      <c r="F3" s="163"/>
      <c r="G3" s="163"/>
      <c r="H3" s="163"/>
      <c r="I3" s="1"/>
      <c r="J3" s="1" t="s">
        <v>1</v>
      </c>
    </row>
    <row r="4" spans="1:10" ht="23.25" customHeight="1" x14ac:dyDescent="0.25">
      <c r="A4" s="169" t="s">
        <v>2</v>
      </c>
      <c r="B4" s="169"/>
      <c r="C4" s="169"/>
      <c r="D4" s="169"/>
      <c r="E4" s="169"/>
      <c r="F4" s="169"/>
      <c r="G4" s="169"/>
      <c r="H4" s="169"/>
      <c r="I4" s="2"/>
      <c r="J4" s="102" t="s">
        <v>178</v>
      </c>
    </row>
    <row r="5" spans="1:10" ht="6" customHeight="1" x14ac:dyDescent="0.25">
      <c r="A5" s="4"/>
    </row>
    <row r="6" spans="1:10" ht="30.75" customHeight="1" x14ac:dyDescent="0.25">
      <c r="A6" s="11" t="s">
        <v>3</v>
      </c>
      <c r="B6" s="170"/>
      <c r="C6" s="170"/>
      <c r="D6" s="170"/>
      <c r="E6" s="170"/>
      <c r="F6" s="170"/>
      <c r="G6" s="170"/>
      <c r="H6" s="170"/>
    </row>
    <row r="7" spans="1:10" ht="6" customHeight="1" x14ac:dyDescent="0.25">
      <c r="A7" s="4"/>
      <c r="B7" s="37"/>
      <c r="C7" s="37"/>
      <c r="D7" s="37"/>
      <c r="E7" s="37"/>
      <c r="F7" s="37"/>
      <c r="G7" s="37"/>
      <c r="H7" s="37"/>
    </row>
    <row r="8" spans="1:10" ht="16.5" customHeight="1" x14ac:dyDescent="0.25">
      <c r="A8" s="4" t="s">
        <v>180</v>
      </c>
      <c r="B8" s="164"/>
      <c r="C8" s="164"/>
      <c r="D8" s="164"/>
      <c r="E8" s="164"/>
      <c r="F8" s="164"/>
      <c r="G8" s="164"/>
      <c r="H8" s="164"/>
    </row>
    <row r="9" spans="1:10" ht="6" customHeight="1" x14ac:dyDescent="0.25">
      <c r="A9" s="4"/>
      <c r="B9" s="37"/>
      <c r="C9" s="37"/>
      <c r="D9" s="37"/>
      <c r="E9" s="37"/>
      <c r="F9" s="37"/>
      <c r="G9" s="37"/>
      <c r="H9" s="37"/>
    </row>
    <row r="10" spans="1:10" ht="16.5" customHeight="1" x14ac:dyDescent="0.25">
      <c r="A10" s="4" t="s">
        <v>4</v>
      </c>
      <c r="B10" s="178" t="s">
        <v>172</v>
      </c>
      <c r="C10" s="178"/>
      <c r="D10" s="178"/>
      <c r="E10" s="178"/>
      <c r="F10" s="178"/>
      <c r="G10" s="178"/>
      <c r="H10" s="178"/>
    </row>
    <row r="11" spans="1:10" ht="6" customHeight="1" x14ac:dyDescent="0.25">
      <c r="A11" s="4"/>
      <c r="B11" s="37"/>
      <c r="C11" s="37"/>
      <c r="D11" s="37"/>
      <c r="E11" s="37"/>
      <c r="F11" s="37"/>
      <c r="G11" s="37"/>
      <c r="H11" s="37"/>
    </row>
    <row r="12" spans="1:10" ht="16.5" customHeight="1" x14ac:dyDescent="0.25">
      <c r="A12" s="3" t="s">
        <v>5</v>
      </c>
      <c r="B12" s="166"/>
      <c r="C12" s="166"/>
      <c r="D12" s="166"/>
      <c r="E12" s="166"/>
      <c r="F12" s="166"/>
      <c r="G12" s="166"/>
      <c r="H12" s="166"/>
    </row>
    <row r="13" spans="1:10" ht="6.75" customHeight="1" x14ac:dyDescent="0.25">
      <c r="B13" s="37"/>
      <c r="C13" s="37"/>
      <c r="D13" s="37"/>
      <c r="E13" s="37"/>
      <c r="F13" s="37"/>
      <c r="G13" s="37"/>
      <c r="H13" s="37"/>
    </row>
    <row r="14" spans="1:10" ht="16.5" customHeight="1" x14ac:dyDescent="0.25">
      <c r="A14" s="3" t="s">
        <v>6</v>
      </c>
      <c r="B14" s="164"/>
      <c r="C14" s="164"/>
      <c r="D14" s="164"/>
      <c r="E14" s="164"/>
      <c r="F14" s="164"/>
      <c r="G14" s="164"/>
      <c r="H14" s="164"/>
    </row>
    <row r="15" spans="1:10" ht="6.75" customHeight="1" x14ac:dyDescent="0.25">
      <c r="B15" s="37"/>
      <c r="C15" s="37"/>
      <c r="D15" s="37"/>
      <c r="E15" s="37"/>
      <c r="F15" s="37"/>
      <c r="G15" s="37"/>
      <c r="H15" s="37"/>
    </row>
    <row r="16" spans="1:10" ht="16.5" customHeight="1" x14ac:dyDescent="0.25">
      <c r="A16" s="3" t="s">
        <v>169</v>
      </c>
      <c r="B16" s="164"/>
      <c r="C16" s="164"/>
      <c r="D16" s="164"/>
      <c r="E16" s="164"/>
      <c r="F16" s="164"/>
      <c r="G16" s="164"/>
      <c r="H16" s="164"/>
    </row>
    <row r="17" spans="1:8" ht="6.75" customHeight="1" x14ac:dyDescent="0.25">
      <c r="B17" s="37"/>
      <c r="C17" s="37"/>
      <c r="D17" s="37"/>
      <c r="E17" s="37"/>
      <c r="F17" s="37"/>
      <c r="G17" s="37"/>
      <c r="H17" s="37"/>
    </row>
    <row r="18" spans="1:8" ht="16.5" customHeight="1" x14ac:dyDescent="0.25">
      <c r="A18" s="3" t="s">
        <v>8</v>
      </c>
      <c r="B18" s="164"/>
      <c r="C18" s="164"/>
      <c r="D18" s="164"/>
      <c r="E18" s="164"/>
      <c r="F18" s="164"/>
      <c r="G18" s="164"/>
      <c r="H18" s="164"/>
    </row>
    <row r="19" spans="1:8" ht="6.75" customHeight="1" x14ac:dyDescent="0.25">
      <c r="A19" s="4"/>
      <c r="B19" s="37"/>
      <c r="C19" s="37"/>
      <c r="D19" s="37"/>
      <c r="E19" s="37"/>
      <c r="F19" s="37"/>
      <c r="G19" s="37"/>
      <c r="H19" s="37"/>
    </row>
    <row r="20" spans="1:8" ht="16.5" customHeight="1" x14ac:dyDescent="0.25">
      <c r="A20" s="4" t="s">
        <v>170</v>
      </c>
      <c r="B20" s="165">
        <v>45839</v>
      </c>
      <c r="C20" s="165"/>
      <c r="D20" s="165"/>
      <c r="E20" s="165"/>
      <c r="F20" s="165"/>
      <c r="G20" s="165"/>
      <c r="H20" s="165"/>
    </row>
    <row r="21" spans="1:8" x14ac:dyDescent="0.25">
      <c r="A21" s="4"/>
      <c r="B21" s="37"/>
      <c r="C21" s="37"/>
      <c r="D21" s="37"/>
      <c r="E21" s="37"/>
      <c r="F21" s="37"/>
      <c r="G21" s="37"/>
      <c r="H21" s="37"/>
    </row>
    <row r="22" spans="1:8" ht="22.5" customHeight="1" x14ac:dyDescent="0.25">
      <c r="A22" s="167" t="s">
        <v>9</v>
      </c>
      <c r="B22" s="167"/>
      <c r="C22" s="167"/>
      <c r="D22" s="167"/>
      <c r="E22" s="167"/>
      <c r="F22" s="167"/>
      <c r="G22" s="167"/>
      <c r="H22" s="167"/>
    </row>
    <row r="23" spans="1:8" ht="5.25" customHeight="1" x14ac:dyDescent="0.25">
      <c r="A23" s="5"/>
      <c r="B23" s="6"/>
      <c r="C23" s="6"/>
      <c r="D23" s="6"/>
      <c r="E23" s="6"/>
      <c r="F23" s="6"/>
      <c r="G23" s="6"/>
      <c r="H23" s="6"/>
    </row>
    <row r="24" spans="1:8" ht="16.5" customHeight="1" x14ac:dyDescent="0.25">
      <c r="A24" s="4" t="s">
        <v>10</v>
      </c>
      <c r="B24" s="166"/>
      <c r="C24" s="166"/>
      <c r="D24" s="166"/>
      <c r="E24" s="166"/>
      <c r="F24" s="166"/>
      <c r="G24" s="166"/>
      <c r="H24" s="166"/>
    </row>
    <row r="25" spans="1:8" ht="6.75" customHeight="1" x14ac:dyDescent="0.25">
      <c r="A25" s="4"/>
      <c r="B25" s="37"/>
      <c r="C25" s="37"/>
      <c r="D25" s="37"/>
      <c r="E25" s="37"/>
      <c r="F25" s="37"/>
      <c r="G25" s="37"/>
      <c r="H25" s="37"/>
    </row>
    <row r="26" spans="1:8" ht="16.5" customHeight="1" x14ac:dyDescent="0.25">
      <c r="A26" s="4" t="s">
        <v>11</v>
      </c>
      <c r="B26" s="164" t="s">
        <v>108</v>
      </c>
      <c r="C26" s="164"/>
      <c r="D26" s="164"/>
      <c r="E26" s="164"/>
      <c r="F26" s="164"/>
      <c r="G26" s="164"/>
      <c r="H26" s="164"/>
    </row>
    <row r="27" spans="1:8" ht="6.75" customHeight="1" x14ac:dyDescent="0.25">
      <c r="A27" s="4"/>
      <c r="B27" s="37"/>
      <c r="C27" s="37"/>
      <c r="D27" s="37"/>
      <c r="E27" s="37"/>
      <c r="F27" s="37"/>
      <c r="G27" s="37"/>
      <c r="H27" s="37"/>
    </row>
    <row r="28" spans="1:8" ht="16.5" customHeight="1" x14ac:dyDescent="0.25">
      <c r="A28" s="4" t="s">
        <v>13</v>
      </c>
      <c r="B28" s="166" t="s">
        <v>130</v>
      </c>
      <c r="C28" s="166"/>
      <c r="D28" s="166"/>
      <c r="E28" s="166"/>
      <c r="F28" s="166"/>
      <c r="G28" s="166"/>
      <c r="H28" s="166"/>
    </row>
    <row r="29" spans="1:8" ht="6.75" customHeight="1" x14ac:dyDescent="0.25">
      <c r="A29" s="4"/>
      <c r="B29" s="37"/>
      <c r="C29" s="37"/>
      <c r="D29" s="37"/>
      <c r="E29" s="37"/>
      <c r="F29" s="37"/>
      <c r="G29" s="37"/>
      <c r="H29" s="37"/>
    </row>
    <row r="30" spans="1:8" ht="16.5" customHeight="1" x14ac:dyDescent="0.25">
      <c r="A30" s="4" t="s">
        <v>181</v>
      </c>
      <c r="B30" s="164"/>
      <c r="C30" s="164"/>
      <c r="D30" s="164"/>
      <c r="E30" s="164"/>
      <c r="F30" s="164"/>
      <c r="G30" s="164"/>
      <c r="H30" s="164"/>
    </row>
    <row r="31" spans="1:8" ht="7.5" customHeight="1" x14ac:dyDescent="0.25">
      <c r="A31" s="4"/>
      <c r="B31" s="37"/>
      <c r="C31" s="37"/>
      <c r="D31" s="37"/>
      <c r="E31" s="37"/>
      <c r="F31" s="37"/>
      <c r="G31" s="37"/>
      <c r="H31" s="37"/>
    </row>
    <row r="32" spans="1:8" ht="16.5" customHeight="1" x14ac:dyDescent="0.25">
      <c r="A32" s="4" t="s">
        <v>168</v>
      </c>
      <c r="B32" s="165">
        <v>45658</v>
      </c>
      <c r="C32" s="165"/>
      <c r="D32" s="165"/>
      <c r="E32" s="165"/>
      <c r="F32" s="165"/>
      <c r="G32" s="165"/>
      <c r="H32" s="165"/>
    </row>
    <row r="33" spans="1:10" ht="8.25" customHeight="1" x14ac:dyDescent="0.25">
      <c r="A33" s="4"/>
      <c r="B33" s="168"/>
      <c r="C33" s="168"/>
      <c r="D33" s="168"/>
      <c r="E33" s="168"/>
      <c r="F33" s="168"/>
      <c r="G33" s="168"/>
      <c r="H33" s="168"/>
    </row>
    <row r="34" spans="1:10" ht="16.5" customHeight="1" x14ac:dyDescent="0.25">
      <c r="A34" s="11" t="s">
        <v>166</v>
      </c>
      <c r="B34" s="164"/>
      <c r="C34" s="164"/>
      <c r="D34" s="164"/>
      <c r="E34" s="164"/>
      <c r="F34" s="164"/>
      <c r="G34" s="164"/>
      <c r="H34" s="164"/>
    </row>
    <row r="35" spans="1:10" ht="9" customHeight="1" x14ac:dyDescent="0.25">
      <c r="A35" s="4"/>
      <c r="B35" s="37"/>
      <c r="C35" s="37"/>
      <c r="D35" s="37"/>
      <c r="E35" s="37"/>
      <c r="F35" s="37"/>
      <c r="G35" s="37"/>
      <c r="H35" s="37"/>
    </row>
    <row r="36" spans="1:10" ht="16.5" customHeight="1" x14ac:dyDescent="0.25">
      <c r="A36" s="4" t="s">
        <v>15</v>
      </c>
      <c r="B36" s="164" t="s">
        <v>16</v>
      </c>
      <c r="C36" s="164"/>
      <c r="D36" s="164"/>
      <c r="E36" s="164"/>
      <c r="F36" s="164"/>
      <c r="G36" s="164"/>
      <c r="H36" s="164"/>
    </row>
    <row r="37" spans="1:10" x14ac:dyDescent="0.25">
      <c r="A37" s="5"/>
    </row>
    <row r="38" spans="1:10" ht="9.75" customHeight="1" x14ac:dyDescent="0.25">
      <c r="A38" s="4"/>
      <c r="B38" s="4"/>
      <c r="C38" s="4"/>
      <c r="D38" s="4"/>
      <c r="E38" s="4"/>
      <c r="F38" s="4"/>
      <c r="G38" s="4"/>
      <c r="H38" s="4"/>
    </row>
    <row r="39" spans="1:10" ht="14.25" customHeight="1" x14ac:dyDescent="0.25">
      <c r="A39" s="172" t="s">
        <v>17</v>
      </c>
      <c r="B39" s="172"/>
      <c r="C39" s="172"/>
      <c r="D39" s="172"/>
      <c r="E39" s="172"/>
      <c r="F39" s="172"/>
      <c r="G39" s="172"/>
      <c r="H39" s="173"/>
      <c r="J39" s="120"/>
    </row>
    <row r="40" spans="1:10" ht="14.25" customHeight="1" x14ac:dyDescent="0.25">
      <c r="A40" s="172"/>
      <c r="B40" s="172"/>
      <c r="C40" s="172"/>
      <c r="D40" s="172"/>
      <c r="E40" s="172"/>
      <c r="F40" s="172"/>
      <c r="G40" s="172"/>
      <c r="H40" s="173"/>
      <c r="J40" s="120"/>
    </row>
    <row r="41" spans="1:10" ht="43.5" customHeight="1" x14ac:dyDescent="0.25">
      <c r="A41" s="175" t="s">
        <v>173</v>
      </c>
      <c r="B41" s="176"/>
      <c r="C41" s="176"/>
      <c r="D41" s="176"/>
      <c r="E41" s="176"/>
      <c r="F41" s="176"/>
      <c r="G41" s="176"/>
      <c r="H41" s="177"/>
      <c r="J41" s="120"/>
    </row>
    <row r="42" spans="1:10" ht="19.5" customHeight="1" x14ac:dyDescent="0.25">
      <c r="A42" s="127"/>
      <c r="B42" s="128"/>
      <c r="C42" s="128"/>
      <c r="D42" s="128"/>
      <c r="E42" s="128"/>
      <c r="F42" s="128"/>
      <c r="G42" s="128"/>
      <c r="H42" s="86" t="s">
        <v>25</v>
      </c>
    </row>
    <row r="43" spans="1:10" ht="21" x14ac:dyDescent="0.25">
      <c r="A43" s="9" t="s">
        <v>18</v>
      </c>
      <c r="B43" s="129">
        <v>1</v>
      </c>
      <c r="C43" s="129">
        <v>2</v>
      </c>
      <c r="D43" s="129">
        <v>3</v>
      </c>
      <c r="E43" s="129">
        <v>4</v>
      </c>
      <c r="F43" s="129">
        <v>5</v>
      </c>
      <c r="G43" s="129" t="s">
        <v>24</v>
      </c>
      <c r="H43" s="130">
        <v>3</v>
      </c>
    </row>
    <row r="44" spans="1:10" ht="73.5" customHeight="1" x14ac:dyDescent="0.25">
      <c r="A44" s="7" t="s">
        <v>26</v>
      </c>
      <c r="B44" s="174"/>
      <c r="C44" s="174"/>
      <c r="D44" s="174"/>
      <c r="E44" s="174"/>
      <c r="F44" s="174"/>
      <c r="G44" s="174"/>
      <c r="H44" s="174"/>
    </row>
    <row r="45" spans="1:10" ht="23.25" customHeight="1" x14ac:dyDescent="0.25">
      <c r="A45" s="10" t="s">
        <v>27</v>
      </c>
      <c r="B45" s="129">
        <v>1</v>
      </c>
      <c r="C45" s="129">
        <v>2</v>
      </c>
      <c r="D45" s="129">
        <v>3</v>
      </c>
      <c r="E45" s="129">
        <v>4</v>
      </c>
      <c r="F45" s="129">
        <v>5</v>
      </c>
      <c r="G45" s="129" t="s">
        <v>24</v>
      </c>
      <c r="H45" s="130">
        <v>3</v>
      </c>
    </row>
    <row r="46" spans="1:10" ht="75.75" customHeight="1" x14ac:dyDescent="0.25">
      <c r="A46" s="8" t="s">
        <v>26</v>
      </c>
      <c r="B46" s="171"/>
      <c r="C46" s="171"/>
      <c r="D46" s="171"/>
      <c r="E46" s="171"/>
      <c r="F46" s="171"/>
      <c r="G46" s="171"/>
      <c r="H46" s="171"/>
    </row>
    <row r="47" spans="1:10" ht="21.75" thickBot="1" x14ac:dyDescent="0.3">
      <c r="A47" s="10" t="s">
        <v>28</v>
      </c>
      <c r="B47" s="129">
        <v>1</v>
      </c>
      <c r="C47" s="129">
        <v>2</v>
      </c>
      <c r="D47" s="129">
        <v>3</v>
      </c>
      <c r="E47" s="129">
        <v>4</v>
      </c>
      <c r="F47" s="129">
        <v>5</v>
      </c>
      <c r="G47" s="129" t="s">
        <v>24</v>
      </c>
      <c r="H47" s="130">
        <v>3</v>
      </c>
    </row>
    <row r="48" spans="1:10" ht="73.5" customHeight="1" thickTop="1" thickBot="1" x14ac:dyDescent="0.3">
      <c r="A48" s="8" t="s">
        <v>26</v>
      </c>
      <c r="B48" s="171"/>
      <c r="C48" s="171"/>
      <c r="D48" s="171"/>
      <c r="E48" s="171"/>
      <c r="F48" s="171"/>
      <c r="G48" s="171"/>
      <c r="H48" s="171"/>
      <c r="J48" s="121" t="s">
        <v>158</v>
      </c>
    </row>
    <row r="49" spans="1:8" ht="22.7" customHeight="1" thickTop="1" x14ac:dyDescent="0.25">
      <c r="A49" s="10" t="s">
        <v>29</v>
      </c>
      <c r="B49" s="129">
        <v>1</v>
      </c>
      <c r="C49" s="129">
        <v>2</v>
      </c>
      <c r="D49" s="129">
        <v>3</v>
      </c>
      <c r="E49" s="129">
        <v>4</v>
      </c>
      <c r="F49" s="129">
        <v>5</v>
      </c>
      <c r="G49" s="129" t="s">
        <v>24</v>
      </c>
      <c r="H49" s="130">
        <v>3</v>
      </c>
    </row>
    <row r="50" spans="1:8" ht="64.5" customHeight="1" x14ac:dyDescent="0.25">
      <c r="A50" s="8" t="s">
        <v>26</v>
      </c>
      <c r="B50" s="171"/>
      <c r="C50" s="171"/>
      <c r="D50" s="171"/>
      <c r="E50" s="171"/>
      <c r="F50" s="171"/>
      <c r="G50" s="171"/>
      <c r="H50" s="171"/>
    </row>
    <row r="51" spans="1:8" ht="21" customHeight="1" x14ac:dyDescent="0.25">
      <c r="A51" s="10" t="s">
        <v>30</v>
      </c>
      <c r="B51" s="129">
        <v>1</v>
      </c>
      <c r="C51" s="129">
        <v>2</v>
      </c>
      <c r="D51" s="129">
        <v>3</v>
      </c>
      <c r="E51" s="129">
        <v>4</v>
      </c>
      <c r="F51" s="129">
        <v>5</v>
      </c>
      <c r="G51" s="129" t="s">
        <v>24</v>
      </c>
      <c r="H51" s="130">
        <v>3</v>
      </c>
    </row>
    <row r="52" spans="1:8" ht="81.75" customHeight="1" x14ac:dyDescent="0.25">
      <c r="A52" s="8" t="s">
        <v>26</v>
      </c>
      <c r="B52" s="171"/>
      <c r="C52" s="171"/>
      <c r="D52" s="171"/>
      <c r="E52" s="171"/>
      <c r="F52" s="171"/>
      <c r="G52" s="171"/>
      <c r="H52" s="171"/>
    </row>
    <row r="53" spans="1:8" ht="11.25" customHeight="1" x14ac:dyDescent="0.25"/>
  </sheetData>
  <sheetProtection algorithmName="SHA-512" hashValue="lHQJPKhjT0H7Akx3Ml54bF1LoihSKxL5r3UFVakboG8cY46kI8icFX7MuYwzJDCTd1EQklysZH1njsHF2sUSnA==" saltValue="f53pPt6bdOmg1JVfuMkQWw==" spinCount="100000" sheet="1" formatCells="0" formatColumns="0" formatRows="0" selectLockedCells="1"/>
  <mergeCells count="26">
    <mergeCell ref="B8:H8"/>
    <mergeCell ref="B6:H6"/>
    <mergeCell ref="B52:H52"/>
    <mergeCell ref="B46:H46"/>
    <mergeCell ref="B48:H48"/>
    <mergeCell ref="B50:H50"/>
    <mergeCell ref="A39:H40"/>
    <mergeCell ref="B44:H44"/>
    <mergeCell ref="A41:H41"/>
    <mergeCell ref="B10:H10"/>
    <mergeCell ref="A1:H3"/>
    <mergeCell ref="B36:H36"/>
    <mergeCell ref="B34:H34"/>
    <mergeCell ref="B32:H32"/>
    <mergeCell ref="B30:H30"/>
    <mergeCell ref="B28:H28"/>
    <mergeCell ref="B26:H26"/>
    <mergeCell ref="B24:H24"/>
    <mergeCell ref="B20:H20"/>
    <mergeCell ref="B18:H18"/>
    <mergeCell ref="B16:H16"/>
    <mergeCell ref="B14:H14"/>
    <mergeCell ref="B12:H12"/>
    <mergeCell ref="A22:H22"/>
    <mergeCell ref="B33:H33"/>
    <mergeCell ref="A4:H4"/>
  </mergeCells>
  <dataValidations xWindow="1093" yWindow="858" count="4">
    <dataValidation allowBlank="1" showInputMessage="1" showErrorMessage="1" promptTitle="Project or Work Order Name" prompt="Input enough detail to identify where the works are being undertaken and what the works are." sqref="B6:H6" xr:uid="{C4D1948E-B34C-4F21-9711-8020BB103E41}"/>
    <dataValidation allowBlank="1" showInputMessage="1" showErrorMessage="1" promptTitle="Project or Work Order Number" prompt="Enter the project number (if in PACMan) or work order number (if in Mainsaver).  DO NOT enter the tender number." sqref="B8:H8" xr:uid="{7077432C-35ED-4680-9F1C-C293E73DC681}"/>
    <dataValidation allowBlank="1" showInputMessage="1" showErrorMessage="1" promptTitle="Contract or Purchase Order Numbe" prompt="Enter the contract number (if in PACMan) or purchase order number (if in Mainsaver).  DO NOT enter the tender number." sqref="B30:H30" xr:uid="{F0CC2262-F3BF-41DF-B342-505B15FF55E8}"/>
    <dataValidation type="date" allowBlank="1" showInputMessage="1" showErrorMessage="1" sqref="B32:H32 B20:H20" xr:uid="{EE1166C0-DFA0-4203-B4F2-75EE9006AC4A}">
      <formula1>36526</formula1>
      <formula2>54789</formula2>
    </dataValidation>
  </dataValidations>
  <pageMargins left="0.62992125984251968" right="0.43307086614173229" top="0.35433070866141736" bottom="0.35433070866141736" header="0.31496062992125984" footer="0.31496062992125984"/>
  <pageSetup paperSize="9" scale="63" orientation="portrait" r:id="rId1"/>
  <headerFooter>
    <oddHeader>&amp;C&amp;"Calibri"&amp;12&amp;KFF0000 OFFICIAL&amp;1#_x000D_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xWindow="1093" yWindow="858" count="5">
        <x14:dataValidation type="list" allowBlank="1" showInputMessage="1" showErrorMessage="1" xr:uid="{00000000-0002-0000-0000-000002000000}">
          <x14:formula1>
            <xm:f>'BMW Workings'!$H$43:$H$48</xm:f>
          </x14:formula1>
          <xm:sqref>H51 H47 H49 H45 H43</xm:sqref>
        </x14:dataValidation>
        <x14:dataValidation type="list" allowBlank="1" showErrorMessage="1" promptTitle="Reason for Report" prompt="Select the reason from the drop down menu.  Exception reporting may relate to very poor or very good performance." xr:uid="{C0846E63-C9F0-4611-ABFA-C83CC3BE1ADE}">
          <x14:formula1>
            <xm:f>'BMW Workings'!$A$48:$A$52</xm:f>
          </x14:formula1>
          <xm:sqref>B36:H36</xm:sqref>
        </x14:dataValidation>
        <x14:dataValidation type="list" allowBlank="1" showErrorMessage="1" promptTitle="Current Project Status" prompt="Select from current project status from the drop down list" xr:uid="{09611C32-E3BA-4F0C-A7A2-18F9413F1D44}">
          <x14:formula1>
            <xm:f>'BMW Workings'!$A$38:$A$45</xm:f>
          </x14:formula1>
          <xm:sqref>B10:H10</xm:sqref>
        </x14:dataValidation>
        <x14:dataValidation type="list" allowBlank="1" showInputMessage="1" showErrorMessage="1" xr:uid="{A447A4B1-F80B-4138-8D08-1E3198B03990}">
          <x14:formula1>
            <xm:f>'BMW Workings'!$A$55:$A$61</xm:f>
          </x14:formula1>
          <xm:sqref>B28:H28</xm:sqref>
        </x14:dataValidation>
        <x14:dataValidation type="list" allowBlank="1" showInputMessage="1" showErrorMessage="1" promptTitle="Engagement Method" prompt="DO NOT USE THIS TEMPLATE FOR COST MANAGERS - there is a specific template for Cost Managers." xr:uid="{3DE5B25D-56AE-407D-864A-A22DFFC085F3}">
          <x14:formula1>
            <xm:f>'BMW Workings'!$A$30:$A$35</xm:f>
          </x14:formula1>
          <xm:sqref>B26:H26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L104"/>
  <sheetViews>
    <sheetView showGridLines="0" topLeftCell="A45" zoomScaleNormal="100" zoomScaleSheetLayoutView="100" workbookViewId="0">
      <selection activeCell="A60" sqref="A60:I64"/>
    </sheetView>
  </sheetViews>
  <sheetFormatPr defaultColWidth="9" defaultRowHeight="15" x14ac:dyDescent="0.25"/>
  <cols>
    <col min="1" max="1" width="40.5" style="3" customWidth="1"/>
    <col min="2" max="2" width="13.25" style="6" customWidth="1"/>
    <col min="3" max="9" width="10.5" style="3" customWidth="1"/>
    <col min="10" max="10" width="1.5" style="3" customWidth="1"/>
    <col min="11" max="16384" width="9" style="3"/>
  </cols>
  <sheetData>
    <row r="1" spans="1:9" ht="18.95" customHeight="1" x14ac:dyDescent="0.25">
      <c r="A1" s="235" t="s">
        <v>182</v>
      </c>
      <c r="B1" s="235"/>
      <c r="C1" s="235"/>
      <c r="D1" s="235"/>
      <c r="E1" s="235"/>
      <c r="F1" s="235"/>
      <c r="G1" s="235"/>
      <c r="H1" s="235"/>
      <c r="I1" s="235"/>
    </row>
    <row r="2" spans="1:9" ht="18.95" customHeight="1" x14ac:dyDescent="0.25">
      <c r="A2" s="236"/>
      <c r="B2" s="236"/>
      <c r="C2" s="236"/>
      <c r="D2" s="236"/>
      <c r="E2" s="236"/>
      <c r="F2" s="236"/>
      <c r="G2" s="236"/>
      <c r="H2" s="236"/>
      <c r="I2" s="236"/>
    </row>
    <row r="3" spans="1:9" ht="18.95" customHeight="1" thickBot="1" x14ac:dyDescent="0.3">
      <c r="A3" s="237"/>
      <c r="B3" s="237"/>
      <c r="C3" s="237"/>
      <c r="D3" s="237"/>
      <c r="E3" s="237"/>
      <c r="F3" s="237"/>
      <c r="G3" s="237"/>
      <c r="H3" s="237"/>
      <c r="I3" s="237"/>
    </row>
    <row r="4" spans="1:9" ht="19.5" customHeight="1" x14ac:dyDescent="0.25">
      <c r="A4" s="12" t="s">
        <v>2</v>
      </c>
    </row>
    <row r="5" spans="1:9" ht="5.25" customHeight="1" x14ac:dyDescent="0.25"/>
    <row r="6" spans="1:9" s="37" customFormat="1" ht="28.5" customHeight="1" x14ac:dyDescent="0.2">
      <c r="A6" s="11" t="s">
        <v>31</v>
      </c>
      <c r="B6" s="179">
        <f>'Contract Info and Criteria'!B6</f>
        <v>0</v>
      </c>
      <c r="C6" s="180"/>
      <c r="D6" s="180"/>
      <c r="E6" s="180"/>
      <c r="F6" s="180"/>
      <c r="G6" s="180"/>
      <c r="H6" s="180"/>
      <c r="I6" s="181"/>
    </row>
    <row r="7" spans="1:9" s="37" customFormat="1" ht="5.25" customHeight="1" x14ac:dyDescent="0.2">
      <c r="B7" s="38"/>
    </row>
    <row r="8" spans="1:9" s="37" customFormat="1" ht="16.5" customHeight="1" x14ac:dyDescent="0.2">
      <c r="A8" s="37" t="s">
        <v>32</v>
      </c>
      <c r="B8" s="179">
        <f>'Contract Info and Criteria'!B8</f>
        <v>0</v>
      </c>
      <c r="C8" s="180"/>
      <c r="D8" s="180"/>
      <c r="E8" s="180"/>
      <c r="F8" s="180"/>
      <c r="G8" s="180"/>
      <c r="H8" s="180"/>
      <c r="I8" s="181"/>
    </row>
    <row r="9" spans="1:9" s="37" customFormat="1" ht="5.25" customHeight="1" x14ac:dyDescent="0.2">
      <c r="B9" s="38"/>
    </row>
    <row r="10" spans="1:9" s="37" customFormat="1" ht="16.5" customHeight="1" x14ac:dyDescent="0.2">
      <c r="A10" s="11" t="s">
        <v>4</v>
      </c>
      <c r="B10" s="189" t="str">
        <f>'Contract Info and Criteria'!B10</f>
        <v>Project Handover</v>
      </c>
      <c r="C10" s="190"/>
      <c r="D10" s="190"/>
      <c r="E10" s="190"/>
      <c r="F10" s="190"/>
      <c r="G10" s="190"/>
      <c r="H10" s="190"/>
      <c r="I10" s="191"/>
    </row>
    <row r="11" spans="1:9" s="37" customFormat="1" ht="5.25" customHeight="1" x14ac:dyDescent="0.2">
      <c r="B11" s="38"/>
    </row>
    <row r="12" spans="1:9" s="37" customFormat="1" ht="16.5" customHeight="1" x14ac:dyDescent="0.2">
      <c r="A12" s="37" t="s">
        <v>5</v>
      </c>
      <c r="B12" s="179">
        <f>'Contract Info and Criteria'!B12</f>
        <v>0</v>
      </c>
      <c r="C12" s="180"/>
      <c r="D12" s="180"/>
      <c r="E12" s="180"/>
      <c r="F12" s="180"/>
      <c r="G12" s="180"/>
      <c r="H12" s="180"/>
      <c r="I12" s="181"/>
    </row>
    <row r="13" spans="1:9" s="37" customFormat="1" ht="5.25" customHeight="1" x14ac:dyDescent="0.2">
      <c r="B13" s="38"/>
    </row>
    <row r="14" spans="1:9" s="37" customFormat="1" ht="16.5" customHeight="1" x14ac:dyDescent="0.2">
      <c r="A14" s="37" t="s">
        <v>6</v>
      </c>
      <c r="B14" s="179">
        <f>'Contract Info and Criteria'!B14</f>
        <v>0</v>
      </c>
      <c r="C14" s="180"/>
      <c r="D14" s="180"/>
      <c r="E14" s="180"/>
      <c r="F14" s="180"/>
      <c r="G14" s="180"/>
      <c r="H14" s="180"/>
      <c r="I14" s="181"/>
    </row>
    <row r="15" spans="1:9" s="37" customFormat="1" ht="5.25" customHeight="1" x14ac:dyDescent="0.2">
      <c r="B15" s="38"/>
    </row>
    <row r="16" spans="1:9" s="37" customFormat="1" ht="16.5" customHeight="1" x14ac:dyDescent="0.2">
      <c r="A16" s="37" t="s">
        <v>7</v>
      </c>
      <c r="B16" s="179">
        <f>'Contract Info and Criteria'!B16</f>
        <v>0</v>
      </c>
      <c r="C16" s="180"/>
      <c r="D16" s="180"/>
      <c r="E16" s="180"/>
      <c r="F16" s="180"/>
      <c r="G16" s="180"/>
      <c r="H16" s="180"/>
      <c r="I16" s="181"/>
    </row>
    <row r="17" spans="1:9" s="37" customFormat="1" ht="5.25" customHeight="1" x14ac:dyDescent="0.2">
      <c r="B17" s="38"/>
    </row>
    <row r="18" spans="1:9" s="37" customFormat="1" ht="16.5" customHeight="1" x14ac:dyDescent="0.2">
      <c r="A18" s="37" t="s">
        <v>8</v>
      </c>
      <c r="B18" s="179">
        <f>'Contract Info and Criteria'!B18</f>
        <v>0</v>
      </c>
      <c r="C18" s="180"/>
      <c r="D18" s="180"/>
      <c r="E18" s="180"/>
      <c r="F18" s="180"/>
      <c r="G18" s="180"/>
      <c r="H18" s="180"/>
      <c r="I18" s="181"/>
    </row>
    <row r="19" spans="1:9" s="37" customFormat="1" ht="5.25" customHeight="1" x14ac:dyDescent="0.2">
      <c r="B19" s="38"/>
    </row>
    <row r="20" spans="1:9" s="37" customFormat="1" ht="16.5" customHeight="1" x14ac:dyDescent="0.2">
      <c r="A20" s="11" t="s">
        <v>33</v>
      </c>
      <c r="B20" s="192">
        <f>'Contract Info and Criteria'!B20</f>
        <v>45839</v>
      </c>
      <c r="C20" s="180"/>
      <c r="D20" s="180"/>
      <c r="E20" s="180"/>
      <c r="F20" s="180"/>
      <c r="G20" s="180"/>
      <c r="H20" s="180"/>
      <c r="I20" s="181"/>
    </row>
    <row r="21" spans="1:9" s="37" customFormat="1" ht="5.25" customHeight="1" x14ac:dyDescent="0.2">
      <c r="B21" s="38"/>
    </row>
    <row r="22" spans="1:9" s="11" customFormat="1" ht="28.5" customHeight="1" x14ac:dyDescent="0.25">
      <c r="A22" s="87" t="s">
        <v>9</v>
      </c>
    </row>
    <row r="23" spans="1:9" s="37" customFormat="1" ht="5.25" customHeight="1" x14ac:dyDescent="0.2">
      <c r="B23" s="38"/>
    </row>
    <row r="24" spans="1:9" s="37" customFormat="1" ht="16.5" customHeight="1" x14ac:dyDescent="0.2">
      <c r="A24" s="37" t="s">
        <v>10</v>
      </c>
      <c r="B24" s="179">
        <f>'Contract Info and Criteria'!B24</f>
        <v>0</v>
      </c>
      <c r="C24" s="180"/>
      <c r="D24" s="180"/>
      <c r="E24" s="180"/>
      <c r="F24" s="180"/>
      <c r="G24" s="180"/>
      <c r="H24" s="180"/>
      <c r="I24" s="181"/>
    </row>
    <row r="25" spans="1:9" s="37" customFormat="1" ht="5.25" customHeight="1" x14ac:dyDescent="0.2">
      <c r="B25" s="38"/>
    </row>
    <row r="26" spans="1:9" s="37" customFormat="1" ht="16.5" customHeight="1" x14ac:dyDescent="0.2">
      <c r="A26" s="11" t="s">
        <v>11</v>
      </c>
      <c r="B26" s="179" t="str">
        <f>'Contract Info and Criteria'!B26</f>
        <v>Architectural Services Panel</v>
      </c>
      <c r="C26" s="180"/>
      <c r="D26" s="180"/>
      <c r="E26" s="180"/>
      <c r="F26" s="180"/>
      <c r="G26" s="180"/>
      <c r="H26" s="180"/>
      <c r="I26" s="181"/>
    </row>
    <row r="27" spans="1:9" s="37" customFormat="1" ht="5.25" customHeight="1" x14ac:dyDescent="0.2">
      <c r="A27" s="11"/>
      <c r="B27" s="38"/>
    </row>
    <row r="28" spans="1:9" s="37" customFormat="1" ht="16.5" customHeight="1" x14ac:dyDescent="0.2">
      <c r="A28" s="11" t="s">
        <v>13</v>
      </c>
      <c r="B28" s="179" t="str">
        <f>'Contract Info and Criteria'!B28</f>
        <v>Consultant</v>
      </c>
      <c r="C28" s="180"/>
      <c r="D28" s="180"/>
      <c r="E28" s="180"/>
      <c r="F28" s="180"/>
      <c r="G28" s="180"/>
      <c r="H28" s="180"/>
      <c r="I28" s="181"/>
    </row>
    <row r="29" spans="1:9" s="37" customFormat="1" ht="5.25" customHeight="1" x14ac:dyDescent="0.2">
      <c r="B29" s="38"/>
    </row>
    <row r="30" spans="1:9" s="37" customFormat="1" ht="16.5" customHeight="1" x14ac:dyDescent="0.2">
      <c r="A30" s="37" t="s">
        <v>34</v>
      </c>
      <c r="B30" s="179">
        <f>'Contract Info and Criteria'!B30</f>
        <v>0</v>
      </c>
      <c r="C30" s="180"/>
      <c r="D30" s="180"/>
      <c r="E30" s="180"/>
      <c r="F30" s="180"/>
      <c r="G30" s="180"/>
      <c r="H30" s="180"/>
      <c r="I30" s="181"/>
    </row>
    <row r="31" spans="1:9" s="37" customFormat="1" ht="5.25" customHeight="1" x14ac:dyDescent="0.2">
      <c r="B31" s="38"/>
    </row>
    <row r="32" spans="1:9" s="37" customFormat="1" ht="16.5" customHeight="1" x14ac:dyDescent="0.2">
      <c r="A32" s="11" t="s">
        <v>35</v>
      </c>
      <c r="B32" s="192">
        <f>'Contract Info and Criteria'!B32</f>
        <v>45658</v>
      </c>
      <c r="C32" s="193"/>
      <c r="D32" s="193"/>
      <c r="E32" s="193"/>
      <c r="F32" s="193"/>
      <c r="G32" s="193"/>
      <c r="H32" s="193"/>
      <c r="I32" s="194"/>
    </row>
    <row r="33" spans="1:12" s="37" customFormat="1" ht="5.25" customHeight="1" x14ac:dyDescent="0.2">
      <c r="B33" s="38"/>
    </row>
    <row r="34" spans="1:12" s="37" customFormat="1" ht="16.5" customHeight="1" x14ac:dyDescent="0.2">
      <c r="A34" s="11" t="s">
        <v>166</v>
      </c>
      <c r="B34" s="189">
        <f>'Contract Info and Criteria'!B34</f>
        <v>0</v>
      </c>
      <c r="C34" s="190"/>
      <c r="D34" s="190"/>
      <c r="E34" s="190"/>
      <c r="F34" s="190"/>
      <c r="G34" s="190"/>
      <c r="H34" s="190"/>
      <c r="I34" s="191"/>
    </row>
    <row r="35" spans="1:12" s="37" customFormat="1" ht="5.25" customHeight="1" x14ac:dyDescent="0.2">
      <c r="B35" s="38"/>
    </row>
    <row r="36" spans="1:12" s="37" customFormat="1" ht="16.5" customHeight="1" x14ac:dyDescent="0.2">
      <c r="A36" s="11" t="s">
        <v>15</v>
      </c>
      <c r="B36" s="179" t="str">
        <f>'Contract Info and Criteria'!B36</f>
        <v>Construction Practical Completion</v>
      </c>
      <c r="C36" s="180"/>
      <c r="D36" s="180"/>
      <c r="E36" s="180"/>
      <c r="F36" s="180"/>
      <c r="G36" s="180"/>
      <c r="H36" s="180"/>
      <c r="I36" s="181"/>
    </row>
    <row r="37" spans="1:12" x14ac:dyDescent="0.25">
      <c r="A37" s="12"/>
      <c r="C37" s="6"/>
      <c r="D37" s="6"/>
      <c r="E37" s="6"/>
      <c r="F37" s="6"/>
      <c r="G37" s="6"/>
      <c r="H37" s="6"/>
    </row>
    <row r="38" spans="1:12" ht="7.5" customHeight="1" x14ac:dyDescent="0.25">
      <c r="A38" s="12"/>
      <c r="B38" s="13"/>
      <c r="C38" s="12"/>
      <c r="D38" s="12"/>
      <c r="E38" s="12"/>
      <c r="F38" s="12"/>
      <c r="G38" s="12"/>
      <c r="H38" s="12"/>
      <c r="I38" s="12"/>
    </row>
    <row r="39" spans="1:12" s="37" customFormat="1" ht="23.25" customHeight="1" x14ac:dyDescent="0.2">
      <c r="A39" s="239" t="s">
        <v>165</v>
      </c>
      <c r="B39" s="239"/>
      <c r="C39" s="239"/>
      <c r="D39" s="239"/>
      <c r="E39" s="239"/>
      <c r="F39" s="239"/>
      <c r="G39" s="239"/>
      <c r="H39" s="239"/>
      <c r="I39" s="239"/>
    </row>
    <row r="40" spans="1:12" ht="14.25" customHeight="1" x14ac:dyDescent="0.25">
      <c r="A40" s="140"/>
      <c r="B40" s="138"/>
      <c r="C40" s="137"/>
      <c r="D40" s="139"/>
      <c r="E40" s="139"/>
      <c r="F40" s="139"/>
      <c r="G40" s="139"/>
      <c r="H40" s="139"/>
      <c r="I40" s="141"/>
    </row>
    <row r="41" spans="1:12" s="82" customFormat="1" ht="33.75" customHeight="1" x14ac:dyDescent="0.2">
      <c r="A41" s="81" t="s">
        <v>139</v>
      </c>
      <c r="B41" s="187">
        <f>+'BMW Workings'!S17</f>
        <v>0.60000000000000009</v>
      </c>
      <c r="C41" s="187"/>
      <c r="D41" s="142"/>
      <c r="I41" s="83"/>
      <c r="L41" s="84"/>
    </row>
    <row r="42" spans="1:12" ht="14.25" customHeight="1" x14ac:dyDescent="0.25">
      <c r="A42" s="14"/>
      <c r="B42" s="15"/>
      <c r="C42" s="16"/>
      <c r="D42" s="17"/>
      <c r="E42" s="17"/>
      <c r="F42" s="17"/>
      <c r="G42" s="17"/>
      <c r="H42" s="17"/>
      <c r="I42" s="18"/>
    </row>
    <row r="43" spans="1:12" ht="21" customHeight="1" x14ac:dyDescent="0.25">
      <c r="A43" s="80" t="s">
        <v>37</v>
      </c>
      <c r="B43" s="184" t="s">
        <v>38</v>
      </c>
      <c r="C43" s="184"/>
      <c r="D43" s="185" t="s">
        <v>39</v>
      </c>
      <c r="E43" s="185"/>
      <c r="F43" s="186" t="s">
        <v>40</v>
      </c>
      <c r="G43" s="186"/>
      <c r="H43" s="195" t="s">
        <v>41</v>
      </c>
      <c r="I43" s="195"/>
    </row>
    <row r="44" spans="1:12" ht="72" customHeight="1" x14ac:dyDescent="0.25">
      <c r="A44" s="19" t="s">
        <v>42</v>
      </c>
      <c r="B44" s="188" t="s">
        <v>43</v>
      </c>
      <c r="C44" s="188"/>
      <c r="D44" s="188" t="s">
        <v>44</v>
      </c>
      <c r="E44" s="188"/>
      <c r="F44" s="188" t="s">
        <v>45</v>
      </c>
      <c r="G44" s="188"/>
      <c r="H44" s="188" t="s">
        <v>46</v>
      </c>
      <c r="I44" s="188"/>
    </row>
    <row r="45" spans="1:12" ht="9" customHeight="1" x14ac:dyDescent="0.25">
      <c r="A45" s="20"/>
    </row>
    <row r="46" spans="1:12" ht="7.5" customHeight="1" x14ac:dyDescent="0.25"/>
    <row r="47" spans="1:12" ht="18.75" x14ac:dyDescent="0.3">
      <c r="A47" s="78" t="s">
        <v>47</v>
      </c>
      <c r="B47" s="79" t="s">
        <v>48</v>
      </c>
      <c r="C47" s="79" t="s">
        <v>71</v>
      </c>
      <c r="D47" s="238" t="s">
        <v>26</v>
      </c>
      <c r="E47" s="238"/>
      <c r="F47" s="238"/>
      <c r="G47" s="238"/>
      <c r="H47" s="238"/>
      <c r="I47" s="238"/>
    </row>
    <row r="48" spans="1:12" ht="6.75" customHeight="1" x14ac:dyDescent="0.25">
      <c r="A48" s="21"/>
      <c r="B48" s="22"/>
      <c r="C48" s="4"/>
      <c r="D48" s="23"/>
      <c r="E48" s="182"/>
      <c r="F48" s="182"/>
      <c r="G48" s="182"/>
      <c r="H48" s="182"/>
      <c r="I48" s="182"/>
    </row>
    <row r="49" spans="1:9" ht="56.25" customHeight="1" x14ac:dyDescent="0.25">
      <c r="A49" s="131" t="s">
        <v>159</v>
      </c>
      <c r="B49" s="103">
        <f>+'BMW Workings'!N6</f>
        <v>0.2</v>
      </c>
      <c r="C49" s="132">
        <f>+'Contract Info and Criteria'!H43</f>
        <v>3</v>
      </c>
      <c r="D49" s="219">
        <f>+'Contract Info and Criteria'!B44</f>
        <v>0</v>
      </c>
      <c r="E49" s="219"/>
      <c r="F49" s="219"/>
      <c r="G49" s="219"/>
      <c r="H49" s="219"/>
      <c r="I49" s="219"/>
    </row>
    <row r="50" spans="1:9" ht="5.25" customHeight="1" x14ac:dyDescent="0.25">
      <c r="A50" s="104"/>
      <c r="B50" s="22"/>
      <c r="C50" s="24"/>
      <c r="D50" s="21"/>
      <c r="E50" s="183"/>
      <c r="F50" s="183"/>
      <c r="G50" s="183"/>
      <c r="H50" s="183"/>
      <c r="I50" s="183"/>
    </row>
    <row r="51" spans="1:9" ht="56.25" customHeight="1" x14ac:dyDescent="0.25">
      <c r="A51" s="131" t="s">
        <v>160</v>
      </c>
      <c r="B51" s="103">
        <f>+'BMW Workings'!N8</f>
        <v>0.2</v>
      </c>
      <c r="C51" s="132">
        <f>+'Contract Info and Criteria'!H45</f>
        <v>3</v>
      </c>
      <c r="D51" s="219">
        <f>+'Contract Info and Criteria'!B46</f>
        <v>0</v>
      </c>
      <c r="E51" s="219"/>
      <c r="F51" s="219"/>
      <c r="G51" s="219"/>
      <c r="H51" s="219"/>
      <c r="I51" s="219"/>
    </row>
    <row r="52" spans="1:9" ht="4.7" customHeight="1" x14ac:dyDescent="0.25">
      <c r="A52" s="104"/>
      <c r="B52" s="22"/>
      <c r="C52" s="24"/>
      <c r="D52" s="21"/>
      <c r="E52" s="183"/>
      <c r="F52" s="183"/>
      <c r="G52" s="183"/>
      <c r="H52" s="183"/>
      <c r="I52" s="183"/>
    </row>
    <row r="53" spans="1:9" ht="56.25" customHeight="1" x14ac:dyDescent="0.25">
      <c r="A53" s="131" t="s">
        <v>161</v>
      </c>
      <c r="B53" s="103">
        <f>+'BMW Workings'!N10</f>
        <v>0.2</v>
      </c>
      <c r="C53" s="132">
        <f>+'Contract Info and Criteria'!H47</f>
        <v>3</v>
      </c>
      <c r="D53" s="219">
        <f>+'Contract Info and Criteria'!B48</f>
        <v>0</v>
      </c>
      <c r="E53" s="219"/>
      <c r="F53" s="219"/>
      <c r="G53" s="219"/>
      <c r="H53" s="219"/>
      <c r="I53" s="219"/>
    </row>
    <row r="54" spans="1:9" ht="4.7" customHeight="1" x14ac:dyDescent="0.25">
      <c r="A54" s="104"/>
      <c r="B54" s="22"/>
      <c r="C54" s="24"/>
      <c r="D54" s="21"/>
      <c r="E54" s="182"/>
      <c r="F54" s="182"/>
      <c r="G54" s="182"/>
      <c r="H54" s="182"/>
      <c r="I54" s="182"/>
    </row>
    <row r="55" spans="1:9" ht="56.25" customHeight="1" x14ac:dyDescent="0.25">
      <c r="A55" s="131" t="s">
        <v>162</v>
      </c>
      <c r="B55" s="103">
        <f>+'BMW Workings'!N12</f>
        <v>0.2</v>
      </c>
      <c r="C55" s="132">
        <f>+'Contract Info and Criteria'!H49</f>
        <v>3</v>
      </c>
      <c r="D55" s="219">
        <f>+'Contract Info and Criteria'!B50</f>
        <v>0</v>
      </c>
      <c r="E55" s="219"/>
      <c r="F55" s="219"/>
      <c r="G55" s="219"/>
      <c r="H55" s="219"/>
      <c r="I55" s="219"/>
    </row>
    <row r="56" spans="1:9" ht="4.7" customHeight="1" x14ac:dyDescent="0.25">
      <c r="A56" s="104"/>
      <c r="B56" s="22"/>
      <c r="C56" s="24"/>
      <c r="D56" s="229"/>
      <c r="E56" s="230"/>
      <c r="F56" s="230"/>
      <c r="G56" s="230"/>
      <c r="H56" s="230"/>
      <c r="I56" s="230"/>
    </row>
    <row r="57" spans="1:9" ht="56.25" customHeight="1" x14ac:dyDescent="0.25">
      <c r="A57" s="131" t="s">
        <v>163</v>
      </c>
      <c r="B57" s="103">
        <f>+'BMW Workings'!N14</f>
        <v>0.2</v>
      </c>
      <c r="C57" s="132">
        <f>+'Contract Info and Criteria'!H51</f>
        <v>3</v>
      </c>
      <c r="D57" s="219">
        <f>+'Contract Info and Criteria'!B52</f>
        <v>0</v>
      </c>
      <c r="E57" s="219"/>
      <c r="F57" s="219"/>
      <c r="G57" s="219"/>
      <c r="H57" s="219"/>
      <c r="I57" s="219"/>
    </row>
    <row r="58" spans="1:9" ht="9" customHeight="1" x14ac:dyDescent="0.25">
      <c r="A58" s="25"/>
      <c r="B58" s="26"/>
      <c r="C58" s="27"/>
    </row>
    <row r="59" spans="1:9" x14ac:dyDescent="0.25">
      <c r="A59" s="28" t="s">
        <v>50</v>
      </c>
    </row>
    <row r="60" spans="1:9" x14ac:dyDescent="0.25">
      <c r="A60" s="220"/>
      <c r="B60" s="221"/>
      <c r="C60" s="221"/>
      <c r="D60" s="221"/>
      <c r="E60" s="221"/>
      <c r="F60" s="221"/>
      <c r="G60" s="221"/>
      <c r="H60" s="221"/>
      <c r="I60" s="222"/>
    </row>
    <row r="61" spans="1:9" x14ac:dyDescent="0.25">
      <c r="A61" s="223"/>
      <c r="B61" s="224"/>
      <c r="C61" s="224"/>
      <c r="D61" s="224"/>
      <c r="E61" s="224"/>
      <c r="F61" s="224"/>
      <c r="G61" s="224"/>
      <c r="H61" s="224"/>
      <c r="I61" s="225"/>
    </row>
    <row r="62" spans="1:9" x14ac:dyDescent="0.25">
      <c r="A62" s="223"/>
      <c r="B62" s="224"/>
      <c r="C62" s="224"/>
      <c r="D62" s="224"/>
      <c r="E62" s="224"/>
      <c r="F62" s="224"/>
      <c r="G62" s="224"/>
      <c r="H62" s="224"/>
      <c r="I62" s="225"/>
    </row>
    <row r="63" spans="1:9" x14ac:dyDescent="0.25">
      <c r="A63" s="223"/>
      <c r="B63" s="224"/>
      <c r="C63" s="224"/>
      <c r="D63" s="224"/>
      <c r="E63" s="224"/>
      <c r="F63" s="224"/>
      <c r="G63" s="224"/>
      <c r="H63" s="224"/>
      <c r="I63" s="225"/>
    </row>
    <row r="64" spans="1:9" x14ac:dyDescent="0.25">
      <c r="A64" s="226"/>
      <c r="B64" s="227"/>
      <c r="C64" s="227"/>
      <c r="D64" s="227"/>
      <c r="E64" s="227"/>
      <c r="F64" s="227"/>
      <c r="G64" s="227"/>
      <c r="H64" s="227"/>
      <c r="I64" s="228"/>
    </row>
    <row r="65" spans="1:9" ht="20.25" customHeight="1" x14ac:dyDescent="0.25">
      <c r="A65" s="28" t="s">
        <v>51</v>
      </c>
    </row>
    <row r="66" spans="1:9" x14ac:dyDescent="0.25">
      <c r="A66" s="220"/>
      <c r="B66" s="221"/>
      <c r="C66" s="221"/>
      <c r="D66" s="221"/>
      <c r="E66" s="221"/>
      <c r="F66" s="221"/>
      <c r="G66" s="221"/>
      <c r="H66" s="221"/>
      <c r="I66" s="222"/>
    </row>
    <row r="67" spans="1:9" x14ac:dyDescent="0.25">
      <c r="A67" s="223"/>
      <c r="B67" s="224"/>
      <c r="C67" s="224"/>
      <c r="D67" s="224"/>
      <c r="E67" s="224"/>
      <c r="F67" s="224"/>
      <c r="G67" s="224"/>
      <c r="H67" s="224"/>
      <c r="I67" s="225"/>
    </row>
    <row r="68" spans="1:9" x14ac:dyDescent="0.25">
      <c r="A68" s="223"/>
      <c r="B68" s="224"/>
      <c r="C68" s="224"/>
      <c r="D68" s="224"/>
      <c r="E68" s="224"/>
      <c r="F68" s="224"/>
      <c r="G68" s="224"/>
      <c r="H68" s="224"/>
      <c r="I68" s="225"/>
    </row>
    <row r="69" spans="1:9" x14ac:dyDescent="0.25">
      <c r="A69" s="223"/>
      <c r="B69" s="224"/>
      <c r="C69" s="224"/>
      <c r="D69" s="224"/>
      <c r="E69" s="224"/>
      <c r="F69" s="224"/>
      <c r="G69" s="224"/>
      <c r="H69" s="224"/>
      <c r="I69" s="225"/>
    </row>
    <row r="70" spans="1:9" x14ac:dyDescent="0.25">
      <c r="A70" s="226"/>
      <c r="B70" s="227"/>
      <c r="C70" s="227"/>
      <c r="D70" s="227"/>
      <c r="E70" s="227"/>
      <c r="F70" s="227"/>
      <c r="G70" s="227"/>
      <c r="H70" s="227"/>
      <c r="I70" s="228"/>
    </row>
    <row r="71" spans="1:9" ht="17.25" customHeight="1" thickBot="1" x14ac:dyDescent="0.3">
      <c r="A71" s="124" t="s">
        <v>52</v>
      </c>
      <c r="B71" s="123"/>
      <c r="C71" s="124"/>
      <c r="D71" s="232" t="s">
        <v>53</v>
      </c>
      <c r="E71" s="232"/>
      <c r="F71" s="232"/>
      <c r="G71" s="232"/>
      <c r="H71" s="232"/>
      <c r="I71" s="232"/>
    </row>
    <row r="72" spans="1:9" ht="8.25" customHeight="1" thickTop="1" x14ac:dyDescent="0.25">
      <c r="A72" s="29"/>
      <c r="B72" s="30"/>
      <c r="C72" s="31"/>
      <c r="D72" s="31"/>
      <c r="E72" s="31"/>
      <c r="F72" s="31"/>
      <c r="G72" s="31"/>
      <c r="H72" s="31"/>
      <c r="I72" s="31"/>
    </row>
    <row r="73" spans="1:9" ht="22.5" customHeight="1" x14ac:dyDescent="0.25">
      <c r="A73" s="234" t="s">
        <v>54</v>
      </c>
      <c r="B73" s="234"/>
      <c r="C73" s="234"/>
      <c r="D73" s="234"/>
      <c r="E73" s="234"/>
      <c r="F73" s="234"/>
      <c r="G73" s="234"/>
      <c r="H73" s="234"/>
      <c r="I73" s="234"/>
    </row>
    <row r="74" spans="1:9" x14ac:dyDescent="0.25">
      <c r="A74" s="233"/>
      <c r="B74" s="233"/>
      <c r="C74" s="233"/>
      <c r="D74" s="233"/>
      <c r="E74" s="233"/>
      <c r="F74" s="233"/>
      <c r="G74" s="233"/>
      <c r="H74" s="233"/>
      <c r="I74" s="233"/>
    </row>
    <row r="75" spans="1:9" x14ac:dyDescent="0.25">
      <c r="A75" s="233"/>
      <c r="B75" s="233"/>
      <c r="C75" s="233"/>
      <c r="D75" s="233"/>
      <c r="E75" s="233"/>
      <c r="F75" s="233"/>
      <c r="G75" s="233"/>
      <c r="H75" s="233"/>
      <c r="I75" s="233"/>
    </row>
    <row r="76" spans="1:9" x14ac:dyDescent="0.25">
      <c r="A76" s="233"/>
      <c r="B76" s="233"/>
      <c r="C76" s="233"/>
      <c r="D76" s="233"/>
      <c r="E76" s="233"/>
      <c r="F76" s="233"/>
      <c r="G76" s="233"/>
      <c r="H76" s="233"/>
      <c r="I76" s="233"/>
    </row>
    <row r="77" spans="1:9" x14ac:dyDescent="0.25">
      <c r="A77" s="233"/>
      <c r="B77" s="233"/>
      <c r="C77" s="233"/>
      <c r="D77" s="233"/>
      <c r="E77" s="233"/>
      <c r="F77" s="233"/>
      <c r="G77" s="233"/>
      <c r="H77" s="233"/>
      <c r="I77" s="233"/>
    </row>
    <row r="78" spans="1:9" x14ac:dyDescent="0.25">
      <c r="A78" s="233"/>
      <c r="B78" s="233"/>
      <c r="C78" s="233"/>
      <c r="D78" s="233"/>
      <c r="E78" s="233"/>
      <c r="F78" s="233"/>
      <c r="G78" s="233"/>
      <c r="H78" s="233"/>
      <c r="I78" s="233"/>
    </row>
    <row r="79" spans="1:9" ht="7.5" customHeight="1" x14ac:dyDescent="0.25">
      <c r="A79" s="29"/>
      <c r="B79" s="30"/>
      <c r="C79" s="31"/>
      <c r="D79" s="31"/>
      <c r="E79" s="31"/>
      <c r="F79" s="31"/>
      <c r="G79" s="31"/>
      <c r="H79" s="31"/>
      <c r="I79" s="31"/>
    </row>
    <row r="80" spans="1:9" x14ac:dyDescent="0.25">
      <c r="A80" s="28" t="s">
        <v>55</v>
      </c>
    </row>
    <row r="81" spans="1:9" x14ac:dyDescent="0.25">
      <c r="A81" s="233"/>
      <c r="B81" s="233"/>
      <c r="C81" s="233"/>
      <c r="D81" s="233"/>
      <c r="E81" s="233"/>
      <c r="F81" s="233"/>
      <c r="G81" s="233"/>
      <c r="H81" s="233"/>
      <c r="I81" s="233"/>
    </row>
    <row r="82" spans="1:9" x14ac:dyDescent="0.25">
      <c r="A82" s="233"/>
      <c r="B82" s="233"/>
      <c r="C82" s="233"/>
      <c r="D82" s="233"/>
      <c r="E82" s="233"/>
      <c r="F82" s="233"/>
      <c r="G82" s="233"/>
      <c r="H82" s="233"/>
      <c r="I82" s="233"/>
    </row>
    <row r="83" spans="1:9" x14ac:dyDescent="0.25">
      <c r="A83" s="233"/>
      <c r="B83" s="233"/>
      <c r="C83" s="233"/>
      <c r="D83" s="233"/>
      <c r="E83" s="233"/>
      <c r="F83" s="233"/>
      <c r="G83" s="233"/>
      <c r="H83" s="233"/>
      <c r="I83" s="233"/>
    </row>
    <row r="84" spans="1:9" x14ac:dyDescent="0.25">
      <c r="A84" s="233"/>
      <c r="B84" s="233"/>
      <c r="C84" s="233"/>
      <c r="D84" s="233"/>
      <c r="E84" s="233"/>
      <c r="F84" s="233"/>
      <c r="G84" s="233"/>
      <c r="H84" s="233"/>
      <c r="I84" s="233"/>
    </row>
    <row r="85" spans="1:9" x14ac:dyDescent="0.25">
      <c r="A85" s="233"/>
      <c r="B85" s="233"/>
      <c r="C85" s="233"/>
      <c r="D85" s="233"/>
      <c r="E85" s="233"/>
      <c r="F85" s="233"/>
      <c r="G85" s="233"/>
      <c r="H85" s="233"/>
      <c r="I85" s="233"/>
    </row>
    <row r="86" spans="1:9" ht="17.25" customHeight="1" thickBot="1" x14ac:dyDescent="0.3">
      <c r="A86" s="125" t="s">
        <v>56</v>
      </c>
      <c r="B86" s="123"/>
      <c r="C86" s="125"/>
      <c r="D86" s="231" t="s">
        <v>57</v>
      </c>
      <c r="E86" s="231"/>
      <c r="F86" s="231"/>
      <c r="G86" s="231"/>
      <c r="H86" s="231"/>
      <c r="I86" s="231"/>
    </row>
    <row r="87" spans="1:9" ht="15.75" thickTop="1" x14ac:dyDescent="0.25">
      <c r="A87" s="29"/>
      <c r="B87" s="30"/>
      <c r="C87" s="31"/>
      <c r="D87" s="31"/>
      <c r="E87" s="31"/>
      <c r="F87" s="31"/>
      <c r="G87" s="31"/>
      <c r="H87" s="31"/>
      <c r="I87" s="31"/>
    </row>
    <row r="88" spans="1:9" ht="34.5" customHeight="1" x14ac:dyDescent="0.25">
      <c r="A88" s="218" t="s">
        <v>58</v>
      </c>
      <c r="B88" s="218"/>
      <c r="C88" s="218"/>
      <c r="D88" s="218"/>
      <c r="E88" s="218"/>
      <c r="F88" s="218"/>
      <c r="G88" s="218"/>
      <c r="H88" s="218"/>
      <c r="I88" s="218"/>
    </row>
    <row r="89" spans="1:9" x14ac:dyDescent="0.25">
      <c r="A89" s="202"/>
      <c r="B89" s="203"/>
      <c r="C89" s="203"/>
      <c r="D89" s="203"/>
      <c r="E89" s="203"/>
      <c r="F89" s="203"/>
      <c r="G89" s="203"/>
      <c r="H89" s="203"/>
      <c r="I89" s="204"/>
    </row>
    <row r="90" spans="1:9" x14ac:dyDescent="0.25">
      <c r="A90" s="205"/>
      <c r="B90" s="206"/>
      <c r="C90" s="206"/>
      <c r="D90" s="206"/>
      <c r="E90" s="206"/>
      <c r="F90" s="206"/>
      <c r="G90" s="206"/>
      <c r="H90" s="206"/>
      <c r="I90" s="207"/>
    </row>
    <row r="91" spans="1:9" x14ac:dyDescent="0.25">
      <c r="A91" s="205"/>
      <c r="B91" s="206"/>
      <c r="C91" s="206"/>
      <c r="D91" s="206"/>
      <c r="E91" s="206"/>
      <c r="F91" s="206"/>
      <c r="G91" s="206"/>
      <c r="H91" s="206"/>
      <c r="I91" s="207"/>
    </row>
    <row r="92" spans="1:9" x14ac:dyDescent="0.25">
      <c r="A92" s="205"/>
      <c r="B92" s="206"/>
      <c r="C92" s="206"/>
      <c r="D92" s="206"/>
      <c r="E92" s="206"/>
      <c r="F92" s="206"/>
      <c r="G92" s="206"/>
      <c r="H92" s="206"/>
      <c r="I92" s="207"/>
    </row>
    <row r="93" spans="1:9" x14ac:dyDescent="0.25">
      <c r="A93" s="208"/>
      <c r="B93" s="209"/>
      <c r="C93" s="209"/>
      <c r="D93" s="209"/>
      <c r="E93" s="209"/>
      <c r="F93" s="209"/>
      <c r="G93" s="209"/>
      <c r="H93" s="209"/>
      <c r="I93" s="210"/>
    </row>
    <row r="94" spans="1:9" ht="15.75" customHeight="1" x14ac:dyDescent="0.25">
      <c r="A94" s="28"/>
      <c r="C94" s="6"/>
      <c r="E94" s="6"/>
      <c r="F94" s="6"/>
    </row>
    <row r="95" spans="1:9" x14ac:dyDescent="0.25">
      <c r="A95" s="115" t="s">
        <v>59</v>
      </c>
      <c r="B95" s="32"/>
      <c r="C95" s="33" t="s">
        <v>60</v>
      </c>
      <c r="E95" s="33"/>
      <c r="F95" s="33" t="s">
        <v>61</v>
      </c>
      <c r="H95" s="33"/>
      <c r="I95" s="33" t="s">
        <v>62</v>
      </c>
    </row>
    <row r="96" spans="1:9" x14ac:dyDescent="0.25">
      <c r="A96" s="213">
        <f>B12</f>
        <v>0</v>
      </c>
      <c r="B96" s="3"/>
      <c r="C96" s="196">
        <f>B14</f>
        <v>0</v>
      </c>
      <c r="D96" s="197"/>
      <c r="F96" s="214"/>
      <c r="G96" s="215"/>
      <c r="I96" s="211"/>
    </row>
    <row r="97" spans="1:9" x14ac:dyDescent="0.25">
      <c r="A97" s="201"/>
      <c r="B97" s="3"/>
      <c r="C97" s="198"/>
      <c r="D97" s="199"/>
      <c r="F97" s="216"/>
      <c r="G97" s="217"/>
      <c r="I97" s="212"/>
    </row>
    <row r="98" spans="1:9" x14ac:dyDescent="0.25">
      <c r="B98" s="3"/>
    </row>
    <row r="99" spans="1:9" x14ac:dyDescent="0.25">
      <c r="A99" s="115" t="s">
        <v>63</v>
      </c>
      <c r="C99" s="33" t="s">
        <v>60</v>
      </c>
      <c r="E99" s="6"/>
      <c r="F99" s="33" t="s">
        <v>61</v>
      </c>
      <c r="H99" s="6"/>
      <c r="I99" s="33" t="s">
        <v>62</v>
      </c>
    </row>
    <row r="100" spans="1:9" x14ac:dyDescent="0.25">
      <c r="A100" s="200">
        <f>B16</f>
        <v>0</v>
      </c>
      <c r="B100" s="3"/>
      <c r="C100" s="196">
        <f>B18</f>
        <v>0</v>
      </c>
      <c r="D100" s="197"/>
      <c r="F100" s="214"/>
      <c r="G100" s="215"/>
      <c r="I100" s="211"/>
    </row>
    <row r="101" spans="1:9" x14ac:dyDescent="0.25">
      <c r="A101" s="201"/>
      <c r="B101" s="3"/>
      <c r="C101" s="198"/>
      <c r="D101" s="199"/>
      <c r="F101" s="216"/>
      <c r="G101" s="217"/>
      <c r="I101" s="212"/>
    </row>
    <row r="102" spans="1:9" x14ac:dyDescent="0.25">
      <c r="B102" s="34"/>
      <c r="C102" s="35"/>
      <c r="E102" s="35"/>
      <c r="F102" s="35"/>
      <c r="H102" s="35"/>
      <c r="I102" s="35"/>
    </row>
    <row r="103" spans="1:9" x14ac:dyDescent="0.25">
      <c r="A103" s="36"/>
    </row>
    <row r="104" spans="1:9" x14ac:dyDescent="0.25">
      <c r="A104" s="36"/>
    </row>
  </sheetData>
  <sheetProtection algorithmName="SHA-512" hashValue="xa59DI+Tfh5fG3D4G4XLxFke3zXOm2dhPPJjNv/YK0Mb9Fd7uJSkfrdhjMzZThOkuPfpx5ZNUIhWvQr6z2LWTw==" saltValue="Niz5BtWuOvOE5O8vFdLCiA==" spinCount="100000" sheet="1" formatCells="0" formatColumns="0" formatRows="0" selectLockedCells="1"/>
  <mergeCells count="54">
    <mergeCell ref="B10:I10"/>
    <mergeCell ref="A1:I3"/>
    <mergeCell ref="D47:I47"/>
    <mergeCell ref="A66:I70"/>
    <mergeCell ref="E50:I50"/>
    <mergeCell ref="A39:I39"/>
    <mergeCell ref="D49:I49"/>
    <mergeCell ref="D51:I51"/>
    <mergeCell ref="B6:I6"/>
    <mergeCell ref="B8:I8"/>
    <mergeCell ref="B12:I12"/>
    <mergeCell ref="B14:I14"/>
    <mergeCell ref="B16:I16"/>
    <mergeCell ref="B18:I18"/>
    <mergeCell ref="B20:I20"/>
    <mergeCell ref="B24:I24"/>
    <mergeCell ref="D86:I86"/>
    <mergeCell ref="D71:I71"/>
    <mergeCell ref="A74:I78"/>
    <mergeCell ref="A81:I85"/>
    <mergeCell ref="E54:I54"/>
    <mergeCell ref="A73:I73"/>
    <mergeCell ref="H43:I43"/>
    <mergeCell ref="C96:D97"/>
    <mergeCell ref="A100:A101"/>
    <mergeCell ref="C100:D101"/>
    <mergeCell ref="A89:I93"/>
    <mergeCell ref="I100:I101"/>
    <mergeCell ref="I96:I97"/>
    <mergeCell ref="A96:A97"/>
    <mergeCell ref="F96:G97"/>
    <mergeCell ref="F100:G101"/>
    <mergeCell ref="A88:I88"/>
    <mergeCell ref="D53:I53"/>
    <mergeCell ref="D55:I55"/>
    <mergeCell ref="D57:I57"/>
    <mergeCell ref="A60:I64"/>
    <mergeCell ref="D56:I56"/>
    <mergeCell ref="B26:I26"/>
    <mergeCell ref="E48:I48"/>
    <mergeCell ref="B28:I28"/>
    <mergeCell ref="E52:I52"/>
    <mergeCell ref="B30:I30"/>
    <mergeCell ref="B43:C43"/>
    <mergeCell ref="D43:E43"/>
    <mergeCell ref="F43:G43"/>
    <mergeCell ref="B41:C41"/>
    <mergeCell ref="B36:I36"/>
    <mergeCell ref="D44:E44"/>
    <mergeCell ref="B34:I34"/>
    <mergeCell ref="B32:I32"/>
    <mergeCell ref="F44:G44"/>
    <mergeCell ref="H44:I44"/>
    <mergeCell ref="B44:C44"/>
  </mergeCells>
  <conditionalFormatting sqref="E48:I48 E50:I50 E52:I52 E54:I54 E56:I56">
    <cfRule type="cellIs" dxfId="11" priority="115" operator="equal">
      <formula>0</formula>
    </cfRule>
  </conditionalFormatting>
  <conditionalFormatting sqref="B41:C41">
    <cfRule type="cellIs" dxfId="10" priority="58" stopIfTrue="1" operator="greaterThanOrEqual">
      <formula>86%</formula>
    </cfRule>
    <cfRule type="cellIs" dxfId="9" priority="97" stopIfTrue="1" operator="greaterThanOrEqual">
      <formula>0.75</formula>
    </cfRule>
    <cfRule type="cellIs" dxfId="8" priority="98" stopIfTrue="1" operator="greaterThanOrEqual">
      <formula>0.6</formula>
    </cfRule>
    <cfRule type="cellIs" dxfId="7" priority="99" stopIfTrue="1" operator="greaterThanOrEqual">
      <formula>0.46</formula>
    </cfRule>
    <cfRule type="cellIs" dxfId="6" priority="101" stopIfTrue="1" operator="lessThan">
      <formula>0.46</formula>
    </cfRule>
  </conditionalFormatting>
  <conditionalFormatting sqref="C54 C56">
    <cfRule type="cellIs" dxfId="5" priority="67" operator="equal">
      <formula>"Not Applicable"</formula>
    </cfRule>
    <cfRule type="cellIs" dxfId="4" priority="68" operator="equal">
      <formula>"Unsatisfactory"</formula>
    </cfRule>
    <cfRule type="cellIs" dxfId="3" priority="69" operator="equal">
      <formula>"Marginal"</formula>
    </cfRule>
    <cfRule type="cellIs" dxfId="2" priority="71" operator="equal">
      <formula>"Good"</formula>
    </cfRule>
    <cfRule type="cellIs" dxfId="1" priority="72" operator="equal">
      <formula>"Excellent"</formula>
    </cfRule>
  </conditionalFormatting>
  <conditionalFormatting sqref="C54 C56">
    <cfRule type="cellIs" dxfId="0" priority="70" operator="equal">
      <formula>"Acceptable"</formula>
    </cfRule>
  </conditionalFormatting>
  <pageMargins left="0.62992125984251968" right="0.43307086614173229" top="0.35433070866141736" bottom="0.35433070866141736" header="0.31496062992125984" footer="0.31496062992125984"/>
  <pageSetup paperSize="9" scale="62" fitToWidth="0" fitToHeight="0" orientation="portrait" r:id="rId1"/>
  <headerFooter>
    <oddHeader>&amp;C&amp;"Calibri"&amp;12&amp;KFF0000 OFFICIAL&amp;1#_x000D_</oddHeader>
  </headerFooter>
  <rowBreaks count="1" manualBreakCount="1">
    <brk id="72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6" r:id="rId4" name="Button 18">
              <controlPr defaultSize="0" print="0" autoFill="0" autoPict="0" macro="[0]!Print_Active_Worksheet">
                <anchor moveWithCells="1" sizeWithCells="1">
                  <from>
                    <xdr:col>2</xdr:col>
                    <xdr:colOff>714375</xdr:colOff>
                    <xdr:row>102</xdr:row>
                    <xdr:rowOff>57150</xdr:rowOff>
                  </from>
                  <to>
                    <xdr:col>5</xdr:col>
                    <xdr:colOff>352425</xdr:colOff>
                    <xdr:row>104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5" name="Button 17">
              <controlPr defaultSize="0" print="0" autoFill="0" autoPict="0" macro="[0]!PDF_Summary">
                <anchor moveWithCells="1" sizeWithCells="1">
                  <from>
                    <xdr:col>6</xdr:col>
                    <xdr:colOff>85725</xdr:colOff>
                    <xdr:row>102</xdr:row>
                    <xdr:rowOff>38100</xdr:rowOff>
                  </from>
                  <to>
                    <xdr:col>8</xdr:col>
                    <xdr:colOff>752475</xdr:colOff>
                    <xdr:row>104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6" name="Button 16">
              <controlPr defaultSize="0" print="0" autoFill="0" autoPict="0" macro="[0]!Module10.PDF_Document">
                <anchor moveWithCells="1" sizeWithCells="1">
                  <from>
                    <xdr:col>0</xdr:col>
                    <xdr:colOff>2581275</xdr:colOff>
                    <xdr:row>102</xdr:row>
                    <xdr:rowOff>57150</xdr:rowOff>
                  </from>
                  <to>
                    <xdr:col>2</xdr:col>
                    <xdr:colOff>247650</xdr:colOff>
                    <xdr:row>104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B25"/>
  <sheetViews>
    <sheetView zoomScaleNormal="100" workbookViewId="0"/>
  </sheetViews>
  <sheetFormatPr defaultColWidth="9" defaultRowHeight="15.75" x14ac:dyDescent="0.25"/>
  <cols>
    <col min="1" max="1" width="200.625" style="85" customWidth="1"/>
    <col min="2" max="16384" width="9" style="85"/>
  </cols>
  <sheetData>
    <row r="1" spans="1:2" ht="39.950000000000003" customHeight="1" thickBot="1" x14ac:dyDescent="0.3">
      <c r="A1" s="122" t="s">
        <v>64</v>
      </c>
    </row>
    <row r="2" spans="1:2" ht="20.100000000000001" customHeight="1" thickBot="1" x14ac:dyDescent="0.3">
      <c r="A2" s="96" t="s">
        <v>18</v>
      </c>
    </row>
    <row r="3" spans="1:2" ht="98.25" customHeight="1" thickBot="1" x14ac:dyDescent="0.3">
      <c r="A3" s="101" t="s">
        <v>65</v>
      </c>
    </row>
    <row r="4" spans="1:2" ht="20.100000000000001" customHeight="1" thickBot="1" x14ac:dyDescent="0.3">
      <c r="A4" s="96" t="s">
        <v>27</v>
      </c>
    </row>
    <row r="5" spans="1:2" ht="201.75" customHeight="1" thickBot="1" x14ac:dyDescent="0.3">
      <c r="A5" s="97" t="s">
        <v>66</v>
      </c>
    </row>
    <row r="6" spans="1:2" ht="20.100000000000001" customHeight="1" thickBot="1" x14ac:dyDescent="0.3">
      <c r="A6" s="95" t="s">
        <v>28</v>
      </c>
    </row>
    <row r="7" spans="1:2" ht="261.75" customHeight="1" thickBot="1" x14ac:dyDescent="0.3">
      <c r="A7" s="98" t="s">
        <v>67</v>
      </c>
    </row>
    <row r="8" spans="1:2" ht="20.100000000000001" customHeight="1" thickBot="1" x14ac:dyDescent="0.3">
      <c r="A8" s="95" t="s">
        <v>29</v>
      </c>
    </row>
    <row r="9" spans="1:2" ht="41.25" customHeight="1" thickBot="1" x14ac:dyDescent="0.3">
      <c r="A9" s="97" t="s">
        <v>68</v>
      </c>
    </row>
    <row r="10" spans="1:2" ht="20.100000000000001" customHeight="1" thickBot="1" x14ac:dyDescent="0.3">
      <c r="A10" s="95" t="s">
        <v>30</v>
      </c>
    </row>
    <row r="11" spans="1:2" s="100" customFormat="1" ht="186" customHeight="1" thickBot="1" x14ac:dyDescent="0.25">
      <c r="A11" s="97" t="s">
        <v>69</v>
      </c>
      <c r="B11" s="99"/>
    </row>
    <row r="25" spans="1:1" x14ac:dyDescent="0.25">
      <c r="A25" s="85">
        <v>5</v>
      </c>
    </row>
  </sheetData>
  <pageMargins left="0.70866141732283472" right="0.70866141732283472" top="0.74803149606299213" bottom="0.74803149606299213" header="0.31496062992125984" footer="0.31496062992125984"/>
  <pageSetup paperSize="9" scale="78" orientation="landscape" r:id="rId1"/>
  <headerFooter>
    <oddHeader>&amp;C&amp;"Calibri"&amp;12&amp;KFF0000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5A68C-22E2-4B84-A488-7F33EB67820D}">
  <sheetPr codeName="Sheet5"/>
  <dimension ref="A1:S79"/>
  <sheetViews>
    <sheetView workbookViewId="0"/>
  </sheetViews>
  <sheetFormatPr defaultColWidth="9" defaultRowHeight="15" x14ac:dyDescent="0.25"/>
  <cols>
    <col min="1" max="1" width="43.75" style="3" customWidth="1"/>
    <col min="2" max="6" width="7.125" style="6" customWidth="1"/>
    <col min="7" max="7" width="7.125" style="3" customWidth="1"/>
    <col min="8" max="9" width="10.625" style="6" customWidth="1"/>
    <col min="10" max="10" width="10.625" style="38" customWidth="1"/>
    <col min="11" max="11" width="10.625" style="6" customWidth="1"/>
    <col min="12" max="15" width="10.625" style="3" customWidth="1"/>
    <col min="16" max="17" width="10.625" style="6" customWidth="1"/>
    <col min="18" max="18" width="14.25" style="3" customWidth="1"/>
    <col min="19" max="19" width="9.5" style="3" customWidth="1"/>
    <col min="20" max="16384" width="9" style="3"/>
  </cols>
  <sheetData>
    <row r="1" spans="1:19" ht="96" customHeight="1" x14ac:dyDescent="0.25">
      <c r="B1" s="39" t="s">
        <v>19</v>
      </c>
      <c r="C1" s="39" t="s">
        <v>20</v>
      </c>
      <c r="D1" s="39" t="s">
        <v>21</v>
      </c>
      <c r="E1" s="39" t="s">
        <v>22</v>
      </c>
      <c r="F1" s="40" t="s">
        <v>23</v>
      </c>
      <c r="G1" s="40" t="s">
        <v>24</v>
      </c>
      <c r="H1" s="40" t="s">
        <v>70</v>
      </c>
      <c r="I1" s="40" t="s">
        <v>71</v>
      </c>
      <c r="J1" s="133" t="s">
        <v>49</v>
      </c>
    </row>
    <row r="2" spans="1:19" ht="30" x14ac:dyDescent="0.25">
      <c r="B2" s="41" t="s">
        <v>152</v>
      </c>
      <c r="C2" s="41" t="s">
        <v>153</v>
      </c>
      <c r="D2" s="41" t="s">
        <v>154</v>
      </c>
      <c r="E2" s="41" t="s">
        <v>155</v>
      </c>
      <c r="F2" s="42" t="s">
        <v>156</v>
      </c>
      <c r="G2" s="25"/>
      <c r="H2" s="42"/>
      <c r="J2" s="134"/>
      <c r="M2" s="25" t="s">
        <v>72</v>
      </c>
    </row>
    <row r="3" spans="1:19" x14ac:dyDescent="0.25"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 t="s">
        <v>24</v>
      </c>
      <c r="J3" s="134"/>
    </row>
    <row r="4" spans="1:19" ht="15.75" thickBot="1" x14ac:dyDescent="0.3">
      <c r="B4" s="42"/>
      <c r="C4" s="42"/>
      <c r="D4" s="42"/>
      <c r="E4" s="42"/>
      <c r="F4" s="42"/>
      <c r="G4" s="42"/>
      <c r="H4" s="43" t="s">
        <v>73</v>
      </c>
      <c r="I4" s="43" t="s">
        <v>74</v>
      </c>
      <c r="J4" s="134" t="s">
        <v>75</v>
      </c>
      <c r="K4" s="43" t="s">
        <v>76</v>
      </c>
      <c r="L4" s="43" t="s">
        <v>77</v>
      </c>
      <c r="M4" s="43" t="s">
        <v>78</v>
      </c>
      <c r="N4" s="43" t="s">
        <v>79</v>
      </c>
      <c r="O4" s="43" t="s">
        <v>80</v>
      </c>
      <c r="P4" s="43" t="s">
        <v>81</v>
      </c>
      <c r="Q4" s="43" t="s">
        <v>82</v>
      </c>
    </row>
    <row r="5" spans="1:19" s="154" customFormat="1" ht="38.25" customHeight="1" thickBot="1" x14ac:dyDescent="0.3">
      <c r="B5" s="94"/>
      <c r="C5" s="94"/>
      <c r="D5" s="94"/>
      <c r="E5" s="94"/>
      <c r="F5" s="94"/>
      <c r="H5" s="158" t="s">
        <v>83</v>
      </c>
      <c r="I5" s="159" t="s">
        <v>84</v>
      </c>
      <c r="J5" s="155" t="s">
        <v>164</v>
      </c>
      <c r="K5" s="157" t="s">
        <v>85</v>
      </c>
      <c r="L5" s="159" t="s">
        <v>86</v>
      </c>
      <c r="M5" s="156" t="s">
        <v>87</v>
      </c>
      <c r="N5" s="160" t="s">
        <v>88</v>
      </c>
      <c r="O5" s="161" t="s">
        <v>89</v>
      </c>
      <c r="P5" s="157" t="s">
        <v>90</v>
      </c>
      <c r="Q5" s="156" t="s">
        <v>91</v>
      </c>
      <c r="R5" s="240" t="s">
        <v>139</v>
      </c>
      <c r="S5" s="241"/>
    </row>
    <row r="6" spans="1:19" x14ac:dyDescent="0.25">
      <c r="A6" s="45" t="str">
        <f>+'Contract Info and Criteria'!A43</f>
        <v>Time Management (20%)</v>
      </c>
      <c r="B6" s="46"/>
      <c r="C6" s="46"/>
      <c r="D6" s="46"/>
      <c r="E6" s="46"/>
      <c r="F6" s="46"/>
      <c r="G6" s="47"/>
      <c r="H6" s="48">
        <f>+'Contract Info and Criteria'!H43</f>
        <v>3</v>
      </c>
      <c r="I6" s="49">
        <f>IF(H6="N/a",0,H6)</f>
        <v>3</v>
      </c>
      <c r="J6" s="135" t="str">
        <f>IF(I6&gt;=5,"Excellent",IF(I6&gt;=4,"Very Good",IF(I6&gt;=3,"Good",IF(I6&gt;=2,"Marginal",IF(I6&gt;=1,"Unsatisfactory",IF(I6&lt;=0,"Not Applicable"))))))</f>
        <v>Good</v>
      </c>
      <c r="K6" s="50">
        <v>0.2</v>
      </c>
      <c r="L6" s="6">
        <f>IF(O6=0,0,1)</f>
        <v>1</v>
      </c>
      <c r="M6" s="51">
        <f>IF(L6=0,0,K6)</f>
        <v>0.2</v>
      </c>
      <c r="N6" s="52">
        <f>IF(L6=0,0,M6*$K$17/$M$17)</f>
        <v>0.2</v>
      </c>
      <c r="O6" s="51">
        <f>+I6/$I$19*K6</f>
        <v>0.12</v>
      </c>
      <c r="P6" s="152">
        <f>IF(L6=0,0,O6*$K$17/$O$17)</f>
        <v>0.2</v>
      </c>
      <c r="Q6" s="144">
        <f>+I6*N6</f>
        <v>0.60000000000000009</v>
      </c>
      <c r="R6" s="146"/>
      <c r="S6" s="147">
        <f>+Q6/$I$19</f>
        <v>0.12000000000000002</v>
      </c>
    </row>
    <row r="7" spans="1:19" x14ac:dyDescent="0.25">
      <c r="A7" s="21"/>
      <c r="H7" s="54"/>
      <c r="I7" s="49"/>
      <c r="J7" s="135"/>
      <c r="K7" s="49"/>
      <c r="L7" s="6"/>
      <c r="M7" s="51"/>
      <c r="N7" s="55"/>
      <c r="O7" s="51"/>
      <c r="P7" s="153"/>
      <c r="Q7" s="145"/>
      <c r="R7" s="146"/>
      <c r="S7" s="148"/>
    </row>
    <row r="8" spans="1:19" x14ac:dyDescent="0.25">
      <c r="A8" s="45" t="str">
        <f>+'Contract Info and Criteria'!A45</f>
        <v>Quality Management (20%)</v>
      </c>
      <c r="B8" s="46"/>
      <c r="C8" s="46"/>
      <c r="D8" s="46"/>
      <c r="E8" s="46"/>
      <c r="F8" s="46"/>
      <c r="G8" s="47"/>
      <c r="H8" s="54">
        <f>+'Contract Info and Criteria'!H45</f>
        <v>3</v>
      </c>
      <c r="I8" s="49">
        <f>IF(H8="N/a",0,H8)</f>
        <v>3</v>
      </c>
      <c r="J8" s="135" t="str">
        <f>IF(I8&gt;=5,"Excellent",IF(I8&gt;=4,"Very Good",IF(I8&gt;=3,"Good",IF(I8&gt;=2,"Marginal",IF(I8&gt;=1,"Unsatisfactory",IF(I8&lt;=0,"Not Applicable"))))))</f>
        <v>Good</v>
      </c>
      <c r="K8" s="50">
        <v>0.2</v>
      </c>
      <c r="L8" s="6">
        <f>IF(O8=0,0,1)</f>
        <v>1</v>
      </c>
      <c r="M8" s="51">
        <f>IF(L8=0,0,K8)</f>
        <v>0.2</v>
      </c>
      <c r="N8" s="52">
        <f>IF(L8=0,0,M8*$K$17/$M$17)</f>
        <v>0.2</v>
      </c>
      <c r="O8" s="51">
        <f>+I8/$I$19*K8</f>
        <v>0.12</v>
      </c>
      <c r="P8" s="152">
        <f>IF(L8=0,0,O8*$K$17/$O$17)</f>
        <v>0.2</v>
      </c>
      <c r="Q8" s="145">
        <f>+I8*N8</f>
        <v>0.60000000000000009</v>
      </c>
      <c r="R8" s="146"/>
      <c r="S8" s="147">
        <f>+Q8/$I$19</f>
        <v>0.12000000000000002</v>
      </c>
    </row>
    <row r="9" spans="1:19" x14ac:dyDescent="0.25">
      <c r="A9" s="21"/>
      <c r="H9" s="54"/>
      <c r="I9" s="49"/>
      <c r="J9" s="135"/>
      <c r="K9" s="49"/>
      <c r="L9" s="6"/>
      <c r="M9" s="51"/>
      <c r="N9" s="55"/>
      <c r="O9" s="51"/>
      <c r="P9" s="153"/>
      <c r="Q9" s="145"/>
      <c r="R9" s="146"/>
      <c r="S9" s="147"/>
    </row>
    <row r="10" spans="1:19" x14ac:dyDescent="0.25">
      <c r="A10" s="45" t="str">
        <f>+'Contract Info and Criteria'!A47</f>
        <v>Resource Management (20%)</v>
      </c>
      <c r="B10" s="46"/>
      <c r="C10" s="46"/>
      <c r="D10" s="46"/>
      <c r="E10" s="46"/>
      <c r="F10" s="46"/>
      <c r="G10" s="47"/>
      <c r="H10" s="54">
        <f>+'Contract Info and Criteria'!H47</f>
        <v>3</v>
      </c>
      <c r="I10" s="49">
        <f>IF(H10="N/a",0,H10)</f>
        <v>3</v>
      </c>
      <c r="J10" s="135" t="str">
        <f>IF(I10&gt;=5,"Excellent",IF(I10&gt;=4,"Very Good",IF(I10&gt;=3,"Good",IF(I10&gt;=2,"Marginal",IF(I10&gt;=1,"Unsatisfactory",IF(I10&lt;=0,"Not Applicable"))))))</f>
        <v>Good</v>
      </c>
      <c r="K10" s="50">
        <v>0.2</v>
      </c>
      <c r="L10" s="6">
        <f>IF(O10=0,0,1)</f>
        <v>1</v>
      </c>
      <c r="M10" s="51">
        <f>IF(L10=0,0,K10)</f>
        <v>0.2</v>
      </c>
      <c r="N10" s="52">
        <f>IF(L10=0,0,M10*$K$17/$M$17)</f>
        <v>0.2</v>
      </c>
      <c r="O10" s="51">
        <f>+I10/$I$19*K10</f>
        <v>0.12</v>
      </c>
      <c r="P10" s="152">
        <f>IF(L10=0,0,O10*$K$17/$O$17)</f>
        <v>0.2</v>
      </c>
      <c r="Q10" s="145">
        <f>+I10*N10</f>
        <v>0.60000000000000009</v>
      </c>
      <c r="R10" s="146"/>
      <c r="S10" s="147">
        <f>+Q10/$I$19</f>
        <v>0.12000000000000002</v>
      </c>
    </row>
    <row r="11" spans="1:19" x14ac:dyDescent="0.25">
      <c r="A11" s="21"/>
      <c r="H11" s="54"/>
      <c r="I11" s="49"/>
      <c r="J11" s="135"/>
      <c r="K11" s="49"/>
      <c r="L11" s="6"/>
      <c r="M11" s="51"/>
      <c r="N11" s="55"/>
      <c r="O11" s="51"/>
      <c r="P11" s="153"/>
      <c r="Q11" s="145"/>
      <c r="R11" s="146"/>
      <c r="S11" s="147"/>
    </row>
    <row r="12" spans="1:19" x14ac:dyDescent="0.25">
      <c r="A12" s="45" t="str">
        <f>+'Contract Info and Criteria'!A49</f>
        <v>Contract Administration and Compliance (20%)</v>
      </c>
      <c r="B12" s="46"/>
      <c r="C12" s="46"/>
      <c r="D12" s="46"/>
      <c r="E12" s="46"/>
      <c r="F12" s="46"/>
      <c r="G12" s="47"/>
      <c r="H12" s="54">
        <f>+'Contract Info and Criteria'!H49</f>
        <v>3</v>
      </c>
      <c r="I12" s="49">
        <f>IF(H12="N/a",0,H12)</f>
        <v>3</v>
      </c>
      <c r="J12" s="135" t="str">
        <f>IF(I12&gt;=5,"Excellent",IF(I12&gt;=4,"Very Good",IF(I12&gt;=3,"Good",IF(I12&gt;=2,"Marginal",IF(I12&gt;=1,"Unsatisfactory",IF(I12&lt;=0,"Not Applicable"))))))</f>
        <v>Good</v>
      </c>
      <c r="K12" s="50">
        <v>0.2</v>
      </c>
      <c r="L12" s="6">
        <f>IF(O12=0,0,1)</f>
        <v>1</v>
      </c>
      <c r="M12" s="51">
        <f>IF(L12=0,0,K12)</f>
        <v>0.2</v>
      </c>
      <c r="N12" s="52">
        <f>IF(L12=0,0,M12*$K$17/$M$17)</f>
        <v>0.2</v>
      </c>
      <c r="O12" s="51">
        <f>+I12/$I$19*K12</f>
        <v>0.12</v>
      </c>
      <c r="P12" s="152">
        <f>IF(L12=0,0,O12*$K$17/$O$17)</f>
        <v>0.2</v>
      </c>
      <c r="Q12" s="145">
        <f>+I12*N12</f>
        <v>0.60000000000000009</v>
      </c>
      <c r="R12" s="146"/>
      <c r="S12" s="147">
        <f>+Q12/$I$19</f>
        <v>0.12000000000000002</v>
      </c>
    </row>
    <row r="13" spans="1:19" x14ac:dyDescent="0.25">
      <c r="A13" s="21"/>
      <c r="H13" s="54"/>
      <c r="I13" s="49"/>
      <c r="J13" s="135"/>
      <c r="K13" s="49"/>
      <c r="L13" s="6"/>
      <c r="M13" s="51"/>
      <c r="N13" s="55"/>
      <c r="O13" s="51"/>
      <c r="P13" s="153"/>
      <c r="Q13" s="145"/>
      <c r="R13" s="146"/>
      <c r="S13" s="147"/>
    </row>
    <row r="14" spans="1:19" x14ac:dyDescent="0.25">
      <c r="A14" s="45" t="str">
        <f>+'Contract Info and Criteria'!A51</f>
        <v>Communications and Relationships (20%)</v>
      </c>
      <c r="B14" s="46"/>
      <c r="C14" s="46"/>
      <c r="D14" s="46"/>
      <c r="E14" s="46"/>
      <c r="F14" s="46"/>
      <c r="G14" s="47"/>
      <c r="H14" s="54">
        <f>+'Contract Info and Criteria'!H51</f>
        <v>3</v>
      </c>
      <c r="I14" s="49">
        <f>IF(H14="N/a",0,H14)</f>
        <v>3</v>
      </c>
      <c r="J14" s="135" t="str">
        <f>IF(I14&gt;=5,"Excellent",IF(I14&gt;=4,"Very Good",IF(I14&gt;=3,"Good",IF(I14&gt;=2,"Marginal",IF(I14&gt;=1,"Unsatisfactory",IF(I14&lt;=0,"Not Applicable"))))))</f>
        <v>Good</v>
      </c>
      <c r="K14" s="50">
        <v>0.2</v>
      </c>
      <c r="L14" s="6">
        <f>IF(O14=0,0,1)</f>
        <v>1</v>
      </c>
      <c r="M14" s="51">
        <f>IF(L14=0,0,K14)</f>
        <v>0.2</v>
      </c>
      <c r="N14" s="52">
        <f>IF(L14=0,0,M14*$K$17/$M$17)</f>
        <v>0.2</v>
      </c>
      <c r="O14" s="51">
        <f>+I14/$I$19*K14</f>
        <v>0.12</v>
      </c>
      <c r="P14" s="152">
        <f>IF(L14=0,0,O14*$K$17/$O$17)</f>
        <v>0.2</v>
      </c>
      <c r="Q14" s="145">
        <f>+I14*N14</f>
        <v>0.60000000000000009</v>
      </c>
      <c r="R14" s="146"/>
      <c r="S14" s="147">
        <f>+Q14/$I$19</f>
        <v>0.12000000000000002</v>
      </c>
    </row>
    <row r="15" spans="1:19" x14ac:dyDescent="0.25">
      <c r="H15" s="54"/>
      <c r="I15" s="49"/>
      <c r="J15" s="135"/>
      <c r="K15" s="49"/>
      <c r="M15" s="56"/>
      <c r="N15" s="55"/>
      <c r="O15" s="56"/>
      <c r="P15" s="55"/>
      <c r="Q15" s="145"/>
      <c r="R15" s="146"/>
      <c r="S15" s="148"/>
    </row>
    <row r="16" spans="1:19" ht="15.75" thickBot="1" x14ac:dyDescent="0.3">
      <c r="H16" s="54"/>
      <c r="I16" s="49"/>
      <c r="J16" s="135"/>
      <c r="K16" s="49"/>
      <c r="M16" s="56"/>
      <c r="N16" s="55"/>
      <c r="O16" s="56"/>
      <c r="P16" s="55"/>
      <c r="Q16" s="145"/>
      <c r="R16" s="146"/>
      <c r="S16" s="148"/>
    </row>
    <row r="17" spans="1:19" ht="15.75" thickBot="1" x14ac:dyDescent="0.3">
      <c r="A17" s="25" t="s">
        <v>92</v>
      </c>
      <c r="H17" s="57"/>
      <c r="I17" s="58">
        <f>SUM(I6:I14)</f>
        <v>15</v>
      </c>
      <c r="J17" s="136"/>
      <c r="K17" s="59">
        <f>SUM(K6:K14)</f>
        <v>1</v>
      </c>
      <c r="L17" s="60"/>
      <c r="M17" s="61">
        <f>SUM(M6:M14)</f>
        <v>1</v>
      </c>
      <c r="N17" s="62">
        <f>SUM(N6:N14)</f>
        <v>1</v>
      </c>
      <c r="O17" s="61">
        <f>SUM(O6:O14)</f>
        <v>0.6</v>
      </c>
      <c r="P17" s="62">
        <f>SUM(P6:P14)</f>
        <v>1</v>
      </c>
      <c r="Q17" s="143">
        <f>SUM(Q6:Q14)</f>
        <v>3.0000000000000004</v>
      </c>
      <c r="R17" s="149" t="str">
        <f>IF(S17&gt;=0.86,"Excellent",IF(S17&gt;=0.75,"Very Good",IF(S17&gt;=0.6,"Good",IF(S17&gt;=0.46,"Marginal",IF(S17&gt;0,"Unsatisfactory",IF(S17=0,"Not Applicable"))))))</f>
        <v>Good</v>
      </c>
      <c r="S17" s="150">
        <f>SUM(S6:S16)</f>
        <v>0.60000000000000009</v>
      </c>
    </row>
    <row r="18" spans="1:19" ht="15.75" thickBot="1" x14ac:dyDescent="0.3"/>
    <row r="19" spans="1:19" ht="15.75" thickBot="1" x14ac:dyDescent="0.3">
      <c r="A19" s="3" t="s">
        <v>93</v>
      </c>
      <c r="H19" s="42"/>
      <c r="I19" s="44">
        <v>5</v>
      </c>
      <c r="S19" s="6"/>
    </row>
    <row r="20" spans="1:19" x14ac:dyDescent="0.25">
      <c r="A20" s="3" t="s">
        <v>94</v>
      </c>
    </row>
    <row r="21" spans="1:19" x14ac:dyDescent="0.25">
      <c r="A21" s="3" t="s">
        <v>95</v>
      </c>
      <c r="O21" s="53"/>
      <c r="Q21" s="151"/>
    </row>
    <row r="22" spans="1:19" x14ac:dyDescent="0.25">
      <c r="H22" s="63" t="s">
        <v>96</v>
      </c>
    </row>
    <row r="23" spans="1:19" x14ac:dyDescent="0.25">
      <c r="A23" s="3" t="s">
        <v>97</v>
      </c>
      <c r="H23" s="43" t="s">
        <v>73</v>
      </c>
      <c r="I23" s="64" t="s">
        <v>98</v>
      </c>
    </row>
    <row r="24" spans="1:19" x14ac:dyDescent="0.25">
      <c r="H24" s="43" t="s">
        <v>74</v>
      </c>
      <c r="I24" s="64" t="s">
        <v>99</v>
      </c>
    </row>
    <row r="25" spans="1:19" ht="29.25" customHeight="1" x14ac:dyDescent="0.25">
      <c r="A25" s="3" t="s">
        <v>49</v>
      </c>
      <c r="H25" s="162" t="s">
        <v>75</v>
      </c>
      <c r="I25" s="246" t="s">
        <v>167</v>
      </c>
      <c r="J25" s="246"/>
      <c r="K25" s="246"/>
      <c r="L25" s="246"/>
      <c r="M25" s="246"/>
      <c r="N25" s="246"/>
      <c r="O25" s="246"/>
      <c r="P25" s="246"/>
      <c r="Q25" s="246"/>
      <c r="R25" s="246"/>
      <c r="S25" s="246"/>
    </row>
    <row r="26" spans="1:19" x14ac:dyDescent="0.25">
      <c r="H26" s="43" t="s">
        <v>76</v>
      </c>
      <c r="I26" s="64" t="s">
        <v>100</v>
      </c>
    </row>
    <row r="27" spans="1:19" x14ac:dyDescent="0.25">
      <c r="H27" s="43" t="s">
        <v>77</v>
      </c>
      <c r="I27" s="64" t="s">
        <v>101</v>
      </c>
    </row>
    <row r="28" spans="1:19" x14ac:dyDescent="0.25">
      <c r="A28" s="65" t="s">
        <v>102</v>
      </c>
      <c r="H28" s="43" t="s">
        <v>78</v>
      </c>
      <c r="I28" s="64" t="s">
        <v>103</v>
      </c>
    </row>
    <row r="29" spans="1:19" x14ac:dyDescent="0.25">
      <c r="A29" s="66" t="s">
        <v>104</v>
      </c>
      <c r="H29" s="43" t="s">
        <v>79</v>
      </c>
      <c r="I29" s="64" t="s">
        <v>105</v>
      </c>
    </row>
    <row r="30" spans="1:19" x14ac:dyDescent="0.25">
      <c r="A30" s="67" t="s">
        <v>108</v>
      </c>
      <c r="H30" s="43" t="s">
        <v>80</v>
      </c>
      <c r="I30" s="64" t="s">
        <v>107</v>
      </c>
    </row>
    <row r="31" spans="1:19" x14ac:dyDescent="0.25">
      <c r="A31" s="67" t="s">
        <v>110</v>
      </c>
      <c r="H31" s="43" t="s">
        <v>81</v>
      </c>
      <c r="I31" s="64" t="s">
        <v>109</v>
      </c>
    </row>
    <row r="32" spans="1:19" x14ac:dyDescent="0.25">
      <c r="A32" s="67" t="s">
        <v>106</v>
      </c>
      <c r="H32" s="43" t="s">
        <v>82</v>
      </c>
      <c r="I32" s="64" t="s">
        <v>111</v>
      </c>
    </row>
    <row r="33" spans="1:9" x14ac:dyDescent="0.25">
      <c r="A33" s="67" t="s">
        <v>112</v>
      </c>
    </row>
    <row r="34" spans="1:9" x14ac:dyDescent="0.25">
      <c r="A34" s="71" t="s">
        <v>12</v>
      </c>
    </row>
    <row r="35" spans="1:9" x14ac:dyDescent="0.25">
      <c r="A35" s="70" t="s">
        <v>113</v>
      </c>
    </row>
    <row r="36" spans="1:9" x14ac:dyDescent="0.25">
      <c r="A36" s="68"/>
    </row>
    <row r="37" spans="1:9" x14ac:dyDescent="0.25">
      <c r="A37" s="69" t="s">
        <v>114</v>
      </c>
      <c r="H37" s="25"/>
    </row>
    <row r="38" spans="1:9" x14ac:dyDescent="0.25">
      <c r="A38" s="70" t="s">
        <v>176</v>
      </c>
    </row>
    <row r="39" spans="1:9" x14ac:dyDescent="0.25">
      <c r="A39" s="70" t="s">
        <v>115</v>
      </c>
    </row>
    <row r="40" spans="1:9" x14ac:dyDescent="0.25">
      <c r="A40" s="70" t="s">
        <v>116</v>
      </c>
    </row>
    <row r="41" spans="1:9" x14ac:dyDescent="0.25">
      <c r="A41" s="71" t="s">
        <v>171</v>
      </c>
      <c r="H41" s="42" t="s">
        <v>117</v>
      </c>
    </row>
    <row r="42" spans="1:9" x14ac:dyDescent="0.25">
      <c r="A42" s="71" t="s">
        <v>118</v>
      </c>
    </row>
    <row r="43" spans="1:9" x14ac:dyDescent="0.25">
      <c r="A43" s="71" t="s">
        <v>172</v>
      </c>
      <c r="H43" s="6">
        <v>1</v>
      </c>
      <c r="I43" s="64" t="s">
        <v>19</v>
      </c>
    </row>
    <row r="44" spans="1:9" x14ac:dyDescent="0.25">
      <c r="A44" s="71" t="s">
        <v>120</v>
      </c>
      <c r="H44" s="6">
        <v>2</v>
      </c>
      <c r="I44" s="64" t="s">
        <v>20</v>
      </c>
    </row>
    <row r="45" spans="1:9" x14ac:dyDescent="0.25">
      <c r="A45" s="71" t="s">
        <v>121</v>
      </c>
      <c r="H45" s="6">
        <v>3</v>
      </c>
      <c r="I45" s="64" t="s">
        <v>21</v>
      </c>
    </row>
    <row r="46" spans="1:9" x14ac:dyDescent="0.25">
      <c r="A46" s="68"/>
      <c r="H46" s="6">
        <v>4</v>
      </c>
      <c r="I46" s="64" t="s">
        <v>22</v>
      </c>
    </row>
    <row r="47" spans="1:9" x14ac:dyDescent="0.25">
      <c r="A47" s="69" t="s">
        <v>122</v>
      </c>
      <c r="H47" s="6">
        <v>5</v>
      </c>
      <c r="I47" s="64" t="s">
        <v>23</v>
      </c>
    </row>
    <row r="48" spans="1:9" x14ac:dyDescent="0.25">
      <c r="A48" s="71" t="s">
        <v>123</v>
      </c>
      <c r="H48" s="6" t="s">
        <v>24</v>
      </c>
      <c r="I48" s="64" t="s">
        <v>119</v>
      </c>
    </row>
    <row r="49" spans="1:17" x14ac:dyDescent="0.25">
      <c r="A49" s="71" t="s">
        <v>16</v>
      </c>
    </row>
    <row r="50" spans="1:17" x14ac:dyDescent="0.25">
      <c r="A50" s="71" t="s">
        <v>124</v>
      </c>
    </row>
    <row r="51" spans="1:17" x14ac:dyDescent="0.25">
      <c r="A51" s="71" t="s">
        <v>125</v>
      </c>
    </row>
    <row r="52" spans="1:17" x14ac:dyDescent="0.25">
      <c r="A52" s="71" t="s">
        <v>126</v>
      </c>
      <c r="I52" s="72"/>
    </row>
    <row r="53" spans="1:17" x14ac:dyDescent="0.25">
      <c r="A53" s="68"/>
      <c r="B53" s="27"/>
      <c r="C53" s="73"/>
    </row>
    <row r="54" spans="1:17" x14ac:dyDescent="0.25">
      <c r="A54" s="105" t="s">
        <v>127</v>
      </c>
    </row>
    <row r="55" spans="1:17" ht="19.5" customHeight="1" x14ac:dyDescent="0.25">
      <c r="A55" s="70" t="s">
        <v>129</v>
      </c>
      <c r="F55" s="126" t="s">
        <v>71</v>
      </c>
      <c r="G55" s="243" t="s">
        <v>128</v>
      </c>
      <c r="H55" s="244"/>
      <c r="I55" s="244"/>
      <c r="J55" s="244"/>
      <c r="K55" s="245"/>
      <c r="O55" s="6"/>
      <c r="Q55" s="3"/>
    </row>
    <row r="56" spans="1:17" ht="48.75" customHeight="1" x14ac:dyDescent="0.25">
      <c r="A56" s="71" t="s">
        <v>14</v>
      </c>
      <c r="F56" s="75">
        <v>1</v>
      </c>
      <c r="G56" s="242" t="s">
        <v>135</v>
      </c>
      <c r="H56" s="242"/>
      <c r="I56" s="242"/>
      <c r="J56" s="242"/>
      <c r="K56" s="242"/>
      <c r="O56" s="6"/>
      <c r="Q56" s="3"/>
    </row>
    <row r="57" spans="1:17" ht="30.75" customHeight="1" x14ac:dyDescent="0.25">
      <c r="A57" s="71" t="s">
        <v>130</v>
      </c>
      <c r="F57" s="75">
        <v>2</v>
      </c>
      <c r="G57" s="242" t="s">
        <v>133</v>
      </c>
      <c r="H57" s="242"/>
      <c r="I57" s="242"/>
      <c r="J57" s="242"/>
      <c r="K57" s="242"/>
      <c r="O57" s="6"/>
      <c r="Q57" s="3"/>
    </row>
    <row r="58" spans="1:17" ht="20.25" customHeight="1" x14ac:dyDescent="0.25">
      <c r="A58" s="71" t="s">
        <v>132</v>
      </c>
      <c r="F58" s="75">
        <v>3</v>
      </c>
      <c r="G58" s="242" t="s">
        <v>131</v>
      </c>
      <c r="H58" s="242"/>
      <c r="I58" s="242"/>
      <c r="J58" s="242"/>
      <c r="K58" s="242"/>
      <c r="O58" s="6"/>
      <c r="Q58" s="3"/>
    </row>
    <row r="59" spans="1:17" ht="27" customHeight="1" x14ac:dyDescent="0.25">
      <c r="A59" s="71" t="s">
        <v>134</v>
      </c>
      <c r="F59" s="75">
        <v>4</v>
      </c>
      <c r="G59" s="242" t="s">
        <v>174</v>
      </c>
      <c r="H59" s="242"/>
      <c r="I59" s="242"/>
      <c r="J59" s="242"/>
      <c r="K59" s="242"/>
      <c r="O59" s="6"/>
      <c r="Q59" s="3"/>
    </row>
    <row r="60" spans="1:17" ht="60" customHeight="1" x14ac:dyDescent="0.25">
      <c r="A60" s="71" t="s">
        <v>136</v>
      </c>
      <c r="F60" s="75">
        <v>5</v>
      </c>
      <c r="G60" s="242" t="s">
        <v>175</v>
      </c>
      <c r="H60" s="242"/>
      <c r="I60" s="242"/>
      <c r="J60" s="242"/>
      <c r="K60" s="242"/>
      <c r="O60" s="6"/>
      <c r="Q60" s="3"/>
    </row>
    <row r="61" spans="1:17" ht="31.5" customHeight="1" x14ac:dyDescent="0.25">
      <c r="A61" s="70" t="s">
        <v>126</v>
      </c>
      <c r="F61" s="75" t="s">
        <v>24</v>
      </c>
      <c r="G61" s="242" t="s">
        <v>157</v>
      </c>
      <c r="H61" s="242"/>
      <c r="I61" s="242"/>
      <c r="J61" s="242"/>
      <c r="K61" s="242"/>
      <c r="O61" s="6"/>
      <c r="Q61" s="3"/>
    </row>
    <row r="62" spans="1:17" x14ac:dyDescent="0.25">
      <c r="A62" s="71"/>
    </row>
    <row r="63" spans="1:17" x14ac:dyDescent="0.25">
      <c r="A63" s="74"/>
    </row>
    <row r="64" spans="1:17" x14ac:dyDescent="0.25">
      <c r="A64" s="74"/>
    </row>
    <row r="65" spans="1:1" x14ac:dyDescent="0.25">
      <c r="A65" s="76"/>
    </row>
    <row r="68" spans="1:1" x14ac:dyDescent="0.25">
      <c r="A68" s="77"/>
    </row>
    <row r="69" spans="1:1" x14ac:dyDescent="0.25">
      <c r="A69" s="74"/>
    </row>
    <row r="70" spans="1:1" x14ac:dyDescent="0.25">
      <c r="A70" s="74"/>
    </row>
    <row r="71" spans="1:1" x14ac:dyDescent="0.25">
      <c r="A71" s="74"/>
    </row>
    <row r="72" spans="1:1" x14ac:dyDescent="0.25">
      <c r="A72" s="76"/>
    </row>
    <row r="75" spans="1:1" x14ac:dyDescent="0.25">
      <c r="A75" s="77"/>
    </row>
    <row r="76" spans="1:1" x14ac:dyDescent="0.25">
      <c r="A76" s="74"/>
    </row>
    <row r="77" spans="1:1" x14ac:dyDescent="0.25">
      <c r="A77" s="74"/>
    </row>
    <row r="78" spans="1:1" x14ac:dyDescent="0.25">
      <c r="A78" s="74"/>
    </row>
    <row r="79" spans="1:1" x14ac:dyDescent="0.25">
      <c r="A79" s="74"/>
    </row>
  </sheetData>
  <dataConsolidate/>
  <mergeCells count="9">
    <mergeCell ref="R5:S5"/>
    <mergeCell ref="G61:K61"/>
    <mergeCell ref="G55:K55"/>
    <mergeCell ref="G56:K56"/>
    <mergeCell ref="G57:K57"/>
    <mergeCell ref="G58:K58"/>
    <mergeCell ref="G59:K59"/>
    <mergeCell ref="G60:K60"/>
    <mergeCell ref="I25:S25"/>
  </mergeCells>
  <pageMargins left="0.7" right="0.7" top="0.75" bottom="0.75" header="0.3" footer="0.3"/>
  <pageSetup paperSize="9" orientation="portrait" r:id="rId1"/>
  <headerFooter>
    <oddHeader>&amp;C&amp;"Calibri"&amp;12&amp;KFF0000 OFFICIAL&amp;1#_x000D_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P45"/>
  <sheetViews>
    <sheetView workbookViewId="0">
      <selection activeCell="A4" sqref="A4"/>
    </sheetView>
  </sheetViews>
  <sheetFormatPr defaultColWidth="9" defaultRowHeight="15" x14ac:dyDescent="0.25"/>
  <cols>
    <col min="1" max="1" width="9" style="89"/>
    <col min="2" max="2" width="12.625" style="89" customWidth="1"/>
    <col min="3" max="6" width="9" style="89"/>
    <col min="7" max="7" width="11.5" style="89" customWidth="1"/>
    <col min="8" max="8" width="3.75" style="89" customWidth="1"/>
    <col min="9" max="9" width="9" style="89"/>
    <col min="10" max="10" width="9.625" style="89" customWidth="1"/>
    <col min="11" max="11" width="9" style="89"/>
    <col min="12" max="12" width="11.625" style="89" customWidth="1"/>
    <col min="13" max="14" width="3.75" style="89" customWidth="1"/>
    <col min="15" max="16" width="9" style="94"/>
    <col min="17" max="17" width="9.875" style="94" customWidth="1"/>
    <col min="18" max="19" width="3.75" style="94" customWidth="1"/>
    <col min="20" max="22" width="9" style="94"/>
    <col min="23" max="24" width="3.75" style="94" customWidth="1"/>
    <col min="25" max="26" width="9" style="94"/>
    <col min="27" max="27" width="10" style="94" customWidth="1"/>
    <col min="28" max="29" width="4.25" style="94" customWidth="1"/>
    <col min="30" max="31" width="9" style="94"/>
    <col min="32" max="32" width="9.875" style="94" customWidth="1"/>
    <col min="33" max="35" width="4.25" style="94" customWidth="1"/>
    <col min="36" max="37" width="9" style="94"/>
    <col min="38" max="38" width="9.875" style="94" customWidth="1"/>
    <col min="39" max="39" width="12.5" style="94" customWidth="1"/>
    <col min="40" max="40" width="11.5" style="94" customWidth="1"/>
    <col min="41" max="42" width="34.25" style="89" customWidth="1"/>
    <col min="43" max="43" width="9" style="89"/>
    <col min="44" max="44" width="9.875" style="89" bestFit="1" customWidth="1"/>
    <col min="45" max="16384" width="9" style="89"/>
  </cols>
  <sheetData>
    <row r="1" spans="1:42" ht="21" customHeight="1" x14ac:dyDescent="0.25">
      <c r="A1" s="248" t="s">
        <v>137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119"/>
      <c r="M1" s="117"/>
      <c r="N1" s="117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</row>
    <row r="2" spans="1:42" ht="30" customHeight="1" x14ac:dyDescent="0.25">
      <c r="A2" s="249" t="s">
        <v>138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1"/>
      <c r="M2" s="252" t="str">
        <f>+'BMW Workings'!A6</f>
        <v>Time Management (20%)</v>
      </c>
      <c r="N2" s="253"/>
      <c r="O2" s="253"/>
      <c r="P2" s="253"/>
      <c r="Q2" s="254"/>
      <c r="R2" s="252" t="str">
        <f>+'BMW Workings'!A8</f>
        <v>Quality Management (20%)</v>
      </c>
      <c r="S2" s="253"/>
      <c r="T2" s="253"/>
      <c r="U2" s="253"/>
      <c r="V2" s="254"/>
      <c r="W2" s="252" t="str">
        <f>+'BMW Workings'!A10</f>
        <v>Resource Management (20%)</v>
      </c>
      <c r="X2" s="253"/>
      <c r="Y2" s="253"/>
      <c r="Z2" s="253"/>
      <c r="AA2" s="254"/>
      <c r="AB2" s="252" t="str">
        <f>+'BMW Workings'!A12</f>
        <v>Contract Administration and Compliance (20%)</v>
      </c>
      <c r="AC2" s="253"/>
      <c r="AD2" s="253"/>
      <c r="AE2" s="253"/>
      <c r="AF2" s="254"/>
      <c r="AG2" s="252" t="str">
        <f>+'BMW Workings'!A14</f>
        <v>Communications and Relationships (20%)</v>
      </c>
      <c r="AH2" s="253"/>
      <c r="AI2" s="253"/>
      <c r="AJ2" s="253"/>
      <c r="AK2" s="254"/>
      <c r="AL2" s="118"/>
      <c r="AM2" s="247" t="s">
        <v>139</v>
      </c>
      <c r="AN2" s="247" t="s">
        <v>36</v>
      </c>
      <c r="AO2" s="247" t="s">
        <v>140</v>
      </c>
      <c r="AP2" s="247" t="s">
        <v>141</v>
      </c>
    </row>
    <row r="3" spans="1:42" ht="54" customHeight="1" x14ac:dyDescent="0.25">
      <c r="A3" s="90" t="s">
        <v>142</v>
      </c>
      <c r="B3" s="90" t="s">
        <v>104</v>
      </c>
      <c r="C3" s="90" t="s">
        <v>143</v>
      </c>
      <c r="D3" s="90" t="s">
        <v>144</v>
      </c>
      <c r="E3" s="90" t="s">
        <v>5</v>
      </c>
      <c r="F3" s="90" t="s">
        <v>7</v>
      </c>
      <c r="G3" s="90" t="s">
        <v>145</v>
      </c>
      <c r="H3" s="90"/>
      <c r="I3" s="90" t="s">
        <v>146</v>
      </c>
      <c r="J3" s="90" t="s">
        <v>147</v>
      </c>
      <c r="K3" s="90" t="s">
        <v>148</v>
      </c>
      <c r="L3" s="90" t="s">
        <v>149</v>
      </c>
      <c r="M3" s="91"/>
      <c r="N3" s="91"/>
      <c r="O3" s="91" t="s">
        <v>49</v>
      </c>
      <c r="P3" s="91" t="s">
        <v>71</v>
      </c>
      <c r="Q3" s="91" t="s">
        <v>150</v>
      </c>
      <c r="R3" s="92"/>
      <c r="S3" s="92"/>
      <c r="T3" s="92" t="s">
        <v>49</v>
      </c>
      <c r="U3" s="92" t="s">
        <v>71</v>
      </c>
      <c r="V3" s="92" t="s">
        <v>150</v>
      </c>
      <c r="W3" s="91"/>
      <c r="X3" s="91"/>
      <c r="Y3" s="91" t="s">
        <v>49</v>
      </c>
      <c r="Z3" s="91" t="s">
        <v>71</v>
      </c>
      <c r="AA3" s="91" t="s">
        <v>150</v>
      </c>
      <c r="AB3" s="92"/>
      <c r="AC3" s="92"/>
      <c r="AD3" s="92" t="s">
        <v>49</v>
      </c>
      <c r="AE3" s="92" t="s">
        <v>71</v>
      </c>
      <c r="AF3" s="92" t="s">
        <v>150</v>
      </c>
      <c r="AG3" s="91"/>
      <c r="AH3" s="91"/>
      <c r="AI3" s="91"/>
      <c r="AJ3" s="91" t="s">
        <v>49</v>
      </c>
      <c r="AK3" s="91" t="s">
        <v>71</v>
      </c>
      <c r="AL3" s="91" t="s">
        <v>150</v>
      </c>
      <c r="AM3" s="247"/>
      <c r="AN3" s="247"/>
      <c r="AO3" s="247"/>
      <c r="AP3" s="247"/>
    </row>
    <row r="4" spans="1:42" s="114" customFormat="1" ht="42" customHeight="1" x14ac:dyDescent="0.2">
      <c r="A4" s="106" t="s">
        <v>151</v>
      </c>
      <c r="B4" s="106" t="str">
        <f>'Contract Info and Criteria'!B26</f>
        <v>Architectural Services Panel</v>
      </c>
      <c r="C4" s="106">
        <f>+'Contract Info and Criteria'!B6</f>
        <v>0</v>
      </c>
      <c r="D4" s="107">
        <f>'Contract Info and Criteria'!B8</f>
        <v>0</v>
      </c>
      <c r="E4" s="107">
        <f>+'Contract Info and Criteria'!B12</f>
        <v>0</v>
      </c>
      <c r="F4" s="106">
        <f>+'Contract Info and Criteria'!B16</f>
        <v>0</v>
      </c>
      <c r="G4" s="108">
        <f>+'Contract Info and Criteria'!B20</f>
        <v>45839</v>
      </c>
      <c r="H4" s="108"/>
      <c r="I4" s="109">
        <f>+'Contract Info and Criteria'!B24</f>
        <v>0</v>
      </c>
      <c r="J4" s="106" t="str">
        <f>+'Contract Info and Criteria'!B28</f>
        <v>Consultant</v>
      </c>
      <c r="K4" s="106">
        <f>+'Contract Info and Criteria'!B30</f>
        <v>0</v>
      </c>
      <c r="L4" s="106" t="str">
        <f>+'Contract Info and Criteria'!B36</f>
        <v>Construction Practical Completion</v>
      </c>
      <c r="M4" s="106"/>
      <c r="N4" s="106"/>
      <c r="O4" s="110" t="str">
        <f>+'BMW Workings'!J6</f>
        <v>Good</v>
      </c>
      <c r="P4" s="111">
        <f>+'BMW Workings'!I6</f>
        <v>3</v>
      </c>
      <c r="Q4" s="112">
        <f>+'BMW Workings'!S6</f>
        <v>0.12000000000000002</v>
      </c>
      <c r="R4" s="112"/>
      <c r="S4" s="112"/>
      <c r="T4" s="110" t="str">
        <f>+'BMW Workings'!J8</f>
        <v>Good</v>
      </c>
      <c r="U4" s="111">
        <f>+'BMW Workings'!I8</f>
        <v>3</v>
      </c>
      <c r="V4" s="112">
        <f>+'BMW Workings'!S8</f>
        <v>0.12000000000000002</v>
      </c>
      <c r="W4" s="112"/>
      <c r="X4" s="112"/>
      <c r="Y4" s="110" t="str">
        <f>+'BMW Workings'!J10</f>
        <v>Good</v>
      </c>
      <c r="Z4" s="111">
        <f>+'BMW Workings'!I10</f>
        <v>3</v>
      </c>
      <c r="AA4" s="112">
        <f>+'BMW Workings'!S10</f>
        <v>0.12000000000000002</v>
      </c>
      <c r="AB4" s="112"/>
      <c r="AC4" s="112"/>
      <c r="AD4" s="110" t="str">
        <f>+'BMW Workings'!J12</f>
        <v>Good</v>
      </c>
      <c r="AE4" s="111">
        <f>+'BMW Workings'!I12</f>
        <v>3</v>
      </c>
      <c r="AF4" s="112">
        <f>+'BMW Workings'!S12</f>
        <v>0.12000000000000002</v>
      </c>
      <c r="AG4" s="112"/>
      <c r="AH4" s="112"/>
      <c r="AI4" s="112"/>
      <c r="AJ4" s="110" t="str">
        <f>+'BMW Workings'!J14</f>
        <v>Good</v>
      </c>
      <c r="AK4" s="111">
        <f>+'BMW Workings'!I14</f>
        <v>3</v>
      </c>
      <c r="AL4" s="112">
        <f>+'BMW Workings'!S14</f>
        <v>0.12000000000000002</v>
      </c>
      <c r="AM4" s="113" t="str">
        <f>+'BMW Workings'!R17</f>
        <v>Good</v>
      </c>
      <c r="AN4" s="112">
        <f>+'BMW Workings'!S17</f>
        <v>0.60000000000000009</v>
      </c>
      <c r="AO4" s="106" t="str">
        <f>CONCATENATE('Summary and Additional Comments'!A60,"
",'Summary and Additional Comments'!A66)</f>
        <v xml:space="preserve">
</v>
      </c>
      <c r="AP4" s="106">
        <f>'Summary and Additional Comments'!A74</f>
        <v>0</v>
      </c>
    </row>
    <row r="5" spans="1:42" x14ac:dyDescent="0.25"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</row>
    <row r="6" spans="1:42" x14ac:dyDescent="0.25"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</row>
    <row r="7" spans="1:42" x14ac:dyDescent="0.25"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</row>
    <row r="8" spans="1:42" x14ac:dyDescent="0.25"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</row>
    <row r="9" spans="1:42" x14ac:dyDescent="0.25"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</row>
    <row r="10" spans="1:42" x14ac:dyDescent="0.25"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</row>
    <row r="11" spans="1:42" x14ac:dyDescent="0.25"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</row>
    <row r="12" spans="1:42" x14ac:dyDescent="0.25"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</row>
    <row r="13" spans="1:42" x14ac:dyDescent="0.25"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</row>
    <row r="14" spans="1:42" x14ac:dyDescent="0.25"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</row>
    <row r="15" spans="1:42" x14ac:dyDescent="0.25"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</row>
    <row r="16" spans="1:42" x14ac:dyDescent="0.25"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</row>
    <row r="17" spans="2:40" x14ac:dyDescent="0.25"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</row>
    <row r="18" spans="2:40" x14ac:dyDescent="0.25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</row>
    <row r="19" spans="2:40" x14ac:dyDescent="0.25"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</row>
    <row r="20" spans="2:40" x14ac:dyDescent="0.25"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</row>
    <row r="21" spans="2:40" x14ac:dyDescent="0.25"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</row>
    <row r="22" spans="2:40" x14ac:dyDescent="0.25"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</row>
    <row r="23" spans="2:40" x14ac:dyDescent="0.25"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</row>
    <row r="24" spans="2:40" x14ac:dyDescent="0.25"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</row>
    <row r="25" spans="2:40" x14ac:dyDescent="0.25"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</row>
    <row r="26" spans="2:40" x14ac:dyDescent="0.25"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</row>
    <row r="27" spans="2:40" x14ac:dyDescent="0.25"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</row>
    <row r="28" spans="2:40" x14ac:dyDescent="0.25"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</row>
    <row r="29" spans="2:40" x14ac:dyDescent="0.25"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</row>
    <row r="30" spans="2:40" x14ac:dyDescent="0.25"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</row>
    <row r="31" spans="2:40" x14ac:dyDescent="0.25"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</row>
    <row r="32" spans="2:40" x14ac:dyDescent="0.25"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</row>
    <row r="33" spans="2:40" x14ac:dyDescent="0.25"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</row>
    <row r="34" spans="2:40" x14ac:dyDescent="0.25"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</row>
    <row r="35" spans="2:40" x14ac:dyDescent="0.25"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</row>
    <row r="36" spans="2:40" x14ac:dyDescent="0.25"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</row>
    <row r="37" spans="2:40" x14ac:dyDescent="0.25"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</row>
    <row r="38" spans="2:40" x14ac:dyDescent="0.25"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</row>
    <row r="39" spans="2:40" x14ac:dyDescent="0.25"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</row>
    <row r="40" spans="2:40" x14ac:dyDescent="0.25"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</row>
    <row r="41" spans="2:40" x14ac:dyDescent="0.25"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</row>
    <row r="42" spans="2:40" x14ac:dyDescent="0.25"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</row>
    <row r="43" spans="2:40" x14ac:dyDescent="0.25"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</row>
    <row r="44" spans="2:40" x14ac:dyDescent="0.25"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</row>
    <row r="45" spans="2:40" x14ac:dyDescent="0.25"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</row>
  </sheetData>
  <mergeCells count="11">
    <mergeCell ref="AO2:AO3"/>
    <mergeCell ref="AP2:AP3"/>
    <mergeCell ref="A1:K1"/>
    <mergeCell ref="A2:L2"/>
    <mergeCell ref="AM2:AM3"/>
    <mergeCell ref="AN2:AN3"/>
    <mergeCell ref="M2:Q2"/>
    <mergeCell ref="R2:V2"/>
    <mergeCell ref="W2:AA2"/>
    <mergeCell ref="AB2:AF2"/>
    <mergeCell ref="AG2:AK2"/>
  </mergeCells>
  <pageMargins left="0.7" right="0.7" top="0.75" bottom="0.75" header="0.3" footer="0.3"/>
  <pageSetup paperSize="9" orientation="portrait" r:id="rId1"/>
  <headerFooter>
    <oddHeader>&amp;C&amp;"Calibri"&amp;12&amp;KFF0000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4524db-8978-4673-9f16-475665e21175">
      <Value>220</Value>
      <Value>338</Value>
      <Value>336</Value>
      <Value>209</Value>
      <Value>378</Value>
      <Value>461</Value>
      <Value>391</Value>
    </TaxCatchAll>
    <d36b95f707bb4822b6deac2076a75625 xmlns="6a10fc8a-cbfd-4c40-acb9-268a8ac93595">
      <Terms xmlns="http://schemas.microsoft.com/office/infopath/2007/PartnerControls">
        <TermInfo xmlns="http://schemas.microsoft.com/office/infopath/2007/PartnerControls">
          <TermName xmlns="http://schemas.microsoft.com/office/infopath/2007/PartnerControls">Buildings and Contracts</TermName>
          <TermId xmlns="http://schemas.microsoft.com/office/infopath/2007/PartnerControls">46a2d541-b812-4f6e-bb5a-3c8b0c7413db</TermId>
        </TermInfo>
      </Terms>
    </d36b95f707bb4822b6deac2076a75625>
    <URL xmlns="6a10fc8a-cbfd-4c40-acb9-268a8ac93595">
      <Url xsi:nil="true"/>
      <Description xsi:nil="true"/>
    </URL>
    <i9013c70e6394bd18f439f8ebd60de89 xmlns="6a10fc8a-cbfd-4c40-acb9-268a8ac9359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Template</TermName>
          <TermId xmlns="http://schemas.microsoft.com/office/infopath/2007/PartnerControls">5d4fd7b1-9327-40b0-bff1-6063b858819f</TermId>
        </TermInfo>
      </Terms>
    </i9013c70e6394bd18f439f8ebd60de89>
    <TRIMReferenceNumber xmlns="6a10fc8a-cbfd-4c40-acb9-268a8ac93595" xsi:nil="true"/>
    <Topic xmlns="6a10fc8a-cbfd-4c40-acb9-268a8ac93595">
      <Value>Engineering and Building Specialists</Value>
    </Topic>
    <ReviewPeriodFinance xmlns="6a10fc8a-cbfd-4c40-acb9-268a8ac93595">24</ReviewPeriodFinance>
    <Showinwhatsnew xmlns="6a10fc8a-cbfd-4c40-acb9-268a8ac93595">false</Showinwhatsnew>
    <f4b4fb05700e4c588f75ec4f2a0b52a9 xmlns="6a10fc8a-cbfd-4c40-acb9-268a8ac9359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A/D Supplier Management, Policy and Procurement Services</TermName>
          <TermId xmlns="http://schemas.microsoft.com/office/infopath/2007/PartnerControls">9a9c8b4a-cea6-447d-8431-1b0b91840328</TermId>
        </TermInfo>
      </Terms>
    </f4b4fb05700e4c588f75ec4f2a0b52a9>
    <Function xmlns="6a10fc8a-cbfd-4c40-acb9-268a8ac93595">
      <Value>Procurement - Works</Value>
    </Function>
    <l8a62370e39240bba9ea270f9d0005df xmlns="6a10fc8a-cbfd-4c40-acb9-268a8ac9359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Engineering and Building Specialists</TermName>
          <TermId xmlns="http://schemas.microsoft.com/office/infopath/2007/PartnerControls">f2b28b11-5a89-4ee6-b734-f81b9a015f13</TermId>
        </TermInfo>
        <TermInfo xmlns="http://schemas.microsoft.com/office/infopath/2007/PartnerControls">
          <TermName xmlns="http://schemas.microsoft.com/office/infopath/2007/PartnerControls">Supplier Management</TermName>
          <TermId xmlns="http://schemas.microsoft.com/office/infopath/2007/PartnerControls">5399eb46-b783-46de-a759-7c853a8c313a</TermId>
        </TermInfo>
      </Terms>
    </l8a62370e39240bba9ea270f9d0005df>
    <j18307bcfe594314a25ca72fff92da2e xmlns="6a10fc8a-cbfd-4c40-acb9-268a8ac93595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Manager Builder Prequalification, Supplier Management</TermName>
          <TermId xmlns="http://schemas.microsoft.com/office/infopath/2007/PartnerControls">52cf623b-22d1-4304-9e6f-8dc703ea4075</TermId>
        </TermInfo>
      </Terms>
    </j18307bcfe594314a25ca72fff92da2e>
    <LastReviewDate xmlns="6a10fc8a-cbfd-4c40-acb9-268a8ac93595">2023-12-19T16:00:00+00:00</LastReviewDate>
    <c67b674dd0164118b0a9bfc72d5810d1 xmlns="6a10fc8a-cbfd-4c40-acb9-268a8ac93595">
      <Terms xmlns="http://schemas.microsoft.com/office/infopath/2007/PartnerControls">
        <TermInfo xmlns="http://schemas.microsoft.com/office/infopath/2007/PartnerControls">
          <TermName xmlns="http://schemas.microsoft.com/office/infopath/2007/PartnerControls">Supplier Management</TermName>
          <TermId xmlns="http://schemas.microsoft.com/office/infopath/2007/PartnerControls">63b09e61-81f4-4382-a50e-3f3771bb2a64</TermId>
        </TermInfo>
      </Terms>
    </c67b674dd0164118b0a9bfc72d5810d1>
    <SortOrder xmlns="6a10fc8a-cbfd-4c40-acb9-268a8ac93595">60</SortOrder>
    <_dlc_DocId xmlns="e04524db-8978-4673-9f16-475665e21175">SID-1712695490-1490</_dlc_DocId>
    <_dlc_DocIdUrl xmlns="e04524db-8978-4673-9f16-475665e21175">
      <Url>https://financewa.sharepoint.com/sites/buildingsandcontractshub/_layouts/15/DocIdRedir.aspx?ID=SID-1712695490-1490</Url>
      <Description>SID-1712695490-1490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6F8E0F1F30664195E5D38569A4FE50" ma:contentTypeVersion="37" ma:contentTypeDescription="Create a new document." ma:contentTypeScope="" ma:versionID="cc85d1846fcd74fc989677831c4af035">
  <xsd:schema xmlns:xsd="http://www.w3.org/2001/XMLSchema" xmlns:xs="http://www.w3.org/2001/XMLSchema" xmlns:p="http://schemas.microsoft.com/office/2006/metadata/properties" xmlns:ns2="e04524db-8978-4673-9f16-475665e21175" xmlns:ns3="6a10fc8a-cbfd-4c40-acb9-268a8ac93595" targetNamespace="http://schemas.microsoft.com/office/2006/metadata/properties" ma:root="true" ma:fieldsID="b441aea98a2247cd105317829c2ed077" ns2:_="" ns3:_="">
    <xsd:import namespace="e04524db-8978-4673-9f16-475665e21175"/>
    <xsd:import namespace="6a10fc8a-cbfd-4c40-acb9-268a8ac9359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LastReviewDate" minOccurs="0"/>
                <xsd:element ref="ns3:TRIMReferenceNumber" minOccurs="0"/>
                <xsd:element ref="ns3:Function" minOccurs="0"/>
                <xsd:element ref="ns3:Topic" minOccurs="0"/>
                <xsd:element ref="ns3:d36b95f707bb4822b6deac2076a75625" minOccurs="0"/>
                <xsd:element ref="ns2:TaxCatchAll" minOccurs="0"/>
                <xsd:element ref="ns3:l8a62370e39240bba9ea270f9d0005df" minOccurs="0"/>
                <xsd:element ref="ns3:f4b4fb05700e4c588f75ec4f2a0b52a9" minOccurs="0"/>
                <xsd:element ref="ns3:c67b674dd0164118b0a9bfc72d5810d1" minOccurs="0"/>
                <xsd:element ref="ns3:i9013c70e6394bd18f439f8ebd60de89" minOccurs="0"/>
                <xsd:element ref="ns3:ReviewPeriodFinance" minOccurs="0"/>
                <xsd:element ref="ns3:Showinwhatsnew" minOccurs="0"/>
                <xsd:element ref="ns3:SortOrder" minOccurs="0"/>
                <xsd:element ref="ns3:j18307bcfe594314a25ca72fff92da2e" minOccurs="0"/>
                <xsd:element ref="ns3:URL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4524db-8978-4673-9f16-475665e2117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8" nillable="true" ma:displayName="Taxonomy Catch All Column" ma:hidden="true" ma:list="{7e1e8ffe-a9d2-43a2-9672-7919bdfbbb24}" ma:internalName="TaxCatchAll" ma:showField="CatchAllData" ma:web="e04524db-8978-4673-9f16-475665e211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10fc8a-cbfd-4c40-acb9-268a8ac93595" elementFormDefault="qualified">
    <xsd:import namespace="http://schemas.microsoft.com/office/2006/documentManagement/types"/>
    <xsd:import namespace="http://schemas.microsoft.com/office/infopath/2007/PartnerControls"/>
    <xsd:element name="LastReviewDate" ma:index="11" nillable="true" ma:displayName="Last Review Date" ma:description="When the record was last updated" ma:format="DateOnly" ma:internalName="LastReviewDate">
      <xsd:simpleType>
        <xsd:restriction base="dms:DateTime"/>
      </xsd:simpleType>
    </xsd:element>
    <xsd:element name="TRIMReferenceNumber" ma:index="12" nillable="true" ma:displayName="TRIM Reference Number" ma:format="Dropdown" ma:internalName="TRIMReferenceNumber">
      <xsd:simpleType>
        <xsd:restriction base="dms:Text">
          <xsd:maxLength value="255"/>
        </xsd:restriction>
      </xsd:simpleType>
    </xsd:element>
    <xsd:element name="Function" ma:index="13" nillable="true" ma:displayName="Function" ma:format="Dropdown" ma:internalName="Funct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ject Management"/>
                    <xsd:enumeration value="Procurement - Works"/>
                    <xsd:enumeration value="Asset Management"/>
                    <xsd:enumeration value="Building Quality"/>
                  </xsd:restriction>
                </xsd:simpleType>
              </xsd:element>
            </xsd:sequence>
          </xsd:extension>
        </xsd:complexContent>
      </xsd:complexType>
    </xsd:element>
    <xsd:element name="Topic" ma:index="15" nillable="true" ma:displayName="Topic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ools"/>
                    <xsd:enumeration value="Interior Fitout and Workplace Design Panel"/>
                    <xsd:enumeration value="Engineering and Building Specialists"/>
                    <xsd:enumeration value="Guidelines"/>
                    <xsd:enumeration value="Land Services"/>
                    <xsd:enumeration value="Project Management and Asset Planning Services Panel"/>
                    <xsd:enumeration value="Architectural Services Panel"/>
                    <xsd:enumeration value="Intruder Alarm Systems Panel"/>
                    <xsd:enumeration value="Works Master - AS2124"/>
                    <xsd:enumeration value="Minor Works"/>
                    <xsd:enumeration value="Standards and Guidelines"/>
                    <xsd:enumeration value="Building Permit"/>
                    <xsd:enumeration value="Demolition Permit"/>
                    <xsd:enumeration value="Occupancy Permit"/>
                    <xsd:enumeration value="Project Bank Accounts (PBAs)"/>
                    <xsd:enumeration value="Performance Reporting"/>
                    <xsd:enumeration value="Procurement Process Forms"/>
                    <xsd:enumeration value="Process Forms"/>
                    <xsd:enumeration value="Job Registration and Ready Reckoners"/>
                    <xsd:enumeration value="Project Initiation and Planning"/>
                    <xsd:enumeration value="Lift Maintenance Panel"/>
                    <xsd:enumeration value="Low Value Maintenance Panel (LVMP)"/>
                    <xsd:enumeration value="Expression of Interest"/>
                    <xsd:enumeration value="Tender Documentation"/>
                    <xsd:enumeration value="Tender Award Documents"/>
                    <xsd:enumeration value="Insurances and Securities"/>
                    <xsd:enumeration value="Site Security"/>
                    <xsd:enumeration value="Tender Management Documents"/>
                    <xsd:enumeration value="Calling and Evaluating Tenders"/>
                    <xsd:enumeration value="Financial Management"/>
                    <xsd:enumeration value="Project Management Framework"/>
                    <xsd:enumeration value="Consultant Engagement"/>
                    <xsd:enumeration value="Art Coordination Services Panel"/>
                    <xsd:enumeration value="Percent for Art"/>
                    <xsd:enumeration value="Tender Evaluation Documents"/>
                    <xsd:enumeration value="Policies"/>
                    <xsd:enumeration value="Occupational Safety and Health"/>
                    <xsd:enumeration value="Contractor Prequalification and Business Risk"/>
                    <xsd:enumeration value="Working in PACMan"/>
                    <xsd:enumeration value="Data Management"/>
                    <xsd:enumeration value="Cost Management Services Panel"/>
                    <xsd:enumeration value="Maintenance Planning"/>
                    <xsd:enumeration value="Mainsaver - Other"/>
                    <xsd:enumeration value="Breakdown Repairs"/>
                    <xsd:enumeration value="Building Records"/>
                    <xsd:enumeration value="Building Certification Services Panel"/>
                    <xsd:enumeration value="Process Overview and Information"/>
                    <xsd:enumeration value="Initiate a New Contract"/>
                    <xsd:enumeration value="Design and Documentation Reviews"/>
                    <xsd:enumeration value="Sustainability"/>
                    <xsd:enumeration value="Heritage"/>
                    <xsd:enumeration value="Process Maps"/>
                    <xsd:enumeration value="Contract Award and Set Up"/>
                    <xsd:enumeration value="Conditions of Contract"/>
                    <xsd:enumeration value="Governance and Procedures"/>
                    <xsd:enumeration value="Maintenance of Fire Protection Systems and Equipment Contracts Panel"/>
                    <xsd:enumeration value="Operational Governance and Procedures"/>
                    <xsd:enumeration value="Contract Administration"/>
                    <xsd:enumeration value="Contract Completion"/>
                    <xsd:enumeration value="Metro Tender Processes"/>
                    <xsd:enumeration value="Regional Tender Processes"/>
                    <xsd:enumeration value="Templates"/>
                    <xsd:enumeration value="Government Building Training"/>
                    <xsd:enumeration value="Practical Completion"/>
                    <xsd:enumeration value="Initiate a New Project"/>
                    <xsd:enumeration value="Vary a Contract"/>
                    <xsd:enumeration value="Pay a Contractor"/>
                    <xsd:enumeration value="Addendum Documents"/>
                    <xsd:enumeration value="Risk Management"/>
                    <xsd:enumeration value="Construct Only Practice Guide"/>
                    <xsd:enumeration value="Breakdown Repairs Processes"/>
                    <xsd:enumeration value="Contract Evaluation and Set Up"/>
                    <xsd:enumeration value="Contract Novation"/>
                    <xsd:enumeration value="MARP specific documents"/>
                    <xsd:enumeration value="Manuals that cover all areas"/>
                    <xsd:enumeration value="MARP specific PACMAN documents"/>
                    <xsd:enumeration value="Other Documents"/>
                    <xsd:enumeration value="Supplier Management"/>
                    <xsd:enumeration value="Acts and Regulations"/>
                    <xsd:enumeration value="Cost Management Services Panel 2011 - EXPIRED"/>
                    <xsd:enumeration value="Cost Management Services Panel 2017"/>
                    <xsd:enumeration value="Procurement"/>
                    <xsd:enumeration value="Leasing and Property Consultants Panel"/>
                    <xsd:enumeration value="Architectural Services Panel 2012"/>
                    <xsd:enumeration value="Architectural Services Panel 2018"/>
                    <xsd:enumeration value="Fume Cupboard Maintenance Panel"/>
                    <xsd:enumeration value="Architectural Services Panel 2012 - Expired"/>
                    <xsd:enumeration value="Close a Project and Contract"/>
                    <xsd:enumeration value="Routine Maintenance"/>
                    <xsd:enumeration value="Contractor Performance Management"/>
                    <xsd:enumeration value="Interior Fitout and Workplace Design Services Panel 2020"/>
                    <xsd:enumeration value="Interior Fitout and Workplace Design Panel 2015"/>
                    <xsd:enumeration value="Interior Fitout and Workplace Design Panel 2015 - EXPIRED"/>
                    <xsd:enumeration value="Low Value Quotation Panel"/>
                    <xsd:enumeration value="Consultancy Panel Arrangements - Parent PACMAN Contracts"/>
                    <xsd:enumeration value="Contractor Prequalification"/>
                    <xsd:enumeration value="Business Risk"/>
                    <xsd:enumeration value="Presentations"/>
                  </xsd:restriction>
                </xsd:simpleType>
              </xsd:element>
            </xsd:sequence>
          </xsd:extension>
        </xsd:complexContent>
      </xsd:complexType>
    </xsd:element>
    <xsd:element name="d36b95f707bb4822b6deac2076a75625" ma:index="17" nillable="true" ma:taxonomy="true" ma:internalName="d36b95f707bb4822b6deac2076a75625" ma:taxonomyFieldName="Business_x0020_Unit" ma:displayName="Business Unit" ma:default="" ma:fieldId="{d36b95f7-07bb-4822-b6de-ac2076a75625}" ma:taxonomyMulti="true" ma:sspId="eebd1d07-dfa9-44ce-be9f-3bcf6381f533" ma:termSetId="4506d285-3f20-4903-8b2e-21b374077d6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8a62370e39240bba9ea270f9d0005df" ma:index="20" nillable="true" ma:taxonomy="true" ma:internalName="l8a62370e39240bba9ea270f9d0005df" ma:taxonomyFieldName="Category" ma:displayName="Category" ma:default="" ma:fieldId="{58a62370-e392-40bb-a9ea-270f9d0005df}" ma:taxonomyMulti="true" ma:sspId="eebd1d07-dfa9-44ce-be9f-3bcf6381f533" ma:termSetId="2bb60fdc-6f47-49f9-b07e-c24c046021b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4b4fb05700e4c588f75ec4f2a0b52a9" ma:index="22" nillable="true" ma:taxonomy="true" ma:internalName="f4b4fb05700e4c588f75ec4f2a0b52a9" ma:taxonomyFieldName="Content_x0020_Owner" ma:displayName="Content Owner" ma:default="" ma:fieldId="{f4b4fb05-700e-4c58-8f75-ec4f2a0b52a9}" ma:sspId="eebd1d07-dfa9-44ce-be9f-3bcf6381f533" ma:termSetId="ffcf0081-9ddc-48df-bcc0-0b32e0407f9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67b674dd0164118b0a9bfc72d5810d1" ma:index="24" nillable="true" ma:taxonomy="true" ma:internalName="c67b674dd0164118b0a9bfc72d5810d1" ma:taxonomyFieldName="Division" ma:displayName="Division" ma:default="" ma:fieldId="{c67b674d-d016-4118-b0a9-bfc72d5810d1}" ma:taxonomyMulti="true" ma:sspId="eebd1d07-dfa9-44ce-be9f-3bcf6381f533" ma:termSetId="82ffb7e3-f1ed-465f-af28-82b5706070a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9013c70e6394bd18f439f8ebd60de89" ma:index="26" nillable="true" ma:taxonomy="true" ma:internalName="i9013c70e6394bd18f439f8ebd60de89" ma:taxonomyFieldName="Document_x0020_Type" ma:displayName="Document Type" ma:default="" ma:fieldId="{29013c70-e639-4bd1-8f43-9f8ebd60de89}" ma:sspId="eebd1d07-dfa9-44ce-be9f-3bcf6381f533" ma:termSetId="4d4ff2c6-d200-4d57-8b0f-af9b2b2a14c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ReviewPeriodFinance" ma:index="28" nillable="true" ma:displayName="Review Period Finance" ma:decimals="0" ma:default="12" ma:format="Dropdown" ma:internalName="ReviewPeriodFinance" ma:percentage="FALSE">
      <xsd:simpleType>
        <xsd:restriction base="dms:Number">
          <xsd:maxInclusive value="24"/>
          <xsd:minInclusive value="1"/>
        </xsd:restriction>
      </xsd:simpleType>
    </xsd:element>
    <xsd:element name="Showinwhatsnew" ma:index="29" nillable="true" ma:displayName="Show in whats new" ma:default="1" ma:format="Dropdown" ma:internalName="Showinwhatsnew">
      <xsd:simpleType>
        <xsd:restriction base="dms:Boolean"/>
      </xsd:simpleType>
    </xsd:element>
    <xsd:element name="SortOrder" ma:index="30" nillable="true" ma:displayName="Sort Order" ma:format="Dropdown" ma:internalName="SortOrder" ma:percentage="FALSE">
      <xsd:simpleType>
        <xsd:restriction base="dms:Number"/>
      </xsd:simpleType>
    </xsd:element>
    <xsd:element name="j18307bcfe594314a25ca72fff92da2e" ma:index="32" nillable="true" ma:taxonomy="true" ma:internalName="j18307bcfe594314a25ca72fff92da2e" ma:taxonomyFieldName="Subject_x0020_Matter_x0020_Experts" ma:displayName="Subject Matter Expert" ma:default="" ma:fieldId="{318307bc-fe59-4314-a25c-a72fff92da2e}" ma:sspId="eebd1d07-dfa9-44ce-be9f-3bcf6381f533" ma:termSetId="30a208aa-f5f5-4428-9450-d4162956eef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URL" ma:index="33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3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4" ma:displayName="Subject"/>
        <xsd:element ref="dc:description" minOccurs="0" maxOccurs="1"/>
        <xsd:element name="keywords" minOccurs="0" maxOccurs="1" type="xsd:string" ma:index="27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364CC95-5BF7-47C0-A43A-3775290929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8797DA-5502-4B3B-9FBF-44153D294F7F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e04524db-8978-4673-9f16-475665e21175"/>
    <ds:schemaRef ds:uri="http://schemas.microsoft.com/office/infopath/2007/PartnerControls"/>
    <ds:schemaRef ds:uri="http://purl.org/dc/terms/"/>
    <ds:schemaRef ds:uri="6a10fc8a-cbfd-4c40-acb9-268a8ac93595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F3716C8-0C02-457F-883B-2E87EFEFB5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4524db-8978-4673-9f16-475665e21175"/>
    <ds:schemaRef ds:uri="6a10fc8a-cbfd-4c40-acb9-268a8ac935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1AC114F-AB1F-4911-BEE1-C42062BD15C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Contract Info and Criteria</vt:lpstr>
      <vt:lpstr>Summary and Additional Comments</vt:lpstr>
      <vt:lpstr>Guide Notes</vt:lpstr>
      <vt:lpstr>BMW Workings</vt:lpstr>
      <vt:lpstr>Data Entry</vt:lpstr>
      <vt:lpstr>'Contract Info and Criteria'!Print_Area</vt:lpstr>
      <vt:lpstr>'Guide Notes'!Print_Area</vt:lpstr>
      <vt:lpstr>'Summary and Additional Comments'!Print_Area</vt:lpstr>
      <vt:lpstr>'Guide Notes'!Print_Titles</vt:lpstr>
      <vt:lpstr>'BMW Workings'!SCORE</vt:lpstr>
    </vt:vector>
  </TitlesOfParts>
  <Manager/>
  <Company>Department of Finance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 Performance Report – low value contracts</dc:title>
  <dc:subject/>
  <dc:creator>Mckelvie, Michael</dc:creator>
  <cp:keywords/>
  <dc:description/>
  <cp:lastModifiedBy>Baillie, Trina</cp:lastModifiedBy>
  <cp:revision/>
  <cp:lastPrinted>2024-04-18T01:30:28Z</cp:lastPrinted>
  <dcterms:created xsi:type="dcterms:W3CDTF">2017-01-16T07:44:43Z</dcterms:created>
  <dcterms:modified xsi:type="dcterms:W3CDTF">2025-08-18T02:18:39Z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0x010100566F8E0F1F30664195E5D38569A4FE50</vt:lpwstr>
  </property>
  <property fmtid="{D5CDD505-2E9C-101B-9397-08002B2CF9AE}" pid="3" name="BMWSubjectMatterExpert">
    <vt:lpwstr>1058;#Manager Builder Prequalification, Supplier Management|52cf623b-22d1-4304-9e6f-8dc703ea4075</vt:lpwstr>
  </property>
  <property fmtid="{D5CDD505-2E9C-101B-9397-08002B2CF9AE}" pid="4" name="BMWCategory">
    <vt:lpwstr>1068;#Engineering and Building Specialists|f2b28b11-5a89-4ee6-b734-f81b9a015f13;#1060;#Supplier Management|5399eb46-b783-46de-a759-7c853a8c313a</vt:lpwstr>
  </property>
  <property fmtid="{D5CDD505-2E9C-101B-9397-08002B2CF9AE}" pid="5" name="BMWType">
    <vt:lpwstr>1045;#Template|5d4fd7b1-9327-40b0-bff1-6063b858819f</vt:lpwstr>
  </property>
  <property fmtid="{D5CDD505-2E9C-101B-9397-08002B2CF9AE}" pid="6" name="BMWContentOwner">
    <vt:lpwstr>1057;#A/D Supplier Management, Policy and Procurement Services|9a9c8b4a-cea6-447d-8431-1b0b91840328</vt:lpwstr>
  </property>
  <property fmtid="{D5CDD505-2E9C-101B-9397-08002B2CF9AE}" pid="7" name="BMWBusinessUnit">
    <vt:lpwstr>1029;#Buildings and Contracts|46a2d541-b812-4f6e-bb5a-3c8b0c7413db</vt:lpwstr>
  </property>
  <property fmtid="{D5CDD505-2E9C-101B-9397-08002B2CF9AE}" pid="8" name="BMWTeam">
    <vt:lpwstr>1079;#Supplier Management|63b09e61-81f4-4382-a50e-3f3771bb2a64</vt:lpwstr>
  </property>
  <property fmtid="{D5CDD505-2E9C-101B-9397-08002B2CF9AE}" pid="9" name="_ExtendedDescription">
    <vt:lpwstr>&lt;div class="ExternalClass8E60D2715CC443A395C122B7E41E6628"&gt;Performance report template for low value contracts.  &lt;/div&gt;</vt:lpwstr>
  </property>
  <property fmtid="{D5CDD505-2E9C-101B-9397-08002B2CF9AE}" pid="10" name="URL">
    <vt:lpwstr/>
  </property>
  <property fmtid="{D5CDD505-2E9C-101B-9397-08002B2CF9AE}" pid="11" name="Business Unit">
    <vt:lpwstr>209;#Buildings and Contracts|46a2d541-b812-4f6e-bb5a-3c8b0c7413db</vt:lpwstr>
  </property>
  <property fmtid="{D5CDD505-2E9C-101B-9397-08002B2CF9AE}" pid="12" name="Content Owner">
    <vt:lpwstr>336;#A/D Supplier Management, Policy and Procurement Services|9a9c8b4a-cea6-447d-8431-1b0b91840328</vt:lpwstr>
  </property>
  <property fmtid="{D5CDD505-2E9C-101B-9397-08002B2CF9AE}" pid="13" name="_dlc_DocIdItemGuid">
    <vt:lpwstr>0d510268-a3a7-406c-87c4-13349360666d</vt:lpwstr>
  </property>
  <property fmtid="{D5CDD505-2E9C-101B-9397-08002B2CF9AE}" pid="14" name="Division">
    <vt:lpwstr>461;#Supplier Management|63b09e61-81f4-4382-a50e-3f3771bb2a64</vt:lpwstr>
  </property>
  <property fmtid="{D5CDD505-2E9C-101B-9397-08002B2CF9AE}" pid="15" name="Subject Matter Experts">
    <vt:lpwstr>391;#Manager Builder Prequalification, Supplier Management|52cf623b-22d1-4304-9e6f-8dc703ea4075</vt:lpwstr>
  </property>
  <property fmtid="{D5CDD505-2E9C-101B-9397-08002B2CF9AE}" pid="16" name="Document Type">
    <vt:lpwstr>220;#Template|5d4fd7b1-9327-40b0-bff1-6063b858819f</vt:lpwstr>
  </property>
  <property fmtid="{D5CDD505-2E9C-101B-9397-08002B2CF9AE}" pid="17" name="Category">
    <vt:lpwstr>378;#Engineering and Building Specialists|f2b28b11-5a89-4ee6-b734-f81b9a015f13;#338;#Supplier Management|5399eb46-b783-46de-a759-7c853a8c313a</vt:lpwstr>
  </property>
  <property fmtid="{D5CDD505-2E9C-101B-9397-08002B2CF9AE}" pid="18" name="MSIP_Label_c4b26fd5-3efd-4a20-8a20-f4af9baafd95_Enabled">
    <vt:lpwstr>true</vt:lpwstr>
  </property>
  <property fmtid="{D5CDD505-2E9C-101B-9397-08002B2CF9AE}" pid="19" name="MSIP_Label_c4b26fd5-3efd-4a20-8a20-f4af9baafd95_SetDate">
    <vt:lpwstr>2024-10-02T00:55:22Z</vt:lpwstr>
  </property>
  <property fmtid="{D5CDD505-2E9C-101B-9397-08002B2CF9AE}" pid="20" name="MSIP_Label_c4b26fd5-3efd-4a20-8a20-f4af9baafd95_Method">
    <vt:lpwstr>Privileged</vt:lpwstr>
  </property>
  <property fmtid="{D5CDD505-2E9C-101B-9397-08002B2CF9AE}" pid="21" name="MSIP_Label_c4b26fd5-3efd-4a20-8a20-f4af9baafd95_Name">
    <vt:lpwstr>Official</vt:lpwstr>
  </property>
  <property fmtid="{D5CDD505-2E9C-101B-9397-08002B2CF9AE}" pid="22" name="MSIP_Label_c4b26fd5-3efd-4a20-8a20-f4af9baafd95_SiteId">
    <vt:lpwstr>b734b102-a267-429a-b45e-460c8ad63ae2</vt:lpwstr>
  </property>
  <property fmtid="{D5CDD505-2E9C-101B-9397-08002B2CF9AE}" pid="23" name="MSIP_Label_c4b26fd5-3efd-4a20-8a20-f4af9baafd95_ActionId">
    <vt:lpwstr>e499354c-e189-490f-84ff-ea8776baca10</vt:lpwstr>
  </property>
  <property fmtid="{D5CDD505-2E9C-101B-9397-08002B2CF9AE}" pid="24" name="MSIP_Label_c4b26fd5-3efd-4a20-8a20-f4af9baafd95_ContentBits">
    <vt:lpwstr>1</vt:lpwstr>
  </property>
</Properties>
</file>