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24720" windowHeight="12075" tabRatio="964"/>
  </bookViews>
  <sheets>
    <sheet name="Table 1" sheetId="2" r:id="rId1"/>
    <sheet name="Figure 1" sheetId="37" r:id="rId2"/>
    <sheet name="Figure 2" sheetId="4" r:id="rId3"/>
    <sheet name="Figure 3" sheetId="50" r:id="rId4"/>
    <sheet name="Figure 4" sheetId="5" r:id="rId5"/>
    <sheet name="Figure 5" sheetId="7" r:id="rId6"/>
    <sheet name="Table 2" sheetId="6" r:id="rId7"/>
    <sheet name="Table 3" sheetId="47" r:id="rId8"/>
    <sheet name="Figure 6" sheetId="27" r:id="rId9"/>
    <sheet name="Table 1.1" sheetId="1" r:id="rId10"/>
    <sheet name="Table 1.2" sheetId="8" r:id="rId11"/>
    <sheet name="Table 1.3" sheetId="9" r:id="rId12"/>
    <sheet name="Table 1.4" sheetId="10" r:id="rId13"/>
    <sheet name="Table 1.5" sheetId="11" r:id="rId14"/>
    <sheet name="Table 1.6" sheetId="12" r:id="rId15"/>
    <sheet name="Table 1.7" sheetId="13" r:id="rId16"/>
    <sheet name="Table 1.8" sheetId="19" r:id="rId17"/>
    <sheet name="Note 3" sheetId="38" r:id="rId18"/>
    <sheet name="Note 4" sheetId="15" r:id="rId19"/>
    <sheet name="Note 4 Cont." sheetId="16" r:id="rId20"/>
    <sheet name="Notes 5,6 &amp; 7" sheetId="17" r:id="rId21"/>
    <sheet name="Table 2.1" sheetId="18" r:id="rId22"/>
    <sheet name="Table 2.2" sheetId="22" r:id="rId23"/>
    <sheet name="Table 3.1" sheetId="20" r:id="rId24"/>
    <sheet name="Table 3.2" sheetId="21" r:id="rId25"/>
    <sheet name="Table 3.3" sheetId="23" r:id="rId26"/>
    <sheet name="Table 3.4" sheetId="24" r:id="rId27"/>
    <sheet name="Table 3.5" sheetId="39" r:id="rId28"/>
    <sheet name="Table 4.1" sheetId="32" r:id="rId29"/>
    <sheet name="Table 4.2" sheetId="42" r:id="rId30"/>
    <sheet name="Table 4.3" sheetId="43" r:id="rId31"/>
    <sheet name="Table 4.4" sheetId="31" r:id="rId32"/>
    <sheet name="Table 4.5" sheetId="30" r:id="rId33"/>
    <sheet name="Table 4.6" sheetId="34" r:id="rId34"/>
    <sheet name="Table 4.7" sheetId="29" r:id="rId35"/>
    <sheet name="Table 4.8" sheetId="28" r:id="rId36"/>
    <sheet name="Table 4.9" sheetId="46" r:id="rId37"/>
    <sheet name="Table 4.10" sheetId="33" r:id="rId38"/>
    <sheet name="Table 4.11" sheetId="35" r:id="rId39"/>
    <sheet name="Table 4.12" sheetId="36" r:id="rId40"/>
    <sheet name="Sheet3" sheetId="41" r:id="rId41"/>
    <sheet name="Sheet7" sheetId="45" r:id="rId42"/>
  </sheets>
  <externalReferences>
    <externalReference r:id="rId43"/>
    <externalReference r:id="rId44"/>
  </externalReferences>
  <definedNames>
    <definedName name="_xlnm.Print_Area" localSheetId="7">'Table 3'!$A$2:$F$21</definedName>
  </definedNames>
  <calcPr calcId="145621"/>
</workbook>
</file>

<file path=xl/calcChain.xml><?xml version="1.0" encoding="utf-8"?>
<calcChain xmlns="http://schemas.openxmlformats.org/spreadsheetml/2006/main">
  <c r="D43" i="5" l="1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F21" i="47" l="1"/>
  <c r="E21" i="47"/>
  <c r="C21" i="47"/>
  <c r="B21" i="47"/>
  <c r="F17" i="47"/>
  <c r="E17" i="47"/>
  <c r="C17" i="47"/>
  <c r="B17" i="47"/>
  <c r="F13" i="47"/>
  <c r="E13" i="47"/>
  <c r="C13" i="47"/>
  <c r="B13" i="47"/>
  <c r="F12" i="47"/>
  <c r="E12" i="47"/>
  <c r="C12" i="47"/>
  <c r="B12" i="47"/>
  <c r="F11" i="47"/>
  <c r="E11" i="47"/>
  <c r="C11" i="47"/>
  <c r="B11" i="47"/>
  <c r="G15" i="39" l="1"/>
  <c r="E15" i="39"/>
  <c r="D15" i="39"/>
  <c r="C15" i="39"/>
  <c r="F14" i="39"/>
  <c r="F32" i="4" l="1"/>
  <c r="F33" i="4"/>
  <c r="F34" i="4"/>
  <c r="F35" i="4"/>
  <c r="F36" i="4"/>
  <c r="F37" i="4"/>
  <c r="F31" i="4"/>
  <c r="F30" i="4"/>
  <c r="F31" i="7"/>
  <c r="F32" i="7"/>
  <c r="F33" i="7"/>
  <c r="F34" i="7"/>
  <c r="F35" i="7"/>
  <c r="F36" i="7"/>
  <c r="F37" i="7"/>
  <c r="F38" i="7"/>
  <c r="F39" i="7"/>
  <c r="F40" i="7"/>
  <c r="F30" i="7"/>
</calcChain>
</file>

<file path=xl/sharedStrings.xml><?xml version="1.0" encoding="utf-8"?>
<sst xmlns="http://schemas.openxmlformats.org/spreadsheetml/2006/main" count="1376" uniqueCount="560">
  <si>
    <t>Table 1.1</t>
  </si>
  <si>
    <t>GENERAL GOVERNMENT OPERATING STATEMENT</t>
  </si>
  <si>
    <t>2013-14</t>
  </si>
  <si>
    <t xml:space="preserve">   Note</t>
  </si>
  <si>
    <t>Estimated Actual(a)</t>
  </si>
  <si>
    <t xml:space="preserve">            Actual(b)</t>
  </si>
  <si>
    <t>$m</t>
  </si>
  <si>
    <t>Results from Transactions</t>
  </si>
  <si>
    <t xml:space="preserve">REVENUE  </t>
  </si>
  <si>
    <t>Taxation</t>
  </si>
  <si>
    <t>Current grants and subsidies</t>
  </si>
  <si>
    <t>Capital grants</t>
  </si>
  <si>
    <t>Sales of goods and services</t>
  </si>
  <si>
    <t>Interest Income</t>
  </si>
  <si>
    <t>Dividends from other sectors</t>
  </si>
  <si>
    <t>Tax equivalent income</t>
  </si>
  <si>
    <t>Royalty income</t>
  </si>
  <si>
    <t xml:space="preserve">Other </t>
  </si>
  <si>
    <t>Total</t>
  </si>
  <si>
    <t>EXPENSES</t>
  </si>
  <si>
    <t>Salaries</t>
  </si>
  <si>
    <t>Superannuation</t>
  </si>
  <si>
    <t>Concurrent costs</t>
  </si>
  <si>
    <t>Superannuation interest cost</t>
  </si>
  <si>
    <t>Other employee costs</t>
  </si>
  <si>
    <t>Depreciation and amortisation</t>
  </si>
  <si>
    <t>Services and contracts</t>
  </si>
  <si>
    <t>Other gross operating expenses</t>
  </si>
  <si>
    <t>Other interest</t>
  </si>
  <si>
    <t>Current transfers</t>
  </si>
  <si>
    <t>Capital transfers</t>
  </si>
  <si>
    <t>NET OPERATING BALANCE</t>
  </si>
  <si>
    <t>Other economic flows</t>
  </si>
  <si>
    <t>Net gains on assets/liabilities</t>
  </si>
  <si>
    <t>Net actuarial gains - superannuation</t>
  </si>
  <si>
    <t>Provision for doubtful debts</t>
  </si>
  <si>
    <t>Total other economic flows</t>
  </si>
  <si>
    <t>OPERATING RESULT</t>
  </si>
  <si>
    <t>All other movements in equity</t>
  </si>
  <si>
    <t>Revaluations</t>
  </si>
  <si>
    <t>Gains recognised directly in equity</t>
  </si>
  <si>
    <t>Changes in accounting policy/correction of prior period errors</t>
  </si>
  <si>
    <t>Change in net worth of the public corporations sectors</t>
  </si>
  <si>
    <t>All other</t>
  </si>
  <si>
    <t>Total all other movements in equity</t>
  </si>
  <si>
    <t>TOTAL CHANGE IN NET WORTH</t>
  </si>
  <si>
    <t>KEY FISCAL AGGREGATES</t>
  </si>
  <si>
    <t>Less Net acquisition of non-financial assets</t>
  </si>
  <si>
    <t>Purchase of non-financial assets</t>
  </si>
  <si>
    <t>Changes in inventories</t>
  </si>
  <si>
    <t>Other movement in non-financial assets</t>
  </si>
  <si>
    <t>less:</t>
  </si>
  <si>
    <t>Sales of non-financial assets</t>
  </si>
  <si>
    <t>Depreciation</t>
  </si>
  <si>
    <t>Total net acquisition of non-financial assets</t>
  </si>
  <si>
    <t>NET LENDING/-BORROWING</t>
  </si>
  <si>
    <t>Figure 1</t>
  </si>
  <si>
    <t>Year</t>
  </si>
  <si>
    <t>Table 1</t>
  </si>
  <si>
    <t>SUMMARY OF GENERAL GOVERNMENT FINANCES</t>
  </si>
  <si>
    <t>Western Australia</t>
  </si>
  <si>
    <t>Net operating balance</t>
  </si>
  <si>
    <t>Net worth</t>
  </si>
  <si>
    <t>Increase in cash balances</t>
  </si>
  <si>
    <t>Memorandum items</t>
  </si>
  <si>
    <t>Net lending</t>
  </si>
  <si>
    <t>Net debt</t>
  </si>
  <si>
    <t>Cash surplus/-deficit</t>
  </si>
  <si>
    <t xml:space="preserve"> </t>
  </si>
  <si>
    <t>Figure 2</t>
  </si>
  <si>
    <t>Figure 3</t>
  </si>
  <si>
    <t>%</t>
  </si>
  <si>
    <t>GST Revenue</t>
  </si>
  <si>
    <t>Public Corporations</t>
  </si>
  <si>
    <t>Other</t>
  </si>
  <si>
    <t>Figure 4</t>
  </si>
  <si>
    <t>(a) Numbers may not add due to rounding</t>
  </si>
  <si>
    <t>Child Protection</t>
  </si>
  <si>
    <t>Health</t>
  </si>
  <si>
    <t>Disability Services Commission</t>
  </si>
  <si>
    <t>Education</t>
  </si>
  <si>
    <t>Training</t>
  </si>
  <si>
    <t>All Other</t>
  </si>
  <si>
    <t>Table 2</t>
  </si>
  <si>
    <t>SUMMARY OF TOTAL PUBLIC SECTOR FINANCES</t>
  </si>
  <si>
    <t>Western Power</t>
  </si>
  <si>
    <t>Water Corporation</t>
  </si>
  <si>
    <t>Housing Authority</t>
  </si>
  <si>
    <t>Public Transport Authority</t>
  </si>
  <si>
    <t>Table 1.2</t>
  </si>
  <si>
    <t>GENERAL GOVERNMENT BALANCE SHEET</t>
  </si>
  <si>
    <t>For the period ending</t>
  </si>
  <si>
    <t>30 June</t>
  </si>
  <si>
    <t>Note</t>
  </si>
  <si>
    <t>2014</t>
  </si>
  <si>
    <t>ASSETS</t>
  </si>
  <si>
    <t>Financial assets</t>
  </si>
  <si>
    <t>Cash and deposits</t>
  </si>
  <si>
    <t>Advances paid</t>
  </si>
  <si>
    <t>Investments, loans and placements</t>
  </si>
  <si>
    <t>Receivables</t>
  </si>
  <si>
    <t>Investment property</t>
  </si>
  <si>
    <t>Shares and other equity</t>
  </si>
  <si>
    <t>Investments in other public sector entities - equity method</t>
  </si>
  <si>
    <t>Investments in other public sector entities - direct injections</t>
  </si>
  <si>
    <t>Investments in other entities</t>
  </si>
  <si>
    <t>Other financial assets</t>
  </si>
  <si>
    <t>Total financial assets</t>
  </si>
  <si>
    <t>Non-financial assets</t>
  </si>
  <si>
    <t>Land</t>
  </si>
  <si>
    <t>Property, plant and equipment</t>
  </si>
  <si>
    <t>Biological assets</t>
  </si>
  <si>
    <t>Inventories</t>
  </si>
  <si>
    <t>Land inventories</t>
  </si>
  <si>
    <t>Other inventories</t>
  </si>
  <si>
    <t>Intangibles</t>
  </si>
  <si>
    <t>Total non-financial assets</t>
  </si>
  <si>
    <t>TOTAL ASSETS</t>
  </si>
  <si>
    <t>LIABILITIES</t>
  </si>
  <si>
    <t>Deposits held</t>
  </si>
  <si>
    <t>Advances received</t>
  </si>
  <si>
    <t>Borrowings</t>
  </si>
  <si>
    <t>Unfunded superannuation</t>
  </si>
  <si>
    <t>Other employee benefits</t>
  </si>
  <si>
    <t>Payables</t>
  </si>
  <si>
    <t>Other liabilities</t>
  </si>
  <si>
    <t>TOTAL LIABILITIES</t>
  </si>
  <si>
    <t>NET ASSETS</t>
  </si>
  <si>
    <t>Of which:</t>
  </si>
  <si>
    <t>Contributed equity</t>
  </si>
  <si>
    <t>Accumulated surplus</t>
  </si>
  <si>
    <t>Other reserves</t>
  </si>
  <si>
    <t>NET WORTH</t>
  </si>
  <si>
    <t>MEMORANDUM ITEMS</t>
  </si>
  <si>
    <t>Net financial worth</t>
  </si>
  <si>
    <t>Net financial liabilities</t>
  </si>
  <si>
    <t>Gross debt liabilities</t>
  </si>
  <si>
    <t>less: liquid financial assets</t>
  </si>
  <si>
    <t>less: convergence differences impacting net debt</t>
  </si>
  <si>
    <t>Table 1.3</t>
  </si>
  <si>
    <t>GENERAL GOVERNMENT STATEMENT OF CHANGES IN EQUITY</t>
  </si>
  <si>
    <t>For the nine months ended 31 March 2014</t>
  </si>
  <si>
    <t>Accumulated
surplus/deficit</t>
  </si>
  <si>
    <t>Reserves</t>
  </si>
  <si>
    <t>Total
Equity</t>
  </si>
  <si>
    <t>Net Operating Balance</t>
  </si>
  <si>
    <t>Table 1.4</t>
  </si>
  <si>
    <t>GENERAL GOVERNMENT CASH FLOW STATEMENT</t>
  </si>
  <si>
    <t>CASH FLOWS FROM OPERATING ACTIVITIES</t>
  </si>
  <si>
    <t>Cash received</t>
  </si>
  <si>
    <t>Taxes received</t>
  </si>
  <si>
    <t>Grants and subsidies received</t>
  </si>
  <si>
    <t>Receipts from sales of goods and services</t>
  </si>
  <si>
    <t>Interest receipts</t>
  </si>
  <si>
    <t>Dividends and tax equivalents</t>
  </si>
  <si>
    <t>Total cash received</t>
  </si>
  <si>
    <t>Cash paid</t>
  </si>
  <si>
    <t>Wages, salaries and supplements, and superannuation</t>
  </si>
  <si>
    <t>Payments for goods and services</t>
  </si>
  <si>
    <t>Interest paid</t>
  </si>
  <si>
    <t>Grants and subsidies paid</t>
  </si>
  <si>
    <t>Total cash paid</t>
  </si>
  <si>
    <t>NET CASH FLOWS FROM OPERATING ACTIVITIES</t>
  </si>
  <si>
    <t>CASH FLOWS FROM INVESTING ACTIVITIES</t>
  </si>
  <si>
    <t>Cash flows from investments in non-financial assets</t>
  </si>
  <si>
    <t>Total cash flows from investments in non-financial assets</t>
  </si>
  <si>
    <t>Cash flows from investments in financial assets</t>
  </si>
  <si>
    <t>For policy purposes</t>
  </si>
  <si>
    <t>For liquidity purposes</t>
  </si>
  <si>
    <t>Total cash flows from investments in financial assets</t>
  </si>
  <si>
    <t>NET CASH FLOWS FROM INVESTING ACTIVITIES</t>
  </si>
  <si>
    <t>CASH FLOWS FROM FINANCING ACTIVITIES</t>
  </si>
  <si>
    <t>Deposits received</t>
  </si>
  <si>
    <t>Other financing receipts</t>
  </si>
  <si>
    <t>Borrowings repaid</t>
  </si>
  <si>
    <t>Deposits paid</t>
  </si>
  <si>
    <t>Other financing payments</t>
  </si>
  <si>
    <t>NET CASH FLOWS FROM FINANCING ACTIVITIES</t>
  </si>
  <si>
    <t>Net increase in cash and cash equivalents</t>
  </si>
  <si>
    <t>Cash and cash equivalents at the beginning of the year</t>
  </si>
  <si>
    <t>Cash and cash equivalents at the end of the year</t>
  </si>
  <si>
    <t>Net cash flows from operating activities</t>
  </si>
  <si>
    <t>Net cash flows from investing in non-financial assets</t>
  </si>
  <si>
    <t>Table 1.5</t>
  </si>
  <si>
    <t>TOTAL PUBLIC SECTOR OPERATING STATEMENT</t>
  </si>
  <si>
    <t>REVENUE</t>
  </si>
  <si>
    <t xml:space="preserve">Total </t>
  </si>
  <si>
    <t>Other property expenses</t>
  </si>
  <si>
    <t>Gains on net assets</t>
  </si>
  <si>
    <t>Table 1.6</t>
  </si>
  <si>
    <t>TOTAL PUBLIC SECTOR BALANCE SHEET</t>
  </si>
  <si>
    <t>Equity - investments in other entities</t>
  </si>
  <si>
    <t>Table 1.7</t>
  </si>
  <si>
    <t>TOTAL PUBLIC SECTOR STATEMENT OF CHANGES IN EQUITY</t>
  </si>
  <si>
    <t>Table 1.8</t>
  </si>
  <si>
    <t>TOTAL PUBLIC SECTOR CASH FLOW STATEMENT</t>
  </si>
  <si>
    <t xml:space="preserve">  Note</t>
  </si>
  <si>
    <t>Other receipts</t>
  </si>
  <si>
    <t>Other payments</t>
  </si>
  <si>
    <t>Note 4</t>
  </si>
  <si>
    <t>AASB 1049 TO GFS CONVERGENCE DIFFERENCES</t>
  </si>
  <si>
    <t>Actual</t>
  </si>
  <si>
    <t>General government</t>
  </si>
  <si>
    <t>AASB1049 net operating balance</t>
  </si>
  <si>
    <t>Plus GFS revenue adjustments</t>
  </si>
  <si>
    <t>Less GFS expense adjustments</t>
  </si>
  <si>
    <t>Total GFS adjustments to AASB 1049 net operating balance</t>
  </si>
  <si>
    <t>GFS net operating balance</t>
  </si>
  <si>
    <t>Total public sector</t>
  </si>
  <si>
    <t>Capitalised interest</t>
  </si>
  <si>
    <t>Total GFS expense adjustments</t>
  </si>
  <si>
    <t>Net Lending/-Borrowing</t>
  </si>
  <si>
    <t>AASB1049 net lending/-borrowing</t>
  </si>
  <si>
    <t>GFS net lending/-borrowing</t>
  </si>
  <si>
    <t>Cash Surplus/-Deficit</t>
  </si>
  <si>
    <t>AASB1049 cash surplus/-deficit</t>
  </si>
  <si>
    <t>GFS cash surplus/-deficit</t>
  </si>
  <si>
    <t>Note 4 - Net Worth</t>
  </si>
  <si>
    <t xml:space="preserve">Net Worth </t>
  </si>
  <si>
    <t>AASB1049 net worth</t>
  </si>
  <si>
    <t>Plus</t>
  </si>
  <si>
    <t>Dampier to Bunbury Natural Gas Pipeline loan asset</t>
  </si>
  <si>
    <t>General government sector</t>
  </si>
  <si>
    <t>Impact on public corporations net worth</t>
  </si>
  <si>
    <t>Total GFS net worth adjustments</t>
  </si>
  <si>
    <t>GFS net worth</t>
  </si>
  <si>
    <t>Notes 5, 6 and 7</t>
  </si>
  <si>
    <t>NOTE 5. INVESTMENTS, LOANS AND PLACEMENTS</t>
  </si>
  <si>
    <t>General Government</t>
  </si>
  <si>
    <t>Investments</t>
  </si>
  <si>
    <t>Term deposits</t>
  </si>
  <si>
    <t>Government securities</t>
  </si>
  <si>
    <t>Loans and advances</t>
  </si>
  <si>
    <t>Loans</t>
  </si>
  <si>
    <t>Total Public Sector</t>
  </si>
  <si>
    <t>NOTE 6. RECEIVABLES</t>
  </si>
  <si>
    <t>Provision for impairment of receivables</t>
  </si>
  <si>
    <t>NOTE 7. BORROWINGS</t>
  </si>
  <si>
    <t>Bank overdrafts</t>
  </si>
  <si>
    <t>Finance leases</t>
  </si>
  <si>
    <t>Table 2.1</t>
  </si>
  <si>
    <t>GENERAL GOVERNMENT</t>
  </si>
  <si>
    <t>Operating Revenue</t>
  </si>
  <si>
    <t>TAXATION</t>
  </si>
  <si>
    <t>Payroll tax</t>
  </si>
  <si>
    <t>Property taxes</t>
  </si>
  <si>
    <t>Land tax</t>
  </si>
  <si>
    <t>Transfer Duty</t>
  </si>
  <si>
    <t>Landholder Duty</t>
  </si>
  <si>
    <t>Total duty on transfers</t>
  </si>
  <si>
    <t>Other stamp duties</t>
  </si>
  <si>
    <t>Metropolitan Region Improvement Tax</t>
  </si>
  <si>
    <t>Emergency Services Levy</t>
  </si>
  <si>
    <t>Loan guarantee fees</t>
  </si>
  <si>
    <t>Total other property taxes</t>
  </si>
  <si>
    <t>Taxes on provision of goods and services</t>
  </si>
  <si>
    <t>Lotteries Commission</t>
  </si>
  <si>
    <t>Video lottery terminals</t>
  </si>
  <si>
    <t>Casino Tax</t>
  </si>
  <si>
    <t>Betting tax</t>
  </si>
  <si>
    <t>Total taxes on gambling</t>
  </si>
  <si>
    <t>Insurance Duty</t>
  </si>
  <si>
    <t>Total taxes on insurance</t>
  </si>
  <si>
    <t>Taxes on use of goods and performance of activities</t>
  </si>
  <si>
    <t>Vehicle Licence Duty</t>
  </si>
  <si>
    <t>Permits - Oversize Vehicles and Loads</t>
  </si>
  <si>
    <t>Motor Vehicle recording fee</t>
  </si>
  <si>
    <t>Motor Vehicle registrations</t>
  </si>
  <si>
    <t>Total motor vehicle taxes</t>
  </si>
  <si>
    <t>Other taxes on use of goods and performance of activities</t>
  </si>
  <si>
    <t>Total Taxation</t>
  </si>
  <si>
    <t>CURRENT GRANTS AND SUBSIDIES</t>
  </si>
  <si>
    <t>General Purpose Grants</t>
  </si>
  <si>
    <t>GST grants</t>
  </si>
  <si>
    <t>North West Shelf grants</t>
  </si>
  <si>
    <t>Compensation for Commonwealth crude oil</t>
  </si>
  <si>
    <t xml:space="preserve">  excise arrangements</t>
  </si>
  <si>
    <t>Grants through the State</t>
  </si>
  <si>
    <t>Schools assistance – non-government schools</t>
  </si>
  <si>
    <t>Local government financial assistance grants</t>
  </si>
  <si>
    <t>Local government roads</t>
  </si>
  <si>
    <t>First Home Owners' Boost</t>
  </si>
  <si>
    <t>National Specific Purpose Payment Agreement Grants</t>
  </si>
  <si>
    <t>Healthcare</t>
  </si>
  <si>
    <t>Schools</t>
  </si>
  <si>
    <t>National Health Reform</t>
  </si>
  <si>
    <t>Housing</t>
  </si>
  <si>
    <t>Transport</t>
  </si>
  <si>
    <t xml:space="preserve">Other  </t>
  </si>
  <si>
    <t>Total Current Grants and Subsidies</t>
  </si>
  <si>
    <t xml:space="preserve">CAPITAL GRANTS </t>
  </si>
  <si>
    <t>Nation Building and Jobs Plan</t>
  </si>
  <si>
    <t>National Partnerships/Other Grants</t>
  </si>
  <si>
    <t>Total Capital Grants</t>
  </si>
  <si>
    <t>Operating Revenue - Continued</t>
  </si>
  <si>
    <t>INTEREST INCOME</t>
  </si>
  <si>
    <t>REVENUE FROM PUBLIC CORPORATIONS</t>
  </si>
  <si>
    <t>Dividends</t>
  </si>
  <si>
    <t>Tax Equivalent Regime</t>
  </si>
  <si>
    <t>Total Revenue from Public Corporations</t>
  </si>
  <si>
    <t>ROYALTY INCOME</t>
  </si>
  <si>
    <t>OTHER</t>
  </si>
  <si>
    <t>Lease Rentals</t>
  </si>
  <si>
    <t>Fines</t>
  </si>
  <si>
    <t>Revenue not elsewhere counted</t>
  </si>
  <si>
    <t>Total Other</t>
  </si>
  <si>
    <t>GRAND TOTAL</t>
  </si>
  <si>
    <t>TOTAL PUBLIC SECTOR</t>
  </si>
  <si>
    <t>Taxes on employers’ payroll and labour force</t>
  </si>
  <si>
    <t>Table 3.1</t>
  </si>
  <si>
    <t>THE PUBLIC LEDGER</t>
  </si>
  <si>
    <t>Treasurer's Special Purpose Accounts</t>
  </si>
  <si>
    <t>Treasurer’s Advance Account – Net Advances</t>
  </si>
  <si>
    <t>Table 3.2</t>
  </si>
  <si>
    <t>CONSOLIDATED ACCOUNT TRANSACTIONS</t>
  </si>
  <si>
    <t>Operating Activities</t>
  </si>
  <si>
    <t>Commonwealth Grants</t>
  </si>
  <si>
    <t>Government Enterprises</t>
  </si>
  <si>
    <t>Revenue from other agencies</t>
  </si>
  <si>
    <t>Total Operating Activities</t>
  </si>
  <si>
    <t>Financing Activities</t>
  </si>
  <si>
    <t>Repayments of Recoverable Advances</t>
  </si>
  <si>
    <t>Transfers from:</t>
  </si>
  <si>
    <t>Bankwest Pension Trust</t>
  </si>
  <si>
    <t>Other Receipts</t>
  </si>
  <si>
    <t>Total Financing Activities</t>
  </si>
  <si>
    <t>TOTAL REVENUE</t>
  </si>
  <si>
    <t>EXPENDITURE</t>
  </si>
  <si>
    <t>Recurrent</t>
  </si>
  <si>
    <t>Authorised by Other Statutes</t>
  </si>
  <si>
    <t>Appropriation Act (No. 1)</t>
  </si>
  <si>
    <t>Recurrent Expenditure under the Treasurer’s Advance</t>
  </si>
  <si>
    <t>Total Recurrent Expenditure</t>
  </si>
  <si>
    <t>Investing Activities</t>
  </si>
  <si>
    <t>Appropriation Act (No. 2)</t>
  </si>
  <si>
    <t>Investing Expenditure under the Treasurer’s Advance</t>
  </si>
  <si>
    <t>Total Investing Activities</t>
  </si>
  <si>
    <t>Loan repayments</t>
  </si>
  <si>
    <t>Other financing</t>
  </si>
  <si>
    <t>TOTAL EXPENDITURE</t>
  </si>
  <si>
    <t>NET MOVEMENT (REVENUE LESS EXPENDITURE)</t>
  </si>
  <si>
    <t>Consolidated Account Balance</t>
  </si>
  <si>
    <t>Opening balance at 1 July</t>
  </si>
  <si>
    <t>Appropriations payable</t>
  </si>
  <si>
    <t>Table 3.3</t>
  </si>
  <si>
    <t>Agency Holding Accounts</t>
  </si>
  <si>
    <t>Fiona Stanley Hospital Construction Account</t>
  </si>
  <si>
    <t>Royalties for Regions Fund</t>
  </si>
  <si>
    <t>Western Australian Future Fund</t>
  </si>
  <si>
    <t>Perth Children's Hospital Account</t>
  </si>
  <si>
    <t>Other Special Purpose Accounts</t>
  </si>
  <si>
    <t>Table 3.4</t>
  </si>
  <si>
    <t>AUTHORISED LIMIT</t>
  </si>
  <si>
    <t>Total Drawn Against Treasurer’s Advance Account</t>
  </si>
  <si>
    <t>Comprising:</t>
  </si>
  <si>
    <t xml:space="preserve">Excesses and New Items </t>
  </si>
  <si>
    <t xml:space="preserve">- recurrent </t>
  </si>
  <si>
    <t>- capital</t>
  </si>
  <si>
    <t>-</t>
  </si>
  <si>
    <t>NET RECOVERABLE ADVANCES</t>
  </si>
  <si>
    <t>Mining Rehabilitation Fund</t>
  </si>
  <si>
    <t>Sport and Recreation</t>
  </si>
  <si>
    <t>Suitors Fund</t>
  </si>
  <si>
    <t>Sundry Debtors</t>
  </si>
  <si>
    <t>TOTAL RECOVERABLE TREASURER’S ADVANCES</t>
  </si>
  <si>
    <t>Table 2.2</t>
  </si>
  <si>
    <t>2014-15</t>
  </si>
  <si>
    <t>Three Months 
to 30 Sept</t>
  </si>
  <si>
    <t>30 Sept</t>
  </si>
  <si>
    <t>For the three months ended 30 September 2014</t>
  </si>
  <si>
    <t>For the three months ended 30 September</t>
  </si>
  <si>
    <t>Three Months
to 30 Sept</t>
  </si>
  <si>
    <t>TREASURER'S SPECIAL PURPOSE ACCOUNTS AT 30 SEPTEMBER</t>
  </si>
  <si>
    <t>TREASURER'S ADVANCE AT 30 SEPTEMBER</t>
  </si>
  <si>
    <t>Asset Revaluation
Surplus</t>
  </si>
  <si>
    <t>Accumulated
net gain on equity investments in other sector entities</t>
  </si>
  <si>
    <t>Accumulated
Surplus/deficit</t>
  </si>
  <si>
    <t>Total Equity</t>
  </si>
  <si>
    <t>Balance at 1 July 2013</t>
  </si>
  <si>
    <t>Changes in accounting policy or correction of prior period errors</t>
  </si>
  <si>
    <t>Restated balance at 1 July 2013</t>
  </si>
  <si>
    <t>Operating result</t>
  </si>
  <si>
    <t>Other movements in equity</t>
  </si>
  <si>
    <t>Total change in net worth</t>
  </si>
  <si>
    <t>Balance at 1 July 2014</t>
  </si>
  <si>
    <t>Balance at 30 September 2014</t>
  </si>
  <si>
    <r>
      <t xml:space="preserve">Plus </t>
    </r>
    <r>
      <rPr>
        <sz val="8"/>
        <rFont val="Arial"/>
        <family val="2"/>
      </rPr>
      <t>Net operating balance convergence differences (noted above)</t>
    </r>
  </si>
  <si>
    <t>Budget Estimate</t>
  </si>
  <si>
    <t>Change in Net Worth</t>
  </si>
  <si>
    <t>AASB 1049 change in net worth</t>
  </si>
  <si>
    <r>
      <t xml:space="preserve">Plus </t>
    </r>
    <r>
      <rPr>
        <sz val="8"/>
        <rFont val="Arial"/>
        <family val="2"/>
      </rPr>
      <t>change in:</t>
    </r>
  </si>
  <si>
    <t>Total GFS change in net worth adjustments</t>
  </si>
  <si>
    <t>GFS change in net worth</t>
  </si>
  <si>
    <r>
      <t xml:space="preserve">Less </t>
    </r>
    <r>
      <rPr>
        <sz val="8"/>
        <rFont val="Arial"/>
        <family val="2"/>
      </rPr>
      <t>Acquisitions under finance leases and similar arrangements</t>
    </r>
  </si>
  <si>
    <r>
      <t>Budget
Estimate</t>
    </r>
    <r>
      <rPr>
        <vertAlign val="superscript"/>
        <sz val="8"/>
        <rFont val="Arial"/>
        <family val="2"/>
      </rPr>
      <t>(a)</t>
    </r>
  </si>
  <si>
    <r>
      <t>Actual</t>
    </r>
    <r>
      <rPr>
        <vertAlign val="superscript"/>
        <sz val="8"/>
        <rFont val="Arial"/>
        <family val="2"/>
      </rPr>
      <t>(b)</t>
    </r>
  </si>
  <si>
    <t>Taxes on employers' payroll and labour force</t>
  </si>
  <si>
    <t>National Skills and Workforce Development</t>
  </si>
  <si>
    <t>National Disability Services</t>
  </si>
  <si>
    <t>National Affordable Housing</t>
  </si>
  <si>
    <t>National Agreement for Skills and Workforce Development</t>
  </si>
  <si>
    <t>National Partnerships\Other Grants</t>
  </si>
  <si>
    <r>
      <t>-</t>
    </r>
    <r>
      <rPr>
        <vertAlign val="superscript"/>
        <sz val="8"/>
        <rFont val="Arial"/>
        <family val="2"/>
      </rPr>
      <t>(a)</t>
    </r>
  </si>
  <si>
    <t>Sales of Goods and Services</t>
  </si>
  <si>
    <t>Other Commonwealth Grants</t>
  </si>
  <si>
    <t>SEPTEMBER QUARTER SALARIES GROWTH</t>
  </si>
  <si>
    <t xml:space="preserve">% </t>
  </si>
  <si>
    <r>
      <t>Budget Estimate</t>
    </r>
    <r>
      <rPr>
        <vertAlign val="superscript"/>
        <sz val="8"/>
        <rFont val="Arial"/>
        <family val="2"/>
      </rPr>
      <t>(a)</t>
    </r>
  </si>
  <si>
    <r>
      <t xml:space="preserve">           Actual</t>
    </r>
    <r>
      <rPr>
        <vertAlign val="superscript"/>
        <sz val="8"/>
        <rFont val="Arial"/>
        <family val="2"/>
      </rPr>
      <t>(b)</t>
    </r>
  </si>
  <si>
    <t>Other Agencies</t>
  </si>
  <si>
    <t>Main Roads</t>
  </si>
  <si>
    <t>Revenue from public corporations</t>
  </si>
  <si>
    <t>Other economic flows - included in the operating result</t>
  </si>
  <si>
    <t>Net actuarial gains/-loss - superannuation</t>
  </si>
  <si>
    <t>Items that will not be reclassified to operating result</t>
  </si>
  <si>
    <t>Assets classified as held for sale</t>
  </si>
  <si>
    <t>Transport, Rail and Roads</t>
  </si>
  <si>
    <t>Law and Order</t>
  </si>
  <si>
    <t>Electricity Subsidies</t>
  </si>
  <si>
    <t>Water Subsidies</t>
  </si>
  <si>
    <t>Note: Columns may not add due to rounding.</t>
  </si>
  <si>
    <t>CURRENT TRANSFERS</t>
  </si>
  <si>
    <t>Local Government</t>
  </si>
  <si>
    <t>Local Government on-passing</t>
  </si>
  <si>
    <t>Private and Not-for-profit sector</t>
  </si>
  <si>
    <t>Private and Not-for-profit sector on-passing</t>
  </si>
  <si>
    <t>Other sectors of Government</t>
  </si>
  <si>
    <t>Total Current Transfers</t>
  </si>
  <si>
    <t>CAPITAL TRANSFERS</t>
  </si>
  <si>
    <t>Total Capital Transfers</t>
  </si>
  <si>
    <t>Financial Assets held for trading/available for sale</t>
  </si>
  <si>
    <t>Accounts Receivable</t>
  </si>
  <si>
    <r>
      <t xml:space="preserve">Consolidated Account </t>
    </r>
    <r>
      <rPr>
        <vertAlign val="superscript"/>
        <sz val="8"/>
        <rFont val="Arial"/>
        <family val="2"/>
      </rPr>
      <t>(a)</t>
    </r>
  </si>
  <si>
    <t>TOTAL PUBLIC LEDGER</t>
  </si>
  <si>
    <t>Closing balance at 30 September</t>
  </si>
  <si>
    <t>Cash balance at 30 September</t>
  </si>
  <si>
    <t>Net recoverable advances at 30 September (see below)</t>
  </si>
  <si>
    <r>
      <t>Over drawn Special Purpose Account</t>
    </r>
    <r>
      <rPr>
        <vertAlign val="superscript"/>
        <sz val="8"/>
        <rFont val="Arial"/>
        <family val="2"/>
      </rPr>
      <t>(a)</t>
    </r>
  </si>
  <si>
    <t>Building Management &amp; Works</t>
  </si>
  <si>
    <t>Table 4.1</t>
  </si>
  <si>
    <t xml:space="preserve">FIONA STANLEY HOSPITAL CONSTRUCTION ACCOUNT </t>
  </si>
  <si>
    <t xml:space="preserve">At 30 September </t>
  </si>
  <si>
    <t>Balance at 1 July</t>
  </si>
  <si>
    <t>Receipts</t>
  </si>
  <si>
    <t>Payments</t>
  </si>
  <si>
    <t>CLOSING BALANCE</t>
  </si>
  <si>
    <t>Note: Columns may not add due to rounding</t>
  </si>
  <si>
    <t>Table 4.2</t>
  </si>
  <si>
    <t>Table 4.3</t>
  </si>
  <si>
    <t xml:space="preserve">PERTH PARKING LICENSING ACCOUNT </t>
  </si>
  <si>
    <t>Table 4.4</t>
  </si>
  <si>
    <t>ROAD TRAUMA TRUST ACCOUNT</t>
  </si>
  <si>
    <t>Table 4.5</t>
  </si>
  <si>
    <t>ROYALTIES FOR REGIONS FUND</t>
  </si>
  <si>
    <t>Table 4.6</t>
  </si>
  <si>
    <t>ROYALTIES FOR REGIONS SOUTHERN INLAND HEALTH INITIATIVE</t>
  </si>
  <si>
    <t>Table 4.7</t>
  </si>
  <si>
    <t>Table 4.8</t>
  </si>
  <si>
    <t>WASTE AVOIDANCE AND RESOURCE RECOVERY ACCOUNT</t>
  </si>
  <si>
    <t>Table 4.9</t>
  </si>
  <si>
    <t>WESTERN AUSTRALIAN FUTURE FUND</t>
  </si>
  <si>
    <r>
      <t xml:space="preserve">GENERAL GOVERNMENT REVENUE </t>
    </r>
    <r>
      <rPr>
        <b/>
        <vertAlign val="superscript"/>
        <sz val="12"/>
        <rFont val="Arial"/>
        <family val="2"/>
      </rPr>
      <t>(a)</t>
    </r>
  </si>
  <si>
    <r>
      <t xml:space="preserve">GENERAL GOVERNMENT EXPENSES </t>
    </r>
    <r>
      <rPr>
        <b/>
        <vertAlign val="superscript"/>
        <sz val="12"/>
        <rFont val="Arial"/>
        <family val="2"/>
      </rPr>
      <t>(a)</t>
    </r>
  </si>
  <si>
    <t>Note 3</t>
  </si>
  <si>
    <t>Variance</t>
  </si>
  <si>
    <t>Figure 5</t>
  </si>
  <si>
    <t>Decade average %</t>
  </si>
  <si>
    <r>
      <t xml:space="preserve">ASSET INVESTMENT PROGRAM </t>
    </r>
    <r>
      <rPr>
        <b/>
        <vertAlign val="superscript"/>
        <sz val="12"/>
        <rFont val="Arial"/>
        <family val="2"/>
      </rPr>
      <t>(a)</t>
    </r>
  </si>
  <si>
    <t>Royalty Income</t>
  </si>
  <si>
    <t>Agency Special Purpose Account</t>
  </si>
  <si>
    <t>(a) The balance of the Consolidated Account at 30 September 2015 includes non-cash appropriations of $8,684 million (30 September 2014: $8,197 million), representing the non-cash cost of agency services. These appropriations are credited to agency holding accounts that are included in the Treasurer's Special Purpose Accounts balance.</t>
  </si>
  <si>
    <t>TOTAL PUBLIC BANK ACCOUNT</t>
  </si>
  <si>
    <t xml:space="preserve">TREASURER'S SPECIAL PURPOSE ACCOUNTS </t>
  </si>
  <si>
    <t>At 30 September</t>
  </si>
  <si>
    <t>Note: Columns/rows may not add due to rounding.</t>
  </si>
  <si>
    <t>Table 3.5</t>
  </si>
  <si>
    <t>TRANSFERS, EXCESSES AND NEW ITEMS</t>
  </si>
  <si>
    <t>Budget</t>
  </si>
  <si>
    <t>Treasurer's Advance</t>
  </si>
  <si>
    <t>Revised Appropriation</t>
  </si>
  <si>
    <t>New</t>
  </si>
  <si>
    <t>Approved Excesses</t>
  </si>
  <si>
    <t>Drawn against Treasurer's Advance to date</t>
  </si>
  <si>
    <t>Items</t>
  </si>
  <si>
    <t>Recurrent Appropriations</t>
  </si>
  <si>
    <t>Finance</t>
  </si>
  <si>
    <t>Total Recurrent</t>
  </si>
  <si>
    <t>New Item: Office of the Government</t>
  </si>
  <si>
    <t>Chief Information Officer</t>
  </si>
  <si>
    <t>For the three months to 30 September</t>
  </si>
  <si>
    <t>Perth Stadium Account</t>
  </si>
  <si>
    <t>METROPOLITAN REGION IMPROVEMENT FUND</t>
  </si>
  <si>
    <t>MINING REHABILITATION FUND</t>
  </si>
  <si>
    <t xml:space="preserve">PERTH CHILDREN'S HOSPITAL ACCOUNT </t>
  </si>
  <si>
    <t xml:space="preserve"> PERTH STADIUM ACCOUNT </t>
  </si>
  <si>
    <t>ROYALTIES FOR REGIONS REGIONAL REFORM FUND</t>
  </si>
  <si>
    <t>Table 4.10</t>
  </si>
  <si>
    <t>Table 4.11</t>
  </si>
  <si>
    <t>Table 4.12</t>
  </si>
  <si>
    <r>
      <t>4</t>
    </r>
    <r>
      <rPr>
        <vertAlign val="superscript"/>
        <sz val="10"/>
        <color theme="1"/>
        <rFont val="Times New Roman"/>
        <family val="1"/>
      </rPr>
      <t>(a)</t>
    </r>
  </si>
  <si>
    <t>(a) Receipts for September 2014 have been revised on advice from the Department of Environment Regulation. Reported receipts of $11 million reflect the full amount of the landfill levy collected for the quarter, subsequently adjusted to $4 million following the Minister’s determination on the amount to be credited to the Waste Avoidance and Resource Recovery Account in 2014‑15.</t>
  </si>
  <si>
    <t>2015-16</t>
  </si>
  <si>
    <t>For the three months ended 30 September 2015</t>
  </si>
  <si>
    <r>
      <t>Budget Estimate</t>
    </r>
    <r>
      <rPr>
        <vertAlign val="superscript"/>
        <sz val="8"/>
        <rFont val="Arial"/>
        <family val="2"/>
      </rPr>
      <t xml:space="preserve"> (a)</t>
    </r>
  </si>
  <si>
    <r>
      <t xml:space="preserve">           Actual </t>
    </r>
    <r>
      <rPr>
        <vertAlign val="superscript"/>
        <sz val="8"/>
        <rFont val="Arial"/>
        <family val="2"/>
      </rPr>
      <t>(b)</t>
    </r>
  </si>
  <si>
    <t>(a) Consistent with the estimate published in the 2015-16 Budget released 14 May 2015</t>
  </si>
  <si>
    <r>
      <t xml:space="preserve">(b) Consistent with final audited data contained in the 2014-15 </t>
    </r>
    <r>
      <rPr>
        <i/>
        <sz val="8"/>
        <rFont val="Arial"/>
        <family val="2"/>
      </rPr>
      <t>Annual Report on State Finances,</t>
    </r>
    <r>
      <rPr>
        <sz val="8"/>
        <rFont val="Arial"/>
        <family val="2"/>
      </rPr>
      <t xml:space="preserve"> released 27 September 2015</t>
    </r>
  </si>
  <si>
    <t>By Sector</t>
  </si>
  <si>
    <t>Public non-financial corporations sector</t>
  </si>
  <si>
    <t>Public financial corporations sector</t>
  </si>
  <si>
    <t>less</t>
  </si>
  <si>
    <t>General government dividend revenue</t>
  </si>
  <si>
    <t xml:space="preserve">Public non-financial corporations dividend </t>
  </si>
  <si>
    <r>
      <t xml:space="preserve">revenue </t>
    </r>
    <r>
      <rPr>
        <vertAlign val="superscript"/>
        <sz val="8"/>
        <rFont val="Arial"/>
        <family val="2"/>
      </rPr>
      <t>(c)</t>
    </r>
  </si>
  <si>
    <t>Total public sector net operating balance</t>
  </si>
  <si>
    <t>Table 3</t>
  </si>
  <si>
    <t>(c) Dividends received from Keystart (a public financial corporation) by the Housing Authority (a public non-financial corporation)</t>
  </si>
  <si>
    <t>Three months to 30 September 2015</t>
  </si>
  <si>
    <t>Synergy</t>
  </si>
  <si>
    <t>Horizon</t>
  </si>
  <si>
    <t>2015</t>
  </si>
  <si>
    <r>
      <t>2016</t>
    </r>
    <r>
      <rPr>
        <vertAlign val="superscript"/>
        <sz val="8"/>
        <rFont val="Arial"/>
        <family val="2"/>
      </rPr>
      <t>(a)</t>
    </r>
  </si>
  <si>
    <r>
      <t>2015</t>
    </r>
    <r>
      <rPr>
        <vertAlign val="superscript"/>
        <sz val="8"/>
        <rFont val="Arial"/>
        <family val="2"/>
      </rPr>
      <t>(b)</t>
    </r>
  </si>
  <si>
    <t>Accumulated
net gain on equity investments 
in other 
sector entities</t>
  </si>
  <si>
    <t>Balance at 30 September 2015</t>
  </si>
  <si>
    <t>Balance at 1 July 2015</t>
  </si>
  <si>
    <r>
      <t>Actual</t>
    </r>
    <r>
      <rPr>
        <vertAlign val="superscript"/>
        <sz val="8"/>
        <rFont val="Arial"/>
        <family val="2"/>
      </rPr>
      <t>(c)</t>
    </r>
  </si>
  <si>
    <r>
      <t>Budget
Estimate</t>
    </r>
    <r>
      <rPr>
        <vertAlign val="superscript"/>
        <sz val="8"/>
        <rFont val="Arial"/>
        <family val="2"/>
      </rPr>
      <t>(b)</t>
    </r>
  </si>
  <si>
    <t>(b) Consistent with the revised outcome published in the 2015-16 Budget, released 14 May 2015</t>
  </si>
  <si>
    <t xml:space="preserve">Note: Columns may not add due to rounding. </t>
  </si>
  <si>
    <r>
      <t xml:space="preserve">(c) Consistent with the final audited data contained in the 2013-14 </t>
    </r>
    <r>
      <rPr>
        <i/>
        <sz val="8"/>
        <rFont val="Arial"/>
        <family val="2"/>
      </rPr>
      <t xml:space="preserve">Annual Report on State Finances, </t>
    </r>
    <r>
      <rPr>
        <sz val="8"/>
        <rFont val="Arial"/>
        <family val="2"/>
      </rPr>
      <t>released 27 September 2015</t>
    </r>
  </si>
  <si>
    <t>(a) Includes grants, subsidies and other transfer expenses</t>
  </si>
  <si>
    <t>Capital grants - prepaid road grants</t>
  </si>
  <si>
    <t>Total GFS revenue adjustments</t>
  </si>
  <si>
    <t>Impact of Road grants prepayments</t>
  </si>
  <si>
    <t>TOTAL PUBLIC SECTOR OPERATING BALANCE</t>
  </si>
  <si>
    <t>Students First</t>
  </si>
  <si>
    <t>Mining Rehabilitation Levy</t>
  </si>
  <si>
    <t>Landfill Levy</t>
  </si>
  <si>
    <t>Perth Parking Levy</t>
  </si>
  <si>
    <t>SALES OF GOODS AND SERVICES</t>
  </si>
  <si>
    <r>
      <t xml:space="preserve">            Actual</t>
    </r>
    <r>
      <rPr>
        <vertAlign val="superscript"/>
        <sz val="8"/>
        <rFont val="Arial"/>
        <family val="2"/>
      </rPr>
      <t>(b)</t>
    </r>
  </si>
  <si>
    <t>Changes in accounting policy/adjustments of prior periods</t>
  </si>
  <si>
    <r>
      <t xml:space="preserve">         Actual</t>
    </r>
    <r>
      <rPr>
        <vertAlign val="superscript"/>
        <sz val="8"/>
        <rFont val="Arial"/>
        <family val="2"/>
      </rPr>
      <t>(b)</t>
    </r>
  </si>
  <si>
    <r>
      <t xml:space="preserve">Less </t>
    </r>
    <r>
      <rPr>
        <i/>
        <sz val="8"/>
        <rFont val="Arial"/>
        <family val="2"/>
      </rPr>
      <t>Net acquisition of non-financial assets</t>
    </r>
  </si>
  <si>
    <t>Changes in accounting policy/adjustment of prior periods</t>
  </si>
  <si>
    <r>
      <t xml:space="preserve">TRANSFER EXPENSES </t>
    </r>
    <r>
      <rPr>
        <b/>
        <vertAlign val="superscript"/>
        <sz val="12"/>
        <rFont val="Arial"/>
        <family val="2"/>
      </rPr>
      <t>(a)</t>
    </r>
  </si>
  <si>
    <t xml:space="preserve">Note: Columns may not add due to rounding. The accompanying notes form part of these statements. </t>
  </si>
  <si>
    <t>Note: Columns may not add due to rounding. The accompanying notes form part of these statements.</t>
  </si>
  <si>
    <t>Note: Columns may not add due to rounding.The accompanying notes form part of these statements.</t>
  </si>
  <si>
    <t>PUBLIC LEDGER BALANCES AT 30 SEPTEMBER</t>
  </si>
  <si>
    <t>(a) Amount below $500,000</t>
  </si>
  <si>
    <t>(b) Amount less than $500,000</t>
  </si>
  <si>
    <r>
      <t>-</t>
    </r>
    <r>
      <rPr>
        <vertAlign val="superscript"/>
        <sz val="8"/>
        <rFont val="Arial"/>
        <family val="2"/>
      </rPr>
      <t>(b)</t>
    </r>
  </si>
  <si>
    <t>(a) The Treasurer gave approval to the Department of Mines and Petroleum to overdraw a Special Purpose Account. Any overdrawn SPA is taken to be an advance to be charged in the relevant financial year to the Treasurer's Advance Account</t>
  </si>
  <si>
    <t>Transfers</t>
  </si>
  <si>
    <t>GENERAL GOVERNMENT REVENUE GROWTH</t>
  </si>
  <si>
    <t>Quarter Ending 30 September</t>
  </si>
  <si>
    <t>Figure 6</t>
  </si>
  <si>
    <t>GENERAL GOVERNMENT EXPENSE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</si>
</sst>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9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-#,##0;\-"/>
    <numFmt numFmtId="165" formatCode="#,##0;\-#,##0;\-\ \ \ "/>
    <numFmt numFmtId="166" formatCode="_-* #,##0_-;\-* #,##0_-;_-* &quot;-&quot;??_-;_-@_-"/>
    <numFmt numFmtId="167" formatCode="&quot;$&quot;#,###&quot;m&quot;"/>
    <numFmt numFmtId="168" formatCode="&quot;$&quot;#,##0&quot;m&quot;"/>
    <numFmt numFmtId="169" formatCode="0.0"/>
    <numFmt numFmtId="170" formatCode="0.0%"/>
    <numFmt numFmtId="171" formatCode="#,##0\ \ \ ;\-#,##0\ \ \ ;\-\ \ \ "/>
    <numFmt numFmtId="172" formatCode="#,##0.0;\-#,##0.0;\-"/>
    <numFmt numFmtId="173" formatCode="_-* #,##0_-;* \-#,##0_-;_-* &quot;-&quot;??_-;_-@_-"/>
    <numFmt numFmtId="174" formatCode="_(&quot;$&quot;* #,##0_);_(&quot;$&quot;* \(#,##0\);_(&quot;$&quot;* &quot;-&quot;??_);_(@_)"/>
    <numFmt numFmtId="175" formatCode="_(&quot;$&quot;* #,##0,\ &quot;k&quot;_);_(&quot;$&quot;* \(#,##0,\ &quot;k&quot;\);_(&quot;$&quot;* &quot;-&quot;??_);_(@_)"/>
    <numFmt numFmtId="176" formatCode="_(&quot;$&quot;* #,##0,,\ &quot;M&quot;_);_(&quot;$&quot;* \(#,##0,,\ &quot;M&quot;\);_(&quot;$&quot;* &quot;-&quot;??_);_(@_)"/>
    <numFmt numFmtId="177" formatCode="0.0%;\-0.0%"/>
    <numFmt numFmtId="178" formatCode="_(* #,##0_);_(* \(#,##0\);_(* &quot;-&quot;??_);_(@_)"/>
    <numFmt numFmtId="179" formatCode="0.000"/>
    <numFmt numFmtId="180" formatCode="_(* #,##0_);_(* \(#,##0\)"/>
    <numFmt numFmtId="181" formatCode="d\-mmm\-yyyy"/>
    <numFmt numFmtId="182" formatCode="#,##0_)\ ;[Red]\(#,##0\);&quot;- &quot;\ "/>
    <numFmt numFmtId="183" formatCode="#,##0;\(#,##0\)"/>
    <numFmt numFmtId="184" formatCode="#,##0_ ;\(#,##0\);\-\ "/>
    <numFmt numFmtId="185" formatCode="#,##0;[Red]\(#,##0\);\-"/>
    <numFmt numFmtId="186" formatCode="_(* #,##0.00_);_(* \(#,##0.00\);_(* &quot;-&quot;??_);_(@_)"/>
    <numFmt numFmtId="187" formatCode="0&quot; below&quot;"/>
    <numFmt numFmtId="188" formatCode="_(* #,##0_);_(* \(#,##0\);_(* &quot;-&quot;_);_(@_)"/>
    <numFmt numFmtId="189" formatCode="&quot;o.k.&quot;;&quot;false&quot;;&quot;error&quot;"/>
    <numFmt numFmtId="190" formatCode="&quot;$&quot;#,##0.00;\(&quot;$&quot;#,##0.00\)"/>
    <numFmt numFmtId="191" formatCode="_(&quot;$&quot;* #,##0.00_);_(&quot;$&quot;* \(#,##0.00\);_(&quot;$&quot;* &quot;-&quot;??_);_(@_)"/>
    <numFmt numFmtId="192" formatCode="_-&quot;£&quot;* #,##0.00_-;\-&quot;£&quot;* #,##0.00_-;_-&quot;£&quot;* &quot;-&quot;??_-;_-@_-"/>
    <numFmt numFmtId="193" formatCode="dd\ mmm\ yyyy_);;;&quot;  &quot;@"/>
    <numFmt numFmtId="194" formatCode="mmm/yyyy_);;;&quot;  &quot;@"/>
    <numFmt numFmtId="195" formatCode="0.0000"/>
    <numFmt numFmtId="196" formatCode="#,##0_);\(#,##0\);&quot;- &quot;;&quot;  &quot;@"/>
    <numFmt numFmtId="197" formatCode="_ * #,##0_)\ _$_ ;_ * \(#,##0\)\ _$_ ;_ * &quot;-&quot;_)\ _$_ ;_ @_ "/>
    <numFmt numFmtId="198" formatCode="_ * #,##0.00_)\ _$_ ;_ * \(#,##0.00\)\ _$_ ;_ * &quot;-&quot;??_)\ _$_ ;_ @_ "/>
    <numFmt numFmtId="199" formatCode="_-[$€-2]* #,##0.00_-;\-[$€-2]* #,##0.00_-;_-[$€-2]* &quot;-&quot;??_-"/>
    <numFmt numFmtId="200" formatCode="#,##0;\(#,##0\);0"/>
    <numFmt numFmtId="201" formatCode="_(* #,##0_);_(* \(#,##0\);_(* &quot; - &quot;_);_(@_)"/>
    <numFmt numFmtId="202" formatCode="#,##0_);[Red]\(#,##0\);\-_)"/>
    <numFmt numFmtId="203" formatCode="[Magenta]&quot;Err&quot;;[Magenta]&quot;Err&quot;;[Blue]&quot;OK&quot;;[Black]General"/>
    <numFmt numFmtId="204" formatCode="[Blue]&quot;P&quot;;;[Red]&quot;O&quot;"/>
    <numFmt numFmtId="205" formatCode="General\ &quot;.&quot;"/>
    <numFmt numFmtId="206" formatCode="0.0_)%;[Red]\(0.0%\);0.0_)%"/>
    <numFmt numFmtId="207" formatCode="[Red][&gt;1]&quot;&gt;100 %&quot;;[Red]\(0.0%\);0.0_)%"/>
    <numFmt numFmtId="208" formatCode="#,##0.0000_);\(#,##0.0000\);&quot;- &quot;;&quot;  &quot;@"/>
    <numFmt numFmtId="209" formatCode="#,##0_ ;[Red]\(#,##0\);\-\ "/>
    <numFmt numFmtId="210" formatCode="#,##0.0_);\(#,##0.0\)"/>
    <numFmt numFmtId="211" formatCode="#\ ###\ ###\ ###\ ##0.00"/>
    <numFmt numFmtId="212" formatCode="&quot;YEAR&quot;\ 0"/>
    <numFmt numFmtId="213" formatCode="&quot;$&quot;#,##0_);[Red]\(&quot;$&quot;#,##0\)"/>
    <numFmt numFmtId="214" formatCode="_-* #,##0_-;_-* #,##0\-;_-* &quot;-&quot;_-;_-@_-"/>
    <numFmt numFmtId="215" formatCode="_-* #,##0.00_-;_-* #,##0.00\-;_-* &quot;-&quot;??_-;_-@_-"/>
    <numFmt numFmtId="216" formatCode="#,##0;\(#,##0\);\-"/>
    <numFmt numFmtId="217" formatCode="#,##0.000;[Red]\-#,##0.000"/>
    <numFmt numFmtId="218" formatCode="&quot;$&quot;\ #,##0.00_);[Red]\(&quot;$&quot;\ #,##0.00\)"/>
    <numFmt numFmtId="219" formatCode="0.00_)"/>
    <numFmt numFmtId="220" formatCode="#,##0;[Red]\-#,##0;&quot;&quot;"/>
    <numFmt numFmtId="221" formatCode="###0_);\(###0\);&quot;- &quot;;&quot;  &quot;@"/>
    <numFmt numFmtId="222" formatCode="dd\ mmm\ yy"/>
    <numFmt numFmtId="223" formatCode="mmm\ yy"/>
    <numFmt numFmtId="224" formatCode="#,##0.0,;\(#,##0.0,\);\-_)_0"/>
    <numFmt numFmtId="225" formatCode="0.00%;\(0.00%\)"/>
    <numFmt numFmtId="226" formatCode="0.0&quot;x&quot;;@_)"/>
    <numFmt numFmtId="227" formatCode="[$$-C09]#,##0.00;[Red]&quot;-&quot;[$$-C09]#,##0.00"/>
    <numFmt numFmtId="228" formatCode="_(#,##0_);\(#,##0\);_(#,##0_)"/>
    <numFmt numFmtId="229" formatCode="_-* #,##0_-;[Red]\(\ #,##0\);_-* &quot;-&quot;??_-;_-@_-"/>
    <numFmt numFmtId="230" formatCode="#,##0.0;\(#,##0.0\)"/>
    <numFmt numFmtId="231" formatCode="_(* #,##0.00%_);_(* \(#,##0.00%\);_(* #,##0.00%_);_(@_)"/>
    <numFmt numFmtId="232" formatCode="mmm\ dd\,\ yyyy"/>
    <numFmt numFmtId="233" formatCode="_-&quot;fl&quot;\ * #,##0_-;_-&quot;fl&quot;\ * #,##0\-;_-&quot;fl&quot;\ * &quot;-&quot;_-;_-@_-"/>
    <numFmt numFmtId="234" formatCode="_-&quot;fl&quot;\ * #,##0.00_-;_-&quot;fl&quot;\ * #,##0.00\-;_-&quot;fl&quot;\ * &quot;-&quot;??_-;_-@_-"/>
    <numFmt numFmtId="235" formatCode="_ * #,##0_)\ &quot;$&quot;_ ;_ * \(#,##0\)\ &quot;$&quot;_ ;_ * &quot;-&quot;_)\ &quot;$&quot;_ ;_ @_ "/>
    <numFmt numFmtId="236" formatCode="0#"/>
    <numFmt numFmtId="237" formatCode="#,##0&quot;yrs&quot;"/>
    <numFmt numFmtId="238" formatCode="#,##0.0"/>
  </numFmts>
  <fonts count="237"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i/>
      <u/>
      <sz val="8"/>
      <name val="Arial"/>
      <family val="2"/>
    </font>
    <font>
      <sz val="8"/>
      <color indexed="10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Book Antiqua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48"/>
      <name val="Tahoma"/>
      <family val="2"/>
    </font>
    <font>
      <b/>
      <sz val="10"/>
      <color indexed="48"/>
      <name val="Tahom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10"/>
      <name val="Arial"/>
      <family val="2"/>
    </font>
    <font>
      <sz val="10"/>
      <name val="Book Antiqua"/>
      <family val="1"/>
    </font>
    <font>
      <sz val="8"/>
      <name val="Tahoma"/>
      <family val="2"/>
    </font>
    <font>
      <b/>
      <vertAlign val="superscript"/>
      <sz val="13"/>
      <name val="Tahoma"/>
      <family val="2"/>
    </font>
    <font>
      <sz val="9"/>
      <color indexed="14"/>
      <name val="Arial"/>
      <family val="2"/>
    </font>
    <font>
      <b/>
      <vertAlign val="superscript"/>
      <sz val="12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12"/>
      <name val="Times New Roman"/>
      <family val="1"/>
    </font>
    <font>
      <sz val="10"/>
      <name val="Helv"/>
    </font>
    <font>
      <sz val="10"/>
      <name val="Helvetica 45 Light"/>
      <family val="2"/>
    </font>
    <font>
      <sz val="10"/>
      <name val="Helv"/>
      <charset val="204"/>
    </font>
    <font>
      <sz val="12"/>
      <name val="Weiss"/>
    </font>
    <font>
      <sz val="10"/>
      <name val="Tms Rmn"/>
    </font>
    <font>
      <b/>
      <sz val="16"/>
      <name val="Times New Roman"/>
      <family val="1"/>
    </font>
    <font>
      <sz val="10"/>
      <color theme="1"/>
      <name val="Times New Roman"/>
      <family val="2"/>
    </font>
    <font>
      <sz val="10"/>
      <color indexed="9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Times New Roman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0"/>
      <color indexed="56"/>
      <name val="Book Antiqua"/>
      <family val="1"/>
    </font>
    <font>
      <sz val="10"/>
      <color indexed="18"/>
      <name val="Trebuchet MS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7"/>
      <name val="Times New Roman"/>
      <family val="1"/>
    </font>
    <font>
      <b/>
      <i/>
      <sz val="14"/>
      <name val="Arial"/>
      <family val="2"/>
    </font>
    <font>
      <sz val="10"/>
      <name val="MS Sans Serif"/>
      <family val="2"/>
    </font>
    <font>
      <sz val="10"/>
      <color indexed="12"/>
      <name val="Times New Roman"/>
      <family val="1"/>
    </font>
    <font>
      <sz val="9"/>
      <color indexed="12"/>
      <name val="Arial"/>
      <family val="2"/>
    </font>
    <font>
      <sz val="10"/>
      <color indexed="10"/>
      <name val="Arial"/>
      <family val="2"/>
    </font>
    <font>
      <sz val="10"/>
      <color indexed="20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Times New Roman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36"/>
      <name val="Arial"/>
      <family val="2"/>
    </font>
    <font>
      <sz val="10"/>
      <color indexed="12"/>
      <name val="Palatino"/>
      <family val="1"/>
    </font>
    <font>
      <sz val="10"/>
      <name val="ZapfDingbats"/>
      <family val="5"/>
      <charset val="2"/>
    </font>
    <font>
      <sz val="11"/>
      <name val="Arial"/>
      <family val="2"/>
    </font>
    <font>
      <sz val="11"/>
      <color indexed="1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52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Times New Roman"/>
      <family val="2"/>
    </font>
    <font>
      <b/>
      <sz val="8"/>
      <color indexed="37"/>
      <name val="Helvetica-Narrow"/>
      <family val="2"/>
    </font>
    <font>
      <sz val="10"/>
      <name val="Trebuchet MS"/>
      <family val="2"/>
    </font>
    <font>
      <sz val="10"/>
      <color indexed="52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Times New Roman"/>
      <family val="2"/>
    </font>
    <font>
      <sz val="9"/>
      <color indexed="10"/>
      <name val="Arial"/>
      <family val="2"/>
    </font>
    <font>
      <b/>
      <sz val="8"/>
      <color indexed="10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color indexed="12"/>
      <name val="Arial Narrow"/>
      <family val="2"/>
    </font>
    <font>
      <sz val="10"/>
      <name val="Arial Narrow"/>
      <family val="2"/>
    </font>
    <font>
      <sz val="11"/>
      <name val="Times New Roman"/>
      <family val="1"/>
    </font>
    <font>
      <sz val="10"/>
      <color indexed="50"/>
      <name val="Arial"/>
      <family val="2"/>
    </font>
    <font>
      <sz val="9"/>
      <name val="Tms Rmn"/>
    </font>
    <font>
      <b/>
      <sz val="12"/>
      <color indexed="10"/>
      <name val="Arial"/>
      <family val="2"/>
    </font>
    <font>
      <sz val="10"/>
      <color indexed="62"/>
      <name val="Arial"/>
      <family val="2"/>
    </font>
    <font>
      <i/>
      <sz val="10"/>
      <color indexed="23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Times New Roman"/>
      <family val="2"/>
    </font>
    <font>
      <sz val="10"/>
      <color indexed="12"/>
      <name val="Trebuchet MS"/>
      <family val="2"/>
    </font>
    <font>
      <b/>
      <sz val="32"/>
      <name val="Helvetica"/>
      <family val="2"/>
    </font>
    <font>
      <sz val="9"/>
      <name val="Times New Roman"/>
      <family val="1"/>
    </font>
    <font>
      <b/>
      <sz val="8"/>
      <color indexed="12"/>
      <name val="Arial"/>
      <family val="2"/>
    </font>
    <font>
      <b/>
      <sz val="10"/>
      <color indexed="8"/>
      <name val="Wingdings 2"/>
      <family val="1"/>
      <charset val="2"/>
    </font>
    <font>
      <b/>
      <sz val="12"/>
      <color indexed="8"/>
      <name val="Arial"/>
      <family val="2"/>
    </font>
    <font>
      <b/>
      <sz val="10.5"/>
      <color indexed="8"/>
      <name val="Arial"/>
      <family val="2"/>
    </font>
    <font>
      <i/>
      <sz val="10"/>
      <color indexed="8"/>
      <name val="Arial"/>
      <family val="2"/>
    </font>
    <font>
      <sz val="10"/>
      <name val="Helvetica"/>
      <family val="2"/>
    </font>
    <font>
      <sz val="10"/>
      <color indexed="56"/>
      <name val="Trebuchet MS"/>
      <family val="2"/>
    </font>
    <font>
      <b/>
      <sz val="10"/>
      <name val="Times New Roman"/>
      <family val="1"/>
    </font>
    <font>
      <b/>
      <i/>
      <sz val="10"/>
      <name val="Arial"/>
      <family val="2"/>
    </font>
    <font>
      <sz val="10"/>
      <color indexed="18"/>
      <name val="Arial"/>
      <family val="2"/>
    </font>
    <font>
      <sz val="12"/>
      <name val="Arial MT"/>
    </font>
    <font>
      <sz val="10"/>
      <color indexed="17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Times New Roman"/>
      <family val="2"/>
    </font>
    <font>
      <sz val="11"/>
      <color indexed="23"/>
      <name val="Arial"/>
      <family val="2"/>
    </font>
    <font>
      <b/>
      <i/>
      <sz val="10"/>
      <name val="Helvetica-Narrow"/>
      <family val="2"/>
    </font>
    <font>
      <b/>
      <sz val="10"/>
      <color indexed="9"/>
      <name val="Trebuchet MS"/>
      <family val="2"/>
    </font>
    <font>
      <b/>
      <sz val="10"/>
      <color indexed="41"/>
      <name val="Trebuchet MS"/>
      <family val="2"/>
    </font>
    <font>
      <sz val="10"/>
      <color indexed="41"/>
      <name val="Trebuchet MS"/>
      <family val="2"/>
    </font>
    <font>
      <b/>
      <sz val="10"/>
      <name val="Trebuchet MS"/>
      <family val="2"/>
    </font>
    <font>
      <b/>
      <u/>
      <sz val="10"/>
      <name val="Times New Roman"/>
      <family val="1"/>
    </font>
    <font>
      <b/>
      <sz val="15"/>
      <color indexed="56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indexed="62"/>
      <name val="Calibri"/>
      <family val="2"/>
    </font>
    <font>
      <b/>
      <sz val="15"/>
      <color theme="3"/>
      <name val="Times New Roman"/>
      <family val="2"/>
    </font>
    <font>
      <b/>
      <sz val="13"/>
      <color indexed="56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theme="3"/>
      <name val="Times New Roman"/>
      <family val="2"/>
    </font>
    <font>
      <b/>
      <sz val="11"/>
      <color indexed="56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theme="3"/>
      <name val="Times New Roman"/>
      <family val="2"/>
    </font>
    <font>
      <b/>
      <i/>
      <sz val="16"/>
      <color rgb="FF000000"/>
      <name val="Arial"/>
      <family val="2"/>
    </font>
    <font>
      <b/>
      <sz val="24"/>
      <name val="Geneva"/>
    </font>
    <font>
      <b/>
      <sz val="24"/>
      <name val="Geneva"/>
      <family val="2"/>
    </font>
    <font>
      <i/>
      <sz val="10"/>
      <color indexed="22"/>
      <name val="Trebuchet MS"/>
      <family val="2"/>
    </font>
    <font>
      <b/>
      <sz val="10"/>
      <color indexed="12"/>
      <name val="Arial"/>
      <family val="2"/>
    </font>
    <font>
      <b/>
      <i/>
      <sz val="12"/>
      <color indexed="9"/>
      <name val="Arial"/>
      <family val="2"/>
    </font>
    <font>
      <u/>
      <sz val="10"/>
      <color indexed="12"/>
      <name val="Geneva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24"/>
      <name val="Arial"/>
      <family val="2"/>
    </font>
    <font>
      <sz val="10"/>
      <color indexed="22"/>
      <name val="Trebuchet MS"/>
      <family val="2"/>
    </font>
    <font>
      <sz val="11"/>
      <color rgb="FF3F3F76"/>
      <name val="Calibri"/>
      <family val="2"/>
      <scheme val="minor"/>
    </font>
    <font>
      <sz val="10"/>
      <color indexed="18"/>
      <name val="Times New Roman"/>
      <family val="1"/>
    </font>
    <font>
      <sz val="8"/>
      <color indexed="17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10"/>
      <color indexed="23"/>
      <name val="Trebuchet MS"/>
      <family val="2"/>
    </font>
    <font>
      <b/>
      <sz val="10"/>
      <color indexed="18"/>
      <name val="Arial"/>
      <family val="2"/>
    </font>
    <font>
      <b/>
      <sz val="18"/>
      <name val="Helvetica"/>
      <family val="2"/>
    </font>
    <font>
      <sz val="11"/>
      <color rgb="FFFA7D00"/>
      <name val="Calibri"/>
      <family val="2"/>
      <scheme val="minor"/>
    </font>
    <font>
      <sz val="10"/>
      <color rgb="FFFA7D00"/>
      <name val="Times New Roman"/>
      <family val="2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sz val="14"/>
      <name val="Helvetica"/>
      <family val="2"/>
    </font>
    <font>
      <sz val="10"/>
      <name val="Geneva"/>
      <family val="2"/>
    </font>
    <font>
      <i/>
      <u/>
      <sz val="10"/>
      <color indexed="58"/>
      <name val="Trebuchet MS"/>
      <family val="2"/>
    </font>
    <font>
      <b/>
      <i/>
      <sz val="12"/>
      <name val="Britannic Bold"/>
      <family val="2"/>
    </font>
    <font>
      <sz val="10"/>
      <color indexed="60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Times New Roman"/>
      <family val="2"/>
    </font>
    <font>
      <sz val="10"/>
      <color indexed="22"/>
      <name val="Book Antiqua"/>
      <family val="1"/>
    </font>
    <font>
      <b/>
      <i/>
      <sz val="16"/>
      <name val="Helv"/>
    </font>
    <font>
      <sz val="10"/>
      <name val="Times New Roman"/>
      <family val="1"/>
    </font>
    <font>
      <i/>
      <sz val="10"/>
      <name val="Helv"/>
    </font>
    <font>
      <i/>
      <sz val="10"/>
      <color indexed="12"/>
      <name val="Trebuchet MS"/>
      <family val="2"/>
    </font>
    <font>
      <sz val="9"/>
      <color indexed="8"/>
      <name val="Arial"/>
      <family val="2"/>
    </font>
    <font>
      <sz val="10"/>
      <color indexed="14"/>
      <name val="Arial"/>
      <family val="2"/>
    </font>
    <font>
      <b/>
      <sz val="10"/>
      <name val="Antique Olive"/>
      <family val="2"/>
    </font>
    <font>
      <sz val="10"/>
      <name val="Antique Olive"/>
      <family val="2"/>
    </font>
    <font>
      <b/>
      <sz val="14"/>
      <name val="Antique Olive"/>
      <family val="2"/>
    </font>
    <font>
      <i/>
      <sz val="10"/>
      <name val="Antique Olive"/>
      <family val="2"/>
    </font>
    <font>
      <b/>
      <sz val="18"/>
      <name val="Antique Olive"/>
      <family val="2"/>
    </font>
    <font>
      <b/>
      <sz val="10"/>
      <color indexed="63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Times New Roman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sz val="11"/>
      <color indexed="16"/>
      <name val="Times New Roman"/>
      <family val="1"/>
    </font>
    <font>
      <b/>
      <sz val="11"/>
      <color indexed="8"/>
      <name val="Arial"/>
      <family val="2"/>
    </font>
    <font>
      <b/>
      <sz val="22"/>
      <color indexed="8"/>
      <name val="Times New Roman"/>
      <family val="1"/>
    </font>
    <font>
      <sz val="10"/>
      <name val="Palatino"/>
      <family val="1"/>
    </font>
    <font>
      <sz val="9"/>
      <color indexed="8"/>
      <name val="Calibri"/>
      <family val="2"/>
    </font>
    <font>
      <b/>
      <sz val="10"/>
      <name val="MS Sans Serif"/>
      <family val="2"/>
    </font>
    <font>
      <b/>
      <i/>
      <u/>
      <sz val="10"/>
      <color rgb="FF000000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i/>
      <sz val="12"/>
      <color indexed="10"/>
      <name val="Times New Roman"/>
      <family val="1"/>
    </font>
    <font>
      <sz val="8"/>
      <name val="Helvetica"/>
      <family val="2"/>
    </font>
    <font>
      <sz val="8"/>
      <color indexed="16"/>
      <name val="Courier New"/>
      <family val="3"/>
    </font>
    <font>
      <sz val="10"/>
      <name val="Geneva"/>
    </font>
    <font>
      <b/>
      <sz val="11"/>
      <name val="Arial"/>
      <family val="2"/>
    </font>
    <font>
      <sz val="10"/>
      <color indexed="19"/>
      <name val="Arial"/>
      <family val="2"/>
    </font>
    <font>
      <i/>
      <sz val="9"/>
      <color indexed="17"/>
      <name val="Arial"/>
      <family val="2"/>
    </font>
    <font>
      <u/>
      <sz val="10"/>
      <name val="Arial Narrow"/>
      <family val="2"/>
    </font>
    <font>
      <b/>
      <u val="singleAccounting"/>
      <sz val="8"/>
      <name val="Arial"/>
      <family val="2"/>
    </font>
    <font>
      <b/>
      <sz val="14"/>
      <color indexed="24"/>
      <name val="Arial"/>
      <family val="2"/>
    </font>
    <font>
      <b/>
      <i/>
      <sz val="14"/>
      <color indexed="9"/>
      <name val="Times New Roman"/>
      <family val="1"/>
    </font>
    <font>
      <b/>
      <sz val="10"/>
      <name val="Arial Narrow"/>
      <family val="2"/>
    </font>
    <font>
      <b/>
      <sz val="11"/>
      <color theme="1"/>
      <name val="Calibri"/>
      <family val="2"/>
      <scheme val="minor"/>
    </font>
    <font>
      <sz val="10"/>
      <color indexed="22"/>
      <name val="Arial"/>
      <family val="2"/>
    </font>
    <font>
      <b/>
      <sz val="24"/>
      <name val="Helvetica"/>
      <family val="2"/>
    </font>
    <font>
      <sz val="10"/>
      <color indexed="10"/>
      <name val="Arial Narrow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2"/>
    </font>
    <font>
      <sz val="12"/>
      <name val="細明體"/>
      <family val="3"/>
      <charset val="136"/>
    </font>
    <font>
      <vertAlign val="superscript"/>
      <sz val="10"/>
      <color theme="1"/>
      <name val="Times New Roman"/>
      <family val="1"/>
    </font>
    <font>
      <sz val="10"/>
      <name val="Arial"/>
      <family val="2"/>
    </font>
    <font>
      <sz val="10"/>
      <name val="Book Antiqua"/>
      <family val="1"/>
    </font>
  </fonts>
  <fills count="1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</patternFill>
    </fill>
    <fill>
      <patternFill patternType="solid">
        <fgColor indexed="18"/>
        <bgColor indexed="64"/>
      </patternFill>
    </fill>
    <fill>
      <patternFill patternType="solid">
        <fgColor indexed="54"/>
      </patternFill>
    </fill>
    <fill>
      <patternFill patternType="solid">
        <fgColor indexed="9"/>
        <b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mediumGray">
        <fgColor indexed="9"/>
        <bgColor indexed="42"/>
      </patternFill>
    </fill>
    <fill>
      <patternFill patternType="solid">
        <fgColor indexed="9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9"/>
        <bgColor indexed="57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gray0625">
        <bgColor indexed="22"/>
      </patternFill>
    </fill>
    <fill>
      <patternFill patternType="solid">
        <fgColor indexed="35"/>
        <bgColor indexed="64"/>
      </patternFill>
    </fill>
    <fill>
      <patternFill patternType="lightGrid">
        <bgColor indexed="63"/>
      </patternFill>
    </fill>
    <fill>
      <patternFill patternType="solid">
        <fgColor indexed="5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4"/>
        <bgColor indexed="64"/>
      </patternFill>
    </fill>
    <fill>
      <patternFill patternType="lightGrid">
        <bgColor indexed="56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fgColor indexed="13"/>
        <bgColor indexed="13"/>
      </patternFill>
    </fill>
    <fill>
      <patternFill patternType="solid">
        <fgColor indexed="3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mediumGray">
        <fgColor indexed="22"/>
        <bgColor indexed="27"/>
      </patternFill>
    </fill>
    <fill>
      <patternFill patternType="solid">
        <fgColor indexed="17"/>
        <bgColor indexed="64"/>
      </patternFill>
    </fill>
    <fill>
      <patternFill patternType="darkGray">
        <fgColor indexed="9"/>
        <bgColor indexed="26"/>
      </patternFill>
    </fill>
    <fill>
      <patternFill patternType="gray0625">
        <fgColor indexed="22"/>
        <bgColor indexed="22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lightGray">
        <fgColor indexed="9"/>
        <bgColor indexed="26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29"/>
      </left>
      <right style="hair">
        <color indexed="29"/>
      </right>
      <top style="hair">
        <color indexed="29"/>
      </top>
      <bottom style="hair">
        <color indexed="29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tted">
        <color indexed="28"/>
      </left>
      <right/>
      <top style="dotted">
        <color indexed="28"/>
      </top>
      <bottom style="dotted">
        <color indexed="2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19"/>
      </left>
      <right style="dashed">
        <color indexed="19"/>
      </right>
      <top style="dashed">
        <color indexed="19"/>
      </top>
      <bottom style="dashed">
        <color indexed="1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57"/>
      </left>
      <right style="double">
        <color indexed="57"/>
      </right>
      <top/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19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 style="thin">
        <color indexed="19"/>
      </top>
      <bottom style="double">
        <color indexed="1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</borders>
  <cellStyleXfs count="2464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3" borderId="0" applyNumberFormat="0" applyBorder="0" applyAlignment="0" applyProtection="0"/>
    <xf numFmtId="0" fontId="23" fillId="20" borderId="1" applyNumberFormat="0" applyAlignment="0" applyProtection="0"/>
    <xf numFmtId="0" fontId="24" fillId="21" borderId="2" applyNumberFormat="0" applyAlignment="0" applyProtection="0"/>
    <xf numFmtId="43" fontId="39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0" fontId="32" fillId="22" borderId="0" applyNumberFormat="0" applyBorder="0" applyAlignment="0" applyProtection="0"/>
    <xf numFmtId="0" fontId="1" fillId="0" borderId="0"/>
    <xf numFmtId="0" fontId="48" fillId="0" borderId="0"/>
    <xf numFmtId="0" fontId="1" fillId="0" borderId="0"/>
    <xf numFmtId="0" fontId="49" fillId="0" borderId="0"/>
    <xf numFmtId="0" fontId="2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9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2" fillId="0" borderId="0"/>
    <xf numFmtId="0" fontId="50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33" fillId="23" borderId="7" applyNumberFormat="0" applyFont="0" applyAlignment="0" applyProtection="0"/>
    <xf numFmtId="0" fontId="34" fillId="20" borderId="8" applyNumberFormat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" fillId="0" borderId="0"/>
    <xf numFmtId="166" fontId="35" fillId="0" borderId="0">
      <alignment horizontal="left" vertical="center"/>
    </xf>
    <xf numFmtId="173" fontId="43" fillId="0" borderId="0">
      <alignment horizontal="right"/>
    </xf>
    <xf numFmtId="173" fontId="44" fillId="0" borderId="0">
      <alignment horizontal="right"/>
    </xf>
    <xf numFmtId="0" fontId="43" fillId="0" borderId="0"/>
    <xf numFmtId="173" fontId="44" fillId="0" borderId="0">
      <alignment horizontal="left" indent="2"/>
    </xf>
    <xf numFmtId="0" fontId="45" fillId="0" borderId="0">
      <alignment horizontal="right" wrapText="1"/>
    </xf>
    <xf numFmtId="0" fontId="1" fillId="0" borderId="0"/>
    <xf numFmtId="166" fontId="36" fillId="0" borderId="0">
      <alignment horizontal="left" vertical="center"/>
    </xf>
    <xf numFmtId="43" fontId="1" fillId="0" borderId="0" applyFont="0" applyFill="0" applyBorder="0" applyProtection="0">
      <alignment wrapText="1"/>
    </xf>
    <xf numFmtId="0" fontId="5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1" fillId="0" borderId="0"/>
    <xf numFmtId="41" fontId="48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1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50" fillId="0" borderId="0"/>
    <xf numFmtId="0" fontId="59" fillId="0" borderId="0"/>
    <xf numFmtId="43" fontId="50" fillId="0" borderId="0" applyFont="0" applyFill="0" applyBorder="0" applyAlignment="0" applyProtection="0"/>
    <xf numFmtId="0" fontId="60" fillId="0" borderId="0"/>
    <xf numFmtId="0" fontId="61" fillId="0" borderId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1" fillId="0" borderId="21" applyFont="0" applyFill="0" applyBorder="0" applyAlignment="0" applyProtection="0"/>
    <xf numFmtId="175" fontId="1" fillId="0" borderId="21" applyFont="0" applyFill="0" applyBorder="0" applyAlignment="0" applyProtection="0"/>
    <xf numFmtId="175" fontId="1" fillId="0" borderId="21" applyFont="0" applyFill="0" applyBorder="0" applyAlignment="0" applyProtection="0"/>
    <xf numFmtId="176" fontId="1" fillId="0" borderId="21" applyFont="0" applyFill="0" applyBorder="0" applyAlignment="0" applyProtection="0"/>
    <xf numFmtId="176" fontId="1" fillId="0" borderId="21" applyFont="0" applyFill="0" applyBorder="0" applyAlignment="0" applyProtection="0"/>
    <xf numFmtId="176" fontId="1" fillId="0" borderId="21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64" fillId="0" borderId="0" applyFont="0" applyFill="0" applyBorder="0" applyAlignment="0" applyProtection="0"/>
    <xf numFmtId="170" fontId="65" fillId="0" borderId="0"/>
    <xf numFmtId="170" fontId="66" fillId="0" borderId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9" fillId="2" borderId="0" applyNumberFormat="0" applyBorder="0" applyAlignment="0" applyProtection="0"/>
    <xf numFmtId="0" fontId="50" fillId="35" borderId="0" applyNumberFormat="0" applyBorder="0" applyAlignment="0" applyProtection="0"/>
    <xf numFmtId="0" fontId="20" fillId="7" borderId="0" applyNumberFormat="0" applyBorder="0" applyAlignment="0" applyProtection="0"/>
    <xf numFmtId="0" fontId="39" fillId="20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67" fillId="35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67" fillId="35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3" borderId="0" applyNumberFormat="0" applyBorder="0" applyAlignment="0" applyProtection="0"/>
    <xf numFmtId="0" fontId="50" fillId="39" borderId="0" applyNumberFormat="0" applyBorder="0" applyAlignment="0" applyProtection="0"/>
    <xf numFmtId="0" fontId="9" fillId="3" borderId="0" applyNumberFormat="0" applyBorder="0" applyAlignment="0" applyProtection="0"/>
    <xf numFmtId="0" fontId="39" fillId="7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67" fillId="39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67" fillId="39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9" fillId="4" borderId="0" applyNumberFormat="0" applyBorder="0" applyAlignment="0" applyProtection="0"/>
    <xf numFmtId="0" fontId="50" fillId="43" borderId="0" applyNumberFormat="0" applyBorder="0" applyAlignment="0" applyProtection="0"/>
    <xf numFmtId="0" fontId="9" fillId="4" borderId="0" applyNumberFormat="0" applyBorder="0" applyAlignment="0" applyProtection="0"/>
    <xf numFmtId="0" fontId="39" fillId="22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67" fillId="4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67" fillId="4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50" fillId="47" borderId="0" applyNumberFormat="0" applyBorder="0" applyAlignment="0" applyProtection="0"/>
    <xf numFmtId="0" fontId="9" fillId="5" borderId="0" applyNumberFormat="0" applyBorder="0" applyAlignment="0" applyProtection="0"/>
    <xf numFmtId="0" fontId="39" fillId="20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67" fillId="47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67" fillId="47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9" fillId="6" borderId="0" applyNumberFormat="0" applyBorder="0" applyAlignment="0" applyProtection="0"/>
    <xf numFmtId="0" fontId="50" fillId="51" borderId="0" applyNumberFormat="0" applyBorder="0" applyAlignment="0" applyProtection="0"/>
    <xf numFmtId="0" fontId="9" fillId="6" borderId="0" applyNumberFormat="0" applyBorder="0" applyAlignment="0" applyProtection="0"/>
    <xf numFmtId="0" fontId="39" fillId="58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67" fillId="51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67" fillId="51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7" borderId="0" applyNumberFormat="0" applyBorder="0" applyAlignment="0" applyProtection="0"/>
    <xf numFmtId="0" fontId="50" fillId="55" borderId="0" applyNumberFormat="0" applyBorder="0" applyAlignment="0" applyProtection="0"/>
    <xf numFmtId="0" fontId="9" fillId="7" borderId="0" applyNumberFormat="0" applyBorder="0" applyAlignment="0" applyProtection="0"/>
    <xf numFmtId="0" fontId="39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67" fillId="55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67" fillId="55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50" fillId="36" borderId="0" applyNumberFormat="0" applyBorder="0" applyAlignment="0" applyProtection="0"/>
    <xf numFmtId="0" fontId="20" fillId="20" borderId="0" applyNumberFormat="0" applyBorder="0" applyAlignment="0" applyProtection="0"/>
    <xf numFmtId="0" fontId="39" fillId="20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67" fillId="36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67" fillId="36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9" fillId="9" borderId="0" applyNumberFormat="0" applyBorder="0" applyAlignment="0" applyProtection="0"/>
    <xf numFmtId="0" fontId="50" fillId="40" borderId="0" applyNumberFormat="0" applyBorder="0" applyAlignment="0" applyProtection="0"/>
    <xf numFmtId="0" fontId="9" fillId="9" borderId="0" applyNumberFormat="0" applyBorder="0" applyAlignment="0" applyProtection="0"/>
    <xf numFmtId="0" fontId="39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67" fillId="40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67" fillId="40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0" borderId="0" applyNumberFormat="0" applyBorder="0" applyAlignment="0" applyProtection="0"/>
    <xf numFmtId="0" fontId="50" fillId="44" borderId="0" applyNumberFormat="0" applyBorder="0" applyAlignment="0" applyProtection="0"/>
    <xf numFmtId="0" fontId="9" fillId="10" borderId="0" applyNumberFormat="0" applyBorder="0" applyAlignment="0" applyProtection="0"/>
    <xf numFmtId="0" fontId="39" fillId="22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67" fillId="44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67" fillId="44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9" fillId="5" borderId="0" applyNumberFormat="0" applyBorder="0" applyAlignment="0" applyProtection="0"/>
    <xf numFmtId="0" fontId="50" fillId="48" borderId="0" applyNumberFormat="0" applyBorder="0" applyAlignment="0" applyProtection="0"/>
    <xf numFmtId="0" fontId="20" fillId="20" borderId="0" applyNumberFormat="0" applyBorder="0" applyAlignment="0" applyProtection="0"/>
    <xf numFmtId="0" fontId="39" fillId="20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67" fillId="4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67" fillId="4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8" borderId="0" applyNumberFormat="0" applyBorder="0" applyAlignment="0" applyProtection="0"/>
    <xf numFmtId="0" fontId="50" fillId="52" borderId="0" applyNumberFormat="0" applyBorder="0" applyAlignment="0" applyProtection="0"/>
    <xf numFmtId="0" fontId="20" fillId="8" borderId="0" applyNumberFormat="0" applyBorder="0" applyAlignment="0" applyProtection="0"/>
    <xf numFmtId="0" fontId="39" fillId="23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67" fillId="52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67" fillId="52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1" borderId="0" applyNumberFormat="0" applyBorder="0" applyAlignment="0" applyProtection="0"/>
    <xf numFmtId="0" fontId="50" fillId="56" borderId="0" applyNumberFormat="0" applyBorder="0" applyAlignment="0" applyProtection="0"/>
    <xf numFmtId="0" fontId="20" fillId="22" borderId="0" applyNumberFormat="0" applyBorder="0" applyAlignment="0" applyProtection="0"/>
    <xf numFmtId="0" fontId="39" fillId="7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67" fillId="56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67" fillId="56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2" borderId="0" applyNumberFormat="0" applyBorder="0" applyAlignment="0" applyProtection="0"/>
    <xf numFmtId="0" fontId="69" fillId="37" borderId="0" applyNumberFormat="0" applyBorder="0" applyAlignment="0" applyProtection="0"/>
    <xf numFmtId="0" fontId="21" fillId="14" borderId="0" applyNumberFormat="0" applyBorder="0" applyAlignment="0" applyProtection="0"/>
    <xf numFmtId="0" fontId="70" fillId="37" borderId="0" applyNumberFormat="0" applyBorder="0" applyAlignment="0" applyProtection="0"/>
    <xf numFmtId="0" fontId="70" fillId="37" borderId="0" applyNumberFormat="0" applyBorder="0" applyAlignment="0" applyProtection="0"/>
    <xf numFmtId="0" fontId="68" fillId="9" borderId="0" applyNumberFormat="0" applyBorder="0" applyAlignment="0" applyProtection="0"/>
    <xf numFmtId="0" fontId="69" fillId="41" borderId="0" applyNumberFormat="0" applyBorder="0" applyAlignment="0" applyProtection="0"/>
    <xf numFmtId="0" fontId="21" fillId="9" borderId="0" applyNumberFormat="0" applyBorder="0" applyAlignment="0" applyProtection="0"/>
    <xf numFmtId="0" fontId="70" fillId="41" borderId="0" applyNumberFormat="0" applyBorder="0" applyAlignment="0" applyProtection="0"/>
    <xf numFmtId="0" fontId="70" fillId="41" borderId="0" applyNumberFormat="0" applyBorder="0" applyAlignment="0" applyProtection="0"/>
    <xf numFmtId="0" fontId="68" fillId="10" borderId="0" applyNumberFormat="0" applyBorder="0" applyAlignment="0" applyProtection="0"/>
    <xf numFmtId="0" fontId="69" fillId="45" borderId="0" applyNumberFormat="0" applyBorder="0" applyAlignment="0" applyProtection="0"/>
    <xf numFmtId="0" fontId="21" fillId="22" borderId="0" applyNumberFormat="0" applyBorder="0" applyAlignment="0" applyProtection="0"/>
    <xf numFmtId="0" fontId="70" fillId="45" borderId="0" applyNumberFormat="0" applyBorder="0" applyAlignment="0" applyProtection="0"/>
    <xf numFmtId="0" fontId="70" fillId="45" borderId="0" applyNumberFormat="0" applyBorder="0" applyAlignment="0" applyProtection="0"/>
    <xf numFmtId="0" fontId="68" fillId="13" borderId="0" applyNumberFormat="0" applyBorder="0" applyAlignment="0" applyProtection="0"/>
    <xf numFmtId="0" fontId="69" fillId="49" borderId="0" applyNumberFormat="0" applyBorder="0" applyAlignment="0" applyProtection="0"/>
    <xf numFmtId="0" fontId="21" fillId="20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68" fillId="14" borderId="0" applyNumberFormat="0" applyBorder="0" applyAlignment="0" applyProtection="0"/>
    <xf numFmtId="0" fontId="69" fillId="53" borderId="0" applyNumberFormat="0" applyBorder="0" applyAlignment="0" applyProtection="0"/>
    <xf numFmtId="0" fontId="21" fillId="14" borderId="0" applyNumberFormat="0" applyBorder="0" applyAlignment="0" applyProtection="0"/>
    <xf numFmtId="0" fontId="70" fillId="53" borderId="0" applyNumberFormat="0" applyBorder="0" applyAlignment="0" applyProtection="0"/>
    <xf numFmtId="0" fontId="70" fillId="53" borderId="0" applyNumberFormat="0" applyBorder="0" applyAlignment="0" applyProtection="0"/>
    <xf numFmtId="0" fontId="68" fillId="15" borderId="0" applyNumberFormat="0" applyBorder="0" applyAlignment="0" applyProtection="0"/>
    <xf numFmtId="0" fontId="69" fillId="57" borderId="0" applyNumberFormat="0" applyBorder="0" applyAlignment="0" applyProtection="0"/>
    <xf numFmtId="0" fontId="68" fillId="15" borderId="0" applyNumberFormat="0" applyBorder="0" applyAlignment="0" applyProtection="0"/>
    <xf numFmtId="0" fontId="70" fillId="57" borderId="0" applyNumberFormat="0" applyBorder="0" applyAlignment="0" applyProtection="0"/>
    <xf numFmtId="0" fontId="70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71" fillId="59" borderId="0" applyNumberFormat="0" applyBorder="0" applyAlignment="0" applyProtection="0"/>
    <xf numFmtId="0" fontId="68" fillId="16" borderId="0" applyNumberFormat="0" applyBorder="0" applyAlignment="0" applyProtection="0"/>
    <xf numFmtId="0" fontId="69" fillId="34" borderId="0" applyNumberFormat="0" applyBorder="0" applyAlignment="0" applyProtection="0"/>
    <xf numFmtId="0" fontId="21" fillId="14" borderId="0" applyNumberFormat="0" applyBorder="0" applyAlignment="0" applyProtection="0"/>
    <xf numFmtId="0" fontId="72" fillId="14" borderId="0" applyNumberFormat="0" applyBorder="0" applyAlignment="0" applyProtection="0"/>
    <xf numFmtId="0" fontId="70" fillId="34" borderId="0" applyNumberFormat="0" applyBorder="0" applyAlignment="0" applyProtection="0"/>
    <xf numFmtId="0" fontId="70" fillId="34" borderId="0" applyNumberFormat="0" applyBorder="0" applyAlignment="0" applyProtection="0"/>
    <xf numFmtId="0" fontId="68" fillId="17" borderId="0" applyNumberFormat="0" applyBorder="0" applyAlignment="0" applyProtection="0"/>
    <xf numFmtId="0" fontId="69" fillId="38" borderId="0" applyNumberFormat="0" applyBorder="0" applyAlignment="0" applyProtection="0"/>
    <xf numFmtId="0" fontId="21" fillId="17" borderId="0" applyNumberFormat="0" applyBorder="0" applyAlignment="0" applyProtection="0"/>
    <xf numFmtId="0" fontId="72" fillId="17" borderId="0" applyNumberFormat="0" applyBorder="0" applyAlignment="0" applyProtection="0"/>
    <xf numFmtId="0" fontId="70" fillId="38" borderId="0" applyNumberFormat="0" applyBorder="0" applyAlignment="0" applyProtection="0"/>
    <xf numFmtId="0" fontId="70" fillId="38" borderId="0" applyNumberFormat="0" applyBorder="0" applyAlignment="0" applyProtection="0"/>
    <xf numFmtId="0" fontId="68" fillId="18" borderId="0" applyNumberFormat="0" applyBorder="0" applyAlignment="0" applyProtection="0"/>
    <xf numFmtId="0" fontId="69" fillId="42" borderId="0" applyNumberFormat="0" applyBorder="0" applyAlignment="0" applyProtection="0"/>
    <xf numFmtId="0" fontId="21" fillId="18" borderId="0" applyNumberFormat="0" applyBorder="0" applyAlignment="0" applyProtection="0"/>
    <xf numFmtId="0" fontId="72" fillId="18" borderId="0" applyNumberFormat="0" applyBorder="0" applyAlignment="0" applyProtection="0"/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68" fillId="13" borderId="0" applyNumberFormat="0" applyBorder="0" applyAlignment="0" applyProtection="0"/>
    <xf numFmtId="0" fontId="69" fillId="46" borderId="0" applyNumberFormat="0" applyBorder="0" applyAlignment="0" applyProtection="0"/>
    <xf numFmtId="0" fontId="68" fillId="13" borderId="0" applyNumberFormat="0" applyBorder="0" applyAlignment="0" applyProtection="0"/>
    <xf numFmtId="0" fontId="72" fillId="60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68" fillId="14" borderId="0" applyNumberFormat="0" applyBorder="0" applyAlignment="0" applyProtection="0"/>
    <xf numFmtId="0" fontId="69" fillId="50" borderId="0" applyNumberFormat="0" applyBorder="0" applyAlignment="0" applyProtection="0"/>
    <xf numFmtId="0" fontId="68" fillId="14" borderId="0" applyNumberFormat="0" applyBorder="0" applyAlignment="0" applyProtection="0"/>
    <xf numFmtId="0" fontId="72" fillId="14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68" fillId="19" borderId="0" applyNumberFormat="0" applyBorder="0" applyAlignment="0" applyProtection="0"/>
    <xf numFmtId="0" fontId="69" fillId="54" borderId="0" applyNumberFormat="0" applyBorder="0" applyAlignment="0" applyProtection="0"/>
    <xf numFmtId="0" fontId="21" fillId="19" borderId="0" applyNumberFormat="0" applyBorder="0" applyAlignment="0" applyProtection="0"/>
    <xf numFmtId="0" fontId="72" fillId="19" borderId="0" applyNumberFormat="0" applyBorder="0" applyAlignment="0" applyProtection="0"/>
    <xf numFmtId="0" fontId="70" fillId="54" borderId="0" applyNumberFormat="0" applyBorder="0" applyAlignment="0" applyProtection="0"/>
    <xf numFmtId="0" fontId="70" fillId="54" borderId="0" applyNumberFormat="0" applyBorder="0" applyAlignment="0" applyProtection="0"/>
    <xf numFmtId="178" fontId="73" fillId="61" borderId="0"/>
    <xf numFmtId="0" fontId="74" fillId="24" borderId="22" applyNumberFormat="0"/>
    <xf numFmtId="0" fontId="1" fillId="0" borderId="0"/>
    <xf numFmtId="0" fontId="1" fillId="0" borderId="0"/>
    <xf numFmtId="0" fontId="1" fillId="0" borderId="0"/>
    <xf numFmtId="170" fontId="75" fillId="0" borderId="23" applyNumberFormat="0"/>
    <xf numFmtId="10" fontId="76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6" fillId="0" borderId="0"/>
    <xf numFmtId="10" fontId="77" fillId="0" borderId="0"/>
    <xf numFmtId="10" fontId="76" fillId="0" borderId="0"/>
    <xf numFmtId="10" fontId="77" fillId="0" borderId="0"/>
    <xf numFmtId="10" fontId="76" fillId="0" borderId="0"/>
    <xf numFmtId="10" fontId="77" fillId="0" borderId="0"/>
    <xf numFmtId="10" fontId="76" fillId="0" borderId="0"/>
    <xf numFmtId="10" fontId="77" fillId="0" borderId="0"/>
    <xf numFmtId="10" fontId="76" fillId="0" borderId="0"/>
    <xf numFmtId="10" fontId="77" fillId="0" borderId="0"/>
    <xf numFmtId="10" fontId="76" fillId="0" borderId="0"/>
    <xf numFmtId="10" fontId="77" fillId="0" borderId="0"/>
    <xf numFmtId="10" fontId="76" fillId="0" borderId="0"/>
    <xf numFmtId="10" fontId="77" fillId="0" borderId="0"/>
    <xf numFmtId="10" fontId="76" fillId="0" borderId="0"/>
    <xf numFmtId="10" fontId="77" fillId="0" borderId="0"/>
    <xf numFmtId="10" fontId="76" fillId="0" borderId="0"/>
    <xf numFmtId="10" fontId="77" fillId="0" borderId="0"/>
    <xf numFmtId="10" fontId="76" fillId="0" borderId="0"/>
    <xf numFmtId="10" fontId="77" fillId="0" borderId="0"/>
    <xf numFmtId="10" fontId="76" fillId="0" borderId="0"/>
    <xf numFmtId="10" fontId="76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6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6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6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6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6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6" fillId="0" borderId="0"/>
    <xf numFmtId="10" fontId="77" fillId="0" borderId="0"/>
    <xf numFmtId="10" fontId="77" fillId="0" borderId="0"/>
    <xf numFmtId="10" fontId="77" fillId="0" borderId="0"/>
    <xf numFmtId="10" fontId="76" fillId="0" borderId="0"/>
    <xf numFmtId="10" fontId="78" fillId="0" borderId="0"/>
    <xf numFmtId="10" fontId="77" fillId="0" borderId="0"/>
    <xf numFmtId="10" fontId="76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7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7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6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7" fillId="0" borderId="0"/>
    <xf numFmtId="10" fontId="76" fillId="0" borderId="0"/>
    <xf numFmtId="10" fontId="78" fillId="0" borderId="0"/>
    <xf numFmtId="10" fontId="77" fillId="0" borderId="0"/>
    <xf numFmtId="10" fontId="77" fillId="0" borderId="0"/>
    <xf numFmtId="0" fontId="75" fillId="62" borderId="23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0" fontId="79" fillId="0" borderId="0" applyFont="0" applyFill="0" applyBorder="0" applyAlignment="0" applyProtection="0"/>
    <xf numFmtId="179" fontId="77" fillId="0" borderId="0"/>
    <xf numFmtId="179" fontId="76" fillId="0" borderId="0"/>
    <xf numFmtId="179" fontId="77" fillId="0" borderId="0"/>
    <xf numFmtId="179" fontId="76" fillId="0" borderId="0"/>
    <xf numFmtId="179" fontId="77" fillId="0" borderId="0"/>
    <xf numFmtId="179" fontId="76" fillId="0" borderId="0"/>
    <xf numFmtId="179" fontId="77" fillId="0" borderId="0"/>
    <xf numFmtId="179" fontId="76" fillId="0" borderId="0"/>
    <xf numFmtId="179" fontId="77" fillId="0" borderId="0"/>
    <xf numFmtId="179" fontId="76" fillId="0" borderId="0"/>
    <xf numFmtId="179" fontId="77" fillId="0" borderId="0"/>
    <xf numFmtId="179" fontId="76" fillId="0" borderId="0"/>
    <xf numFmtId="179" fontId="77" fillId="0" borderId="0"/>
    <xf numFmtId="179" fontId="76" fillId="0" borderId="0"/>
    <xf numFmtId="179" fontId="77" fillId="0" borderId="0"/>
    <xf numFmtId="179" fontId="76" fillId="0" borderId="0"/>
    <xf numFmtId="179" fontId="77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6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6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6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6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6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6" fillId="0" borderId="0"/>
    <xf numFmtId="179" fontId="77" fillId="0" borderId="0"/>
    <xf numFmtId="179" fontId="77" fillId="0" borderId="0"/>
    <xf numFmtId="179" fontId="77" fillId="0" borderId="0"/>
    <xf numFmtId="179" fontId="76" fillId="0" borderId="0"/>
    <xf numFmtId="179" fontId="78" fillId="0" borderId="0"/>
    <xf numFmtId="179" fontId="77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3" fontId="80" fillId="62" borderId="0">
      <alignment horizontal="center"/>
      <protection locked="0"/>
    </xf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8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80" fontId="81" fillId="62" borderId="23" applyBorder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7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79" fontId="76" fillId="0" borderId="0"/>
    <xf numFmtId="181" fontId="75" fillId="62" borderId="23">
      <alignment horizontal="center"/>
      <protection locked="0"/>
    </xf>
    <xf numFmtId="179" fontId="77" fillId="0" borderId="0"/>
    <xf numFmtId="0" fontId="82" fillId="0" borderId="0" applyNumberFormat="0" applyFill="0" applyBorder="0" applyAlignment="0" applyProtection="0"/>
    <xf numFmtId="0" fontId="60" fillId="0" borderId="0"/>
    <xf numFmtId="0" fontId="1" fillId="24" borderId="0">
      <alignment vertical="center"/>
    </xf>
    <xf numFmtId="0" fontId="1" fillId="24" borderId="0">
      <alignment vertical="center"/>
    </xf>
    <xf numFmtId="0" fontId="1" fillId="24" borderId="0">
      <alignment vertical="center"/>
    </xf>
    <xf numFmtId="0" fontId="83" fillId="3" borderId="0" applyNumberFormat="0" applyBorder="0" applyAlignment="0" applyProtection="0"/>
    <xf numFmtId="0" fontId="84" fillId="29" borderId="0" applyNumberFormat="0" applyBorder="0" applyAlignment="0" applyProtection="0"/>
    <xf numFmtId="0" fontId="22" fillId="3" borderId="0" applyNumberFormat="0" applyBorder="0" applyAlignment="0" applyProtection="0"/>
    <xf numFmtId="0" fontId="85" fillId="29" borderId="0" applyNumberFormat="0" applyBorder="0" applyAlignment="0" applyProtection="0"/>
    <xf numFmtId="0" fontId="85" fillId="29" borderId="0" applyNumberFormat="0" applyBorder="0" applyAlignment="0" applyProtection="0"/>
    <xf numFmtId="0" fontId="86" fillId="63" borderId="0" applyNumberFormat="0" applyBorder="0" applyAlignment="0" applyProtection="0"/>
    <xf numFmtId="0" fontId="8" fillId="24" borderId="0" applyNumberFormat="0" applyBorder="0" applyAlignment="0" applyProtection="0"/>
    <xf numFmtId="0" fontId="87" fillId="64" borderId="0" applyNumberFormat="0" applyBorder="0" applyAlignment="0" applyProtection="0"/>
    <xf numFmtId="0" fontId="75" fillId="65" borderId="0" applyNumberFormat="0" applyBorder="0" applyAlignment="0" applyProtection="0"/>
    <xf numFmtId="0" fontId="8" fillId="66" borderId="0" applyNumberFormat="0" applyBorder="0" applyAlignment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8" fillId="67" borderId="0" applyNumberFormat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9" fontId="89" fillId="0" borderId="0">
      <alignment horizontal="center"/>
    </xf>
    <xf numFmtId="182" fontId="1" fillId="62" borderId="24">
      <alignment horizontal="right"/>
      <protection locked="0"/>
    </xf>
    <xf numFmtId="0" fontId="90" fillId="0" borderId="0"/>
    <xf numFmtId="183" fontId="91" fillId="68" borderId="25" applyNumberFormat="0">
      <alignment vertical="center"/>
    </xf>
    <xf numFmtId="0" fontId="92" fillId="67" borderId="25" applyNumberFormat="0">
      <alignment vertical="center"/>
    </xf>
    <xf numFmtId="1" fontId="1" fillId="69" borderId="26" applyNumberFormat="0">
      <alignment vertical="center"/>
    </xf>
    <xf numFmtId="1" fontId="1" fillId="69" borderId="26" applyNumberFormat="0">
      <alignment vertical="center"/>
    </xf>
    <xf numFmtId="1" fontId="1" fillId="69" borderId="26" applyNumberFormat="0">
      <alignment vertical="center"/>
    </xf>
    <xf numFmtId="183" fontId="92" fillId="70" borderId="27">
      <alignment vertical="center"/>
    </xf>
    <xf numFmtId="183" fontId="91" fillId="24" borderId="25" applyNumberFormat="0">
      <alignment vertical="center"/>
    </xf>
    <xf numFmtId="184" fontId="91" fillId="71" borderId="0" applyNumberFormat="0">
      <alignment vertical="center"/>
    </xf>
    <xf numFmtId="184" fontId="91" fillId="25" borderId="0" applyNumberFormat="0">
      <alignment vertical="center"/>
    </xf>
    <xf numFmtId="184" fontId="7" fillId="0" borderId="25">
      <alignment vertical="center"/>
    </xf>
    <xf numFmtId="184" fontId="91" fillId="0" borderId="26">
      <alignment vertical="center"/>
    </xf>
    <xf numFmtId="3" fontId="91" fillId="0" borderId="26" applyNumberFormat="0">
      <alignment vertical="center"/>
    </xf>
    <xf numFmtId="183" fontId="1" fillId="72" borderId="25" applyNumberFormat="0" applyFont="0" applyAlignment="0">
      <alignment vertical="top"/>
    </xf>
    <xf numFmtId="183" fontId="1" fillId="72" borderId="25" applyNumberFormat="0" applyFont="0" applyAlignment="0">
      <alignment vertical="top"/>
    </xf>
    <xf numFmtId="183" fontId="1" fillId="72" borderId="25" applyNumberFormat="0" applyFont="0" applyAlignment="0">
      <alignment vertical="top"/>
    </xf>
    <xf numFmtId="1" fontId="1" fillId="62" borderId="0">
      <alignment horizontal="center" vertical="center"/>
    </xf>
    <xf numFmtId="1" fontId="1" fillId="62" borderId="0">
      <alignment horizontal="center" vertical="center"/>
    </xf>
    <xf numFmtId="1" fontId="1" fillId="62" borderId="0">
      <alignment horizontal="center" vertical="center"/>
    </xf>
    <xf numFmtId="183" fontId="91" fillId="71" borderId="26" applyNumberFormat="0">
      <alignment vertical="center"/>
    </xf>
    <xf numFmtId="3" fontId="93" fillId="66" borderId="28" applyBorder="0">
      <protection hidden="1"/>
    </xf>
    <xf numFmtId="3" fontId="94" fillId="66" borderId="29" applyBorder="0">
      <alignment horizontal="left"/>
      <protection hidden="1"/>
    </xf>
    <xf numFmtId="0" fontId="95" fillId="20" borderId="1" applyNumberFormat="0" applyAlignment="0" applyProtection="0"/>
    <xf numFmtId="0" fontId="1" fillId="73" borderId="30" applyNumberFormat="0" applyBorder="0">
      <protection hidden="1"/>
    </xf>
    <xf numFmtId="0" fontId="1" fillId="73" borderId="30" applyNumberFormat="0" applyBorder="0">
      <protection hidden="1"/>
    </xf>
    <xf numFmtId="0" fontId="1" fillId="73" borderId="30" applyNumberFormat="0" applyBorder="0">
      <protection hidden="1"/>
    </xf>
    <xf numFmtId="0" fontId="95" fillId="20" borderId="1" applyNumberFormat="0" applyAlignment="0" applyProtection="0"/>
    <xf numFmtId="0" fontId="96" fillId="32" borderId="16" applyNumberFormat="0" applyAlignment="0" applyProtection="0"/>
    <xf numFmtId="0" fontId="23" fillId="74" borderId="1" applyNumberFormat="0" applyAlignment="0" applyProtection="0"/>
    <xf numFmtId="0" fontId="97" fillId="32" borderId="16" applyNumberFormat="0" applyAlignment="0" applyProtection="0"/>
    <xf numFmtId="0" fontId="97" fillId="32" borderId="16" applyNumberFormat="0" applyAlignment="0" applyProtection="0"/>
    <xf numFmtId="0" fontId="98" fillId="0" borderId="0" applyNumberFormat="0" applyAlignment="0">
      <alignment horizontal="center"/>
    </xf>
    <xf numFmtId="185" fontId="99" fillId="62" borderId="31"/>
    <xf numFmtId="0" fontId="99" fillId="75" borderId="24"/>
    <xf numFmtId="185" fontId="99" fillId="66" borderId="32"/>
    <xf numFmtId="185" fontId="99" fillId="67" borderId="31"/>
    <xf numFmtId="0" fontId="100" fillId="0" borderId="6" applyNumberFormat="0" applyFill="0" applyAlignment="0" applyProtection="0"/>
    <xf numFmtId="0" fontId="87" fillId="21" borderId="2" applyNumberFormat="0" applyAlignment="0" applyProtection="0"/>
    <xf numFmtId="0" fontId="101" fillId="33" borderId="19" applyNumberFormat="0" applyAlignment="0" applyProtection="0"/>
    <xf numFmtId="0" fontId="87" fillId="21" borderId="2" applyNumberFormat="0" applyAlignment="0" applyProtection="0"/>
    <xf numFmtId="0" fontId="102" fillId="33" borderId="19" applyNumberFormat="0" applyAlignment="0" applyProtection="0"/>
    <xf numFmtId="0" fontId="102" fillId="33" borderId="19" applyNumberFormat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40" fontId="79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" fontId="79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9" fillId="0" borderId="0" applyFont="0" applyFill="0" applyBorder="0" applyAlignment="0" applyProtection="0"/>
    <xf numFmtId="187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10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9" fillId="23" borderId="7" applyNumberFormat="0" applyFont="0" applyAlignment="0" applyProtection="0"/>
    <xf numFmtId="0" fontId="4" fillId="0" borderId="0"/>
    <xf numFmtId="0" fontId="9" fillId="0" borderId="0"/>
    <xf numFmtId="188" fontId="104" fillId="0" borderId="0" applyFill="0" applyBorder="0"/>
    <xf numFmtId="183" fontId="105" fillId="70" borderId="0" applyFont="0" applyAlignment="0">
      <alignment vertical="center" wrapText="1"/>
    </xf>
    <xf numFmtId="183" fontId="106" fillId="70" borderId="24" applyNumberFormat="0" applyBorder="0" applyAlignment="0">
      <alignment vertical="center" wrapText="1"/>
    </xf>
    <xf numFmtId="189" fontId="65" fillId="0" borderId="0">
      <alignment horizontal="right"/>
    </xf>
    <xf numFmtId="0" fontId="7" fillId="0" borderId="0">
      <alignment horizontal="center"/>
    </xf>
    <xf numFmtId="183" fontId="107" fillId="0" borderId="0" applyFill="0" applyBorder="0">
      <protection locked="0"/>
    </xf>
    <xf numFmtId="190" fontId="108" fillId="0" borderId="0" applyFill="0" applyBorder="0"/>
    <xf numFmtId="190" fontId="107" fillId="0" borderId="0" applyFill="0" applyBorder="0">
      <protection locked="0"/>
    </xf>
    <xf numFmtId="44" fontId="3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38" fontId="109" fillId="0" borderId="28" applyBorder="0"/>
    <xf numFmtId="38" fontId="110" fillId="62" borderId="33"/>
    <xf numFmtId="182" fontId="1" fillId="62" borderId="24">
      <alignment horizontal="right"/>
      <protection locked="0"/>
    </xf>
    <xf numFmtId="182" fontId="1" fillId="62" borderId="24">
      <alignment horizontal="right"/>
      <protection locked="0"/>
    </xf>
    <xf numFmtId="182" fontId="1" fillId="62" borderId="24">
      <alignment horizontal="right"/>
      <protection locked="0"/>
    </xf>
    <xf numFmtId="193" fontId="1" fillId="0" borderId="0" applyFont="0" applyFill="0" applyBorder="0" applyAlignment="0" applyProtection="0"/>
    <xf numFmtId="17" fontId="1" fillId="0" borderId="0"/>
    <xf numFmtId="17" fontId="1" fillId="0" borderId="0"/>
    <xf numFmtId="17" fontId="1" fillId="0" borderId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5" fontId="107" fillId="0" borderId="0" applyFill="0" applyBorder="0">
      <protection locked="0"/>
    </xf>
    <xf numFmtId="14" fontId="1" fillId="0" borderId="0" applyFont="0" applyFill="0" applyBorder="0" applyAlignment="0" applyProtection="0"/>
    <xf numFmtId="193" fontId="1" fillId="0" borderId="0" applyFont="0" applyFill="0" applyBorder="0" applyAlignment="0" applyProtection="0">
      <alignment vertical="top"/>
    </xf>
    <xf numFmtId="193" fontId="1" fillId="0" borderId="0" applyFont="0" applyFill="0" applyBorder="0" applyAlignment="0" applyProtection="0">
      <alignment vertical="top"/>
    </xf>
    <xf numFmtId="193" fontId="1" fillId="0" borderId="0" applyFont="0" applyFill="0" applyBorder="0" applyAlignment="0" applyProtection="0">
      <alignment vertical="top"/>
    </xf>
    <xf numFmtId="194" fontId="1" fillId="0" borderId="0" applyFont="0" applyFill="0" applyBorder="0" applyAlignment="0" applyProtection="0">
      <alignment vertical="top"/>
    </xf>
    <xf numFmtId="194" fontId="1" fillId="0" borderId="0" applyFont="0" applyFill="0" applyBorder="0" applyAlignment="0" applyProtection="0">
      <alignment vertical="top"/>
    </xf>
    <xf numFmtId="194" fontId="1" fillId="0" borderId="0" applyFont="0" applyFill="0" applyBorder="0" applyAlignment="0" applyProtection="0">
      <alignment vertical="top"/>
    </xf>
    <xf numFmtId="15" fontId="1" fillId="0" borderId="0" applyFont="0" applyFill="0" applyBorder="0" applyAlignment="0" applyProtection="0"/>
    <xf numFmtId="15" fontId="1" fillId="0" borderId="0" applyFont="0" applyFill="0" applyBorder="0" applyAlignment="0" applyProtection="0"/>
    <xf numFmtId="15" fontId="1" fillId="0" borderId="0" applyFont="0" applyFill="0" applyBorder="0" applyAlignment="0" applyProtection="0"/>
    <xf numFmtId="1" fontId="108" fillId="0" borderId="0" applyFill="0" applyBorder="0">
      <alignment horizontal="right"/>
    </xf>
    <xf numFmtId="2" fontId="108" fillId="0" borderId="0" applyFill="0" applyBorder="0">
      <alignment horizontal="right"/>
    </xf>
    <xf numFmtId="2" fontId="107" fillId="0" borderId="0" applyFill="0" applyBorder="0">
      <protection locked="0"/>
    </xf>
    <xf numFmtId="195" fontId="108" fillId="0" borderId="0" applyFill="0" applyBorder="0">
      <alignment horizontal="right"/>
    </xf>
    <xf numFmtId="195" fontId="107" fillId="0" borderId="0" applyFill="0" applyBorder="0">
      <protection locked="0"/>
    </xf>
    <xf numFmtId="196" fontId="1" fillId="76" borderId="0" applyNumberFormat="0" applyFont="0" applyBorder="0" applyAlignment="0" applyProtection="0"/>
    <xf numFmtId="196" fontId="1" fillId="76" borderId="0" applyNumberFormat="0" applyFont="0" applyBorder="0" applyAlignment="0" applyProtection="0"/>
    <xf numFmtId="196" fontId="1" fillId="76" borderId="0" applyNumberFormat="0" applyFont="0" applyBorder="0" applyAlignment="0" applyProtection="0"/>
    <xf numFmtId="197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169" fontId="111" fillId="0" borderId="0"/>
    <xf numFmtId="169" fontId="9" fillId="0" borderId="0"/>
    <xf numFmtId="0" fontId="112" fillId="0" borderId="0">
      <alignment horizontal="left" vertical="center"/>
    </xf>
    <xf numFmtId="0" fontId="113" fillId="7" borderId="1" applyNumberFormat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0" fontId="91" fillId="77" borderId="34" applyNumberFormat="0">
      <alignment vertical="center"/>
    </xf>
    <xf numFmtId="0" fontId="91" fillId="77" borderId="0">
      <alignment vertical="center"/>
    </xf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78" borderId="1" applyNumberFormat="0"/>
    <xf numFmtId="200" fontId="1" fillId="66" borderId="0" applyNumberFormat="0" applyFont="0" applyBorder="0" applyAlignment="0" applyProtection="0"/>
    <xf numFmtId="200" fontId="1" fillId="66" borderId="0" applyNumberFormat="0" applyFont="0" applyBorder="0" applyAlignment="0" applyProtection="0"/>
    <xf numFmtId="200" fontId="1" fillId="66" borderId="0" applyNumberFormat="0" applyFont="0" applyBorder="0" applyAlignment="0" applyProtection="0"/>
    <xf numFmtId="0" fontId="117" fillId="78" borderId="1" applyNumberFormat="0"/>
    <xf numFmtId="0" fontId="11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201" fontId="119" fillId="0" borderId="0" applyFill="0" applyBorder="0">
      <alignment horizontal="right" vertical="top"/>
    </xf>
    <xf numFmtId="0" fontId="60" fillId="21" borderId="0" applyNumberFormat="0" applyFont="0" applyBorder="0" applyAlignment="0" applyProtection="0"/>
    <xf numFmtId="202" fontId="81" fillId="0" borderId="0" applyNumberFormat="0" applyAlignment="0"/>
    <xf numFmtId="203" fontId="120" fillId="0" borderId="0" applyFill="0" applyBorder="0"/>
    <xf numFmtId="15" fontId="9" fillId="0" borderId="0" applyFill="0" applyBorder="0" applyProtection="0">
      <alignment horizontal="center"/>
    </xf>
    <xf numFmtId="0" fontId="60" fillId="3" borderId="0" applyNumberFormat="0" applyFont="0" applyBorder="0" applyAlignment="0" applyProtection="0"/>
    <xf numFmtId="204" fontId="121" fillId="0" borderId="0" applyFill="0" applyBorder="0" applyProtection="0"/>
    <xf numFmtId="205" fontId="122" fillId="20" borderId="11" applyAlignment="0" applyProtection="0"/>
    <xf numFmtId="202" fontId="123" fillId="0" borderId="0" applyNumberFormat="0" applyFill="0" applyBorder="0" applyAlignment="0" applyProtection="0"/>
    <xf numFmtId="202" fontId="124" fillId="0" borderId="0" applyNumberFormat="0" applyFill="0" applyBorder="0" applyAlignment="0" applyProtection="0"/>
    <xf numFmtId="15" fontId="75" fillId="22" borderId="23">
      <alignment horizontal="center"/>
      <protection locked="0"/>
    </xf>
    <xf numFmtId="206" fontId="75" fillId="22" borderId="23" applyAlignment="0">
      <protection locked="0"/>
    </xf>
    <xf numFmtId="202" fontId="75" fillId="22" borderId="23" applyAlignment="0">
      <protection locked="0"/>
    </xf>
    <xf numFmtId="202" fontId="9" fillId="0" borderId="0" applyFill="0" applyBorder="0" applyAlignment="0"/>
    <xf numFmtId="41" fontId="119" fillId="0" borderId="0" applyFill="0" applyBorder="0" applyAlignment="0" applyProtection="0">
      <alignment horizontal="right" vertical="top"/>
    </xf>
    <xf numFmtId="206" fontId="9" fillId="0" borderId="0" applyFill="0" applyBorder="0" applyAlignment="0"/>
    <xf numFmtId="207" fontId="9" fillId="0" borderId="0" applyFill="0" applyBorder="0" applyAlignment="0" applyProtection="0"/>
    <xf numFmtId="0" fontId="60" fillId="0" borderId="35" applyNumberFormat="0" applyFont="0" applyAlignment="0" applyProtection="0"/>
    <xf numFmtId="0" fontId="119" fillId="0" borderId="0" applyFill="0" applyBorder="0">
      <alignment horizontal="left" vertical="top"/>
    </xf>
    <xf numFmtId="0" fontId="60" fillId="0" borderId="36" applyNumberFormat="0" applyFont="0" applyAlignment="0" applyProtection="0"/>
    <xf numFmtId="0" fontId="60" fillId="10" borderId="0" applyNumberFormat="0" applyFont="0" applyBorder="0" applyAlignment="0" applyProtection="0"/>
    <xf numFmtId="208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208" fontId="1" fillId="0" borderId="0" applyFont="0" applyFill="0" applyBorder="0" applyAlignment="0" applyProtection="0"/>
    <xf numFmtId="0" fontId="91" fillId="24" borderId="8" applyNumberFormat="0">
      <alignment vertical="center"/>
    </xf>
    <xf numFmtId="184" fontId="91" fillId="24" borderId="0" applyNumberFormat="0">
      <alignment vertical="center"/>
    </xf>
    <xf numFmtId="184" fontId="91" fillId="24" borderId="0" applyNumberFormat="0">
      <alignment vertical="center"/>
    </xf>
    <xf numFmtId="0" fontId="125" fillId="0" borderId="0" applyNumberFormat="0" applyFill="0" applyBorder="0" applyAlignment="0" applyProtection="0"/>
    <xf numFmtId="0" fontId="87" fillId="79" borderId="24">
      <alignment horizontal="center" vertical="center" wrapText="1"/>
    </xf>
    <xf numFmtId="0" fontId="126" fillId="80" borderId="24" applyNumberFormat="0"/>
    <xf numFmtId="179" fontId="82" fillId="0" borderId="0"/>
    <xf numFmtId="10" fontId="82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2" fillId="0" borderId="0"/>
    <xf numFmtId="10" fontId="127" fillId="0" borderId="0"/>
    <xf numFmtId="10" fontId="82" fillId="0" borderId="0"/>
    <xf numFmtId="10" fontId="127" fillId="0" borderId="0"/>
    <xf numFmtId="10" fontId="82" fillId="0" borderId="0"/>
    <xf numFmtId="10" fontId="127" fillId="0" borderId="0"/>
    <xf numFmtId="10" fontId="82" fillId="0" borderId="0"/>
    <xf numFmtId="10" fontId="127" fillId="0" borderId="0"/>
    <xf numFmtId="10" fontId="82" fillId="0" borderId="0"/>
    <xf numFmtId="10" fontId="127" fillId="0" borderId="0"/>
    <xf numFmtId="10" fontId="82" fillId="0" borderId="0"/>
    <xf numFmtId="10" fontId="127" fillId="0" borderId="0"/>
    <xf numFmtId="10" fontId="82" fillId="0" borderId="0"/>
    <xf numFmtId="10" fontId="127" fillId="0" borderId="0"/>
    <xf numFmtId="10" fontId="82" fillId="0" borderId="0"/>
    <xf numFmtId="10" fontId="127" fillId="0" borderId="0"/>
    <xf numFmtId="10" fontId="82" fillId="0" borderId="0"/>
    <xf numFmtId="10" fontId="127" fillId="0" borderId="0"/>
    <xf numFmtId="10" fontId="82" fillId="0" borderId="0"/>
    <xf numFmtId="10" fontId="127" fillId="0" borderId="0"/>
    <xf numFmtId="10" fontId="82" fillId="0" borderId="0"/>
    <xf numFmtId="10" fontId="82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2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2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2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2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2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2" fillId="0" borderId="0"/>
    <xf numFmtId="10" fontId="127" fillId="0" borderId="0"/>
    <xf numFmtId="10" fontId="127" fillId="0" borderId="0"/>
    <xf numFmtId="10" fontId="127" fillId="0" borderId="0"/>
    <xf numFmtId="10" fontId="82" fillId="0" borderId="0"/>
    <xf numFmtId="10" fontId="128" fillId="0" borderId="0"/>
    <xf numFmtId="10" fontId="127" fillId="0" borderId="0"/>
    <xf numFmtId="10" fontId="82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127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127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82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2" fillId="0" borderId="0"/>
    <xf numFmtId="10" fontId="128" fillId="0" borderId="0"/>
    <xf numFmtId="10" fontId="127" fillId="0" borderId="0"/>
    <xf numFmtId="10" fontId="127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127" fillId="0" borderId="0"/>
    <xf numFmtId="179" fontId="82" fillId="0" borderId="0"/>
    <xf numFmtId="179" fontId="127" fillId="0" borderId="0"/>
    <xf numFmtId="179" fontId="82" fillId="0" borderId="0"/>
    <xf numFmtId="179" fontId="127" fillId="0" borderId="0"/>
    <xf numFmtId="179" fontId="82" fillId="0" borderId="0"/>
    <xf numFmtId="179" fontId="127" fillId="0" borderId="0"/>
    <xf numFmtId="179" fontId="82" fillId="0" borderId="0"/>
    <xf numFmtId="179" fontId="127" fillId="0" borderId="0"/>
    <xf numFmtId="179" fontId="82" fillId="0" borderId="0"/>
    <xf numFmtId="179" fontId="127" fillId="0" borderId="0"/>
    <xf numFmtId="179" fontId="82" fillId="0" borderId="0"/>
    <xf numFmtId="179" fontId="127" fillId="0" borderId="0"/>
    <xf numFmtId="179" fontId="82" fillId="0" borderId="0"/>
    <xf numFmtId="179" fontId="127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82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82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82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82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82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82" fillId="0" borderId="0"/>
    <xf numFmtId="179" fontId="127" fillId="0" borderId="0"/>
    <xf numFmtId="179" fontId="127" fillId="0" borderId="0"/>
    <xf numFmtId="179" fontId="127" fillId="0" borderId="0"/>
    <xf numFmtId="179" fontId="82" fillId="0" borderId="0"/>
    <xf numFmtId="179" fontId="128" fillId="0" borderId="0"/>
    <xf numFmtId="179" fontId="127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8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127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82" fillId="0" borderId="0"/>
    <xf numFmtId="179" fontId="127" fillId="0" borderId="0"/>
    <xf numFmtId="179" fontId="1" fillId="66" borderId="0"/>
    <xf numFmtId="10" fontId="1" fillId="66" borderId="0"/>
    <xf numFmtId="10" fontId="9" fillId="66" borderId="0"/>
    <xf numFmtId="10" fontId="1" fillId="66" borderId="0"/>
    <xf numFmtId="10" fontId="9" fillId="66" borderId="0"/>
    <xf numFmtId="10" fontId="1" fillId="66" borderId="0"/>
    <xf numFmtId="10" fontId="9" fillId="66" borderId="0"/>
    <xf numFmtId="10" fontId="1" fillId="66" borderId="0"/>
    <xf numFmtId="10" fontId="9" fillId="66" borderId="0"/>
    <xf numFmtId="10" fontId="1" fillId="66" borderId="0"/>
    <xf numFmtId="10" fontId="9" fillId="66" borderId="0"/>
    <xf numFmtId="10" fontId="1" fillId="66" borderId="0"/>
    <xf numFmtId="10" fontId="9" fillId="66" borderId="0"/>
    <xf numFmtId="10" fontId="1" fillId="66" borderId="0"/>
    <xf numFmtId="10" fontId="9" fillId="66" borderId="0"/>
    <xf numFmtId="10" fontId="1" fillId="66" borderId="0"/>
    <xf numFmtId="10" fontId="9" fillId="66" borderId="0"/>
    <xf numFmtId="10" fontId="1" fillId="66" borderId="0"/>
    <xf numFmtId="10" fontId="9" fillId="66" borderId="0"/>
    <xf numFmtId="10" fontId="1" fillId="66" borderId="0"/>
    <xf numFmtId="10" fontId="9" fillId="66" borderId="0"/>
    <xf numFmtId="10" fontId="1" fillId="66" borderId="0"/>
    <xf numFmtId="10" fontId="1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9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9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1" fillId="66" borderId="0"/>
    <xf numFmtId="10" fontId="1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1" fillId="66" borderId="0"/>
    <xf numFmtId="10" fontId="9" fillId="66" borderId="0"/>
    <xf numFmtId="10" fontId="9" fillId="66" borderId="0"/>
    <xf numFmtId="10" fontId="9" fillId="66" borderId="0"/>
    <xf numFmtId="10" fontId="1" fillId="66" borderId="0"/>
    <xf numFmtId="10" fontId="9" fillId="66" borderId="0"/>
    <xf numFmtId="10" fontId="1" fillId="66" borderId="0"/>
    <xf numFmtId="10" fontId="9" fillId="66" borderId="0"/>
    <xf numFmtId="10" fontId="1" fillId="66" borderId="0"/>
    <xf numFmtId="10" fontId="9" fillId="66" borderId="0"/>
    <xf numFmtId="10" fontId="1" fillId="66" borderId="0"/>
    <xf numFmtId="10" fontId="9" fillId="66" borderId="0"/>
    <xf numFmtId="10" fontId="1" fillId="66" borderId="0"/>
    <xf numFmtId="10" fontId="9" fillId="66" borderId="0"/>
    <xf numFmtId="10" fontId="1" fillId="66" borderId="0"/>
    <xf numFmtId="10" fontId="9" fillId="66" borderId="0"/>
    <xf numFmtId="10" fontId="1" fillId="66" borderId="0"/>
    <xf numFmtId="10" fontId="9" fillId="66" borderId="0"/>
    <xf numFmtId="10" fontId="9" fillId="66" borderId="0"/>
    <xf numFmtId="10" fontId="9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9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9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1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1" fillId="66" borderId="0"/>
    <xf numFmtId="10" fontId="9" fillId="66" borderId="0"/>
    <xf numFmtId="10" fontId="9" fillId="66" borderId="0"/>
    <xf numFmtId="10" fontId="9" fillId="66" borderId="0"/>
    <xf numFmtId="10" fontId="9" fillId="66" borderId="0"/>
    <xf numFmtId="10" fontId="1" fillId="66" borderId="0"/>
    <xf numFmtId="10" fontId="9" fillId="66" borderId="0"/>
    <xf numFmtId="10" fontId="9" fillId="66" borderId="0"/>
    <xf numFmtId="10" fontId="1" fillId="66" borderId="0"/>
    <xf numFmtId="10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1" fillId="66" borderId="0"/>
    <xf numFmtId="179" fontId="1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9" fillId="66" borderId="0"/>
    <xf numFmtId="179" fontId="1" fillId="66" borderId="0"/>
    <xf numFmtId="179" fontId="9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9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179" fontId="1" fillId="66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6" fontId="129" fillId="0" borderId="0" applyNumberFormat="0" applyFill="0" applyBorder="0" applyAlignment="0" applyProtection="0"/>
    <xf numFmtId="0" fontId="91" fillId="0" borderId="0"/>
    <xf numFmtId="0" fontId="60" fillId="0" borderId="0" applyFont="0" applyFill="0" applyBorder="0" applyAlignment="0" applyProtection="0"/>
    <xf numFmtId="184" fontId="91" fillId="0" borderId="0">
      <alignment vertical="center"/>
      <protection locked="0"/>
    </xf>
    <xf numFmtId="184" fontId="91" fillId="0" borderId="0">
      <alignment vertical="center"/>
      <protection locked="0"/>
    </xf>
    <xf numFmtId="209" fontId="91" fillId="0" borderId="0">
      <alignment vertical="center"/>
      <protection locked="0"/>
    </xf>
    <xf numFmtId="0" fontId="130" fillId="74" borderId="0"/>
    <xf numFmtId="0" fontId="131" fillId="4" borderId="0" applyNumberFormat="0" applyBorder="0" applyAlignment="0" applyProtection="0"/>
    <xf numFmtId="0" fontId="132" fillId="28" borderId="0" applyNumberFormat="0" applyBorder="0" applyAlignment="0" applyProtection="0"/>
    <xf numFmtId="0" fontId="26" fillId="4" borderId="0" applyNumberFormat="0" applyBorder="0" applyAlignment="0" applyProtection="0"/>
    <xf numFmtId="0" fontId="133" fillId="28" borderId="0" applyNumberFormat="0" applyBorder="0" applyAlignment="0" applyProtection="0"/>
    <xf numFmtId="0" fontId="133" fillId="28" borderId="0" applyNumberFormat="0" applyBorder="0" applyAlignment="0" applyProtection="0"/>
    <xf numFmtId="183" fontId="91" fillId="0" borderId="37">
      <alignment vertical="center"/>
    </xf>
    <xf numFmtId="0" fontId="1" fillId="81" borderId="38" applyNumberFormat="0" applyAlignment="0">
      <protection hidden="1"/>
    </xf>
    <xf numFmtId="0" fontId="1" fillId="81" borderId="38" applyNumberFormat="0" applyAlignment="0">
      <protection hidden="1"/>
    </xf>
    <xf numFmtId="0" fontId="1" fillId="81" borderId="38" applyNumberFormat="0" applyAlignment="0">
      <protection hidden="1"/>
    </xf>
    <xf numFmtId="38" fontId="2" fillId="24" borderId="0" applyNumberFormat="0" applyBorder="0" applyAlignment="0" applyProtection="0"/>
    <xf numFmtId="0" fontId="134" fillId="24" borderId="39" applyNumberFormat="0">
      <alignment vertical="center"/>
    </xf>
    <xf numFmtId="184" fontId="134" fillId="82" borderId="0" applyNumberFormat="0">
      <alignment vertical="center"/>
    </xf>
    <xf numFmtId="0" fontId="134" fillId="82" borderId="39" applyNumberFormat="0">
      <alignment vertical="center"/>
    </xf>
    <xf numFmtId="0" fontId="8" fillId="0" borderId="0"/>
    <xf numFmtId="0" fontId="1" fillId="0" borderId="0"/>
    <xf numFmtId="0" fontId="1" fillId="0" borderId="0"/>
    <xf numFmtId="9" fontId="75" fillId="62" borderId="0">
      <alignment horizontal="right"/>
      <protection locked="0"/>
    </xf>
    <xf numFmtId="0" fontId="99" fillId="83" borderId="0" applyNumberFormat="0"/>
    <xf numFmtId="0" fontId="1" fillId="84" borderId="0"/>
    <xf numFmtId="0" fontId="1" fillId="84" borderId="0"/>
    <xf numFmtId="0" fontId="1" fillId="84" borderId="0"/>
    <xf numFmtId="0" fontId="135" fillId="0" borderId="0"/>
    <xf numFmtId="20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85" borderId="0" applyFont="0" applyAlignment="0">
      <alignment vertical="center"/>
    </xf>
    <xf numFmtId="0" fontId="1" fillId="0" borderId="0"/>
    <xf numFmtId="0" fontId="136" fillId="86" borderId="0" applyNumberFormat="0"/>
    <xf numFmtId="0" fontId="137" fillId="87" borderId="11" applyNumberFormat="0"/>
    <xf numFmtId="0" fontId="138" fillId="88" borderId="11" applyNumberFormat="0"/>
    <xf numFmtId="0" fontId="139" fillId="89" borderId="11"/>
    <xf numFmtId="0" fontId="10" fillId="0" borderId="0"/>
    <xf numFmtId="1" fontId="140" fillId="0" borderId="0">
      <alignment horizontal="center"/>
    </xf>
    <xf numFmtId="0" fontId="1" fillId="0" borderId="0"/>
    <xf numFmtId="1" fontId="140" fillId="0" borderId="0"/>
    <xf numFmtId="0" fontId="1" fillId="0" borderId="0"/>
    <xf numFmtId="1" fontId="127" fillId="0" borderId="0"/>
    <xf numFmtId="0" fontId="1" fillId="0" borderId="0"/>
    <xf numFmtId="1" fontId="66" fillId="0" borderId="0"/>
    <xf numFmtId="0" fontId="1" fillId="0" borderId="0"/>
    <xf numFmtId="0" fontId="141" fillId="0" borderId="3" applyNumberFormat="0" applyFill="0" applyAlignment="0" applyProtection="0"/>
    <xf numFmtId="0" fontId="142" fillId="0" borderId="13" applyNumberFormat="0" applyFill="0" applyAlignment="0" applyProtection="0"/>
    <xf numFmtId="0" fontId="143" fillId="0" borderId="40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5" fillId="0" borderId="4" applyNumberFormat="0" applyFill="0" applyAlignment="0" applyProtection="0"/>
    <xf numFmtId="0" fontId="146" fillId="0" borderId="14" applyNumberFormat="0" applyFill="0" applyAlignment="0" applyProtection="0"/>
    <xf numFmtId="0" fontId="147" fillId="0" borderId="4" applyNumberFormat="0" applyFill="0" applyAlignment="0" applyProtection="0"/>
    <xf numFmtId="0" fontId="148" fillId="0" borderId="14" applyNumberFormat="0" applyFill="0" applyAlignment="0" applyProtection="0"/>
    <xf numFmtId="0" fontId="148" fillId="0" borderId="14" applyNumberFormat="0" applyFill="0" applyAlignment="0" applyProtection="0"/>
    <xf numFmtId="0" fontId="149" fillId="0" borderId="5" applyNumberFormat="0" applyFill="0" applyAlignment="0" applyProtection="0"/>
    <xf numFmtId="0" fontId="150" fillId="0" borderId="15" applyNumberFormat="0" applyFill="0" applyAlignment="0" applyProtection="0"/>
    <xf numFmtId="0" fontId="151" fillId="0" borderId="41" applyNumberFormat="0" applyFill="0" applyAlignment="0" applyProtection="0"/>
    <xf numFmtId="0" fontId="152" fillId="0" borderId="15" applyNumberFormat="0" applyFill="0" applyAlignment="0" applyProtection="0"/>
    <xf numFmtId="0" fontId="152" fillId="0" borderId="15" applyNumberFormat="0" applyFill="0" applyAlignment="0" applyProtection="0"/>
    <xf numFmtId="0" fontId="149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" fillId="0" borderId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36" fillId="90" borderId="0" applyNumberFormat="0"/>
    <xf numFmtId="0" fontId="136" fillId="90" borderId="0" applyNumberFormat="0"/>
    <xf numFmtId="0" fontId="153" fillId="0" borderId="0" applyNumberFormat="0" applyFill="0" applyBorder="0" applyProtection="0">
      <alignment horizontal="center" textRotation="90"/>
    </xf>
    <xf numFmtId="210" fontId="8" fillId="0" borderId="0" applyProtection="0"/>
    <xf numFmtId="0" fontId="154" fillId="0" borderId="12"/>
    <xf numFmtId="0" fontId="155" fillId="0" borderId="12"/>
    <xf numFmtId="0" fontId="155" fillId="0" borderId="12"/>
    <xf numFmtId="0" fontId="1" fillId="68" borderId="0" applyNumberFormat="0" applyFont="0" applyBorder="0" applyAlignment="0">
      <protection hidden="1"/>
    </xf>
    <xf numFmtId="0" fontId="1" fillId="68" borderId="0" applyNumberFormat="0" applyFont="0" applyBorder="0" applyAlignment="0">
      <protection hidden="1"/>
    </xf>
    <xf numFmtId="0" fontId="1" fillId="68" borderId="0" applyNumberFormat="0" applyFont="0" applyBorder="0" applyAlignment="0">
      <protection hidden="1"/>
    </xf>
    <xf numFmtId="0" fontId="156" fillId="0" borderId="0" applyNumberFormat="0"/>
    <xf numFmtId="15" fontId="1" fillId="62" borderId="0" applyBorder="0"/>
    <xf numFmtId="15" fontId="1" fillId="62" borderId="0" applyBorder="0"/>
    <xf numFmtId="15" fontId="1" fillId="62" borderId="0" applyBorder="0"/>
    <xf numFmtId="0" fontId="157" fillId="62" borderId="0" applyBorder="0" applyProtection="0"/>
    <xf numFmtId="0" fontId="81" fillId="62" borderId="0" applyBorder="0" applyProtection="0"/>
    <xf numFmtId="1" fontId="75" fillId="89" borderId="0" applyBorder="0" applyProtection="0"/>
    <xf numFmtId="0" fontId="1" fillId="62" borderId="0" applyBorder="0" applyProtection="0"/>
    <xf numFmtId="0" fontId="1" fillId="62" borderId="0" applyBorder="0" applyProtection="0"/>
    <xf numFmtId="0" fontId="1" fillId="62" borderId="0" applyBorder="0" applyProtection="0"/>
    <xf numFmtId="1" fontId="75" fillId="62" borderId="0" applyBorder="0" applyAlignment="0" applyProtection="0"/>
    <xf numFmtId="211" fontId="75" fillId="62" borderId="0" applyBorder="0" applyProtection="0"/>
    <xf numFmtId="10" fontId="75" fillId="62" borderId="0" applyBorder="0" applyProtection="0"/>
    <xf numFmtId="212" fontId="75" fillId="62" borderId="0" applyBorder="0" applyProtection="0"/>
    <xf numFmtId="0" fontId="105" fillId="91" borderId="0"/>
    <xf numFmtId="0" fontId="158" fillId="91" borderId="0"/>
    <xf numFmtId="0" fontId="105" fillId="91" borderId="0"/>
    <xf numFmtId="0" fontId="86" fillId="91" borderId="0"/>
    <xf numFmtId="15" fontId="1" fillId="0" borderId="0" applyFill="0" applyBorder="0"/>
    <xf numFmtId="15" fontId="1" fillId="0" borderId="0" applyFill="0" applyBorder="0"/>
    <xf numFmtId="15" fontId="1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 applyFill="0" applyBorder="0">
      <alignment horizontal="right"/>
    </xf>
    <xf numFmtId="0" fontId="1" fillId="0" borderId="0" applyFill="0" applyBorder="0">
      <alignment horizontal="right"/>
    </xf>
    <xf numFmtId="0" fontId="1" fillId="0" borderId="0" applyFill="0" applyBorder="0">
      <alignment horizontal="right"/>
    </xf>
    <xf numFmtId="1" fontId="1" fillId="0" borderId="42" applyFill="0" applyBorder="0" applyAlignment="0"/>
    <xf numFmtId="1" fontId="1" fillId="0" borderId="42" applyFill="0" applyBorder="0" applyAlignment="0"/>
    <xf numFmtId="1" fontId="1" fillId="0" borderId="42" applyFill="0" applyBorder="0" applyAlignment="0"/>
    <xf numFmtId="211" fontId="1" fillId="0" borderId="42" applyFill="0" applyBorder="0"/>
    <xf numFmtId="211" fontId="1" fillId="0" borderId="42" applyFill="0" applyBorder="0"/>
    <xf numFmtId="211" fontId="1" fillId="0" borderId="42" applyFill="0" applyBorder="0"/>
    <xf numFmtId="211" fontId="8" fillId="0" borderId="0" applyFill="0" applyBorder="0"/>
    <xf numFmtId="211" fontId="1" fillId="0" borderId="42" applyFill="0" applyBorder="0"/>
    <xf numFmtId="10" fontId="1" fillId="0" borderId="42" applyFont="0" applyBorder="0">
      <alignment horizontal="right"/>
    </xf>
    <xf numFmtId="10" fontId="1" fillId="0" borderId="42" applyFont="0" applyBorder="0">
      <alignment horizontal="right"/>
    </xf>
    <xf numFmtId="10" fontId="1" fillId="0" borderId="42" applyFont="0" applyBorder="0">
      <alignment horizontal="right"/>
    </xf>
    <xf numFmtId="195" fontId="1" fillId="0" borderId="0" applyFill="0" applyBorder="0">
      <alignment horizontal="right"/>
    </xf>
    <xf numFmtId="195" fontId="1" fillId="0" borderId="0" applyFill="0" applyBorder="0">
      <alignment horizontal="right"/>
    </xf>
    <xf numFmtId="195" fontId="1" fillId="0" borderId="0" applyFill="0" applyBorder="0">
      <alignment horizontal="right"/>
    </xf>
    <xf numFmtId="212" fontId="1" fillId="0" borderId="0" applyFont="0" applyFill="0" applyBorder="0" applyProtection="0"/>
    <xf numFmtId="212" fontId="1" fillId="0" borderId="0" applyFont="0" applyFill="0" applyBorder="0" applyProtection="0"/>
    <xf numFmtId="212" fontId="1" fillId="0" borderId="0" applyFont="0" applyFill="0" applyBorder="0" applyProtection="0"/>
    <xf numFmtId="0" fontId="159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62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5" fontId="80" fillId="67" borderId="43"/>
    <xf numFmtId="0" fontId="80" fillId="62" borderId="43"/>
    <xf numFmtId="10" fontId="2" fillId="92" borderId="24" applyNumberFormat="0" applyBorder="0" applyAlignment="0" applyProtection="0"/>
    <xf numFmtId="183" fontId="163" fillId="62" borderId="44" applyNumberFormat="0">
      <alignment vertical="center"/>
      <protection locked="0"/>
    </xf>
    <xf numFmtId="43" fontId="91" fillId="93" borderId="0" applyNumberFormat="0">
      <alignment vertical="center"/>
      <protection locked="0"/>
    </xf>
    <xf numFmtId="183" fontId="91" fillId="93" borderId="44" applyNumberFormat="0">
      <alignment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4" fillId="87" borderId="7" applyNumberFormat="0"/>
    <xf numFmtId="0" fontId="91" fillId="68" borderId="0" applyNumberFormat="0">
      <alignment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22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5" fillId="31" borderId="16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7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7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7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7" borderId="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2" borderId="45" applyNumberFormat="0" applyAlignment="0">
      <protection locked="0"/>
    </xf>
    <xf numFmtId="0" fontId="1" fillId="62" borderId="45" applyNumberFormat="0" applyAlignment="0">
      <protection locked="0"/>
    </xf>
    <xf numFmtId="0" fontId="1" fillId="62" borderId="45" applyNumberFormat="0" applyAlignment="0">
      <protection locked="0"/>
    </xf>
    <xf numFmtId="213" fontId="7" fillId="92" borderId="0">
      <alignment horizontal="right"/>
      <protection locked="0"/>
    </xf>
    <xf numFmtId="213" fontId="7" fillId="94" borderId="0">
      <alignment horizontal="right"/>
    </xf>
    <xf numFmtId="0" fontId="166" fillId="66" borderId="0"/>
    <xf numFmtId="0" fontId="8" fillId="0" borderId="46" applyBorder="0">
      <alignment horizontal="center" vertical="center"/>
    </xf>
    <xf numFmtId="0" fontId="1" fillId="0" borderId="0"/>
    <xf numFmtId="0" fontId="167" fillId="0" borderId="0" applyNumberFormat="0" applyFill="0" applyBorder="0" applyProtection="0">
      <alignment horizontal="centerContinuous" wrapText="1"/>
    </xf>
    <xf numFmtId="1" fontId="2" fillId="0" borderId="0"/>
    <xf numFmtId="0" fontId="1" fillId="0" borderId="0"/>
    <xf numFmtId="0" fontId="1" fillId="0" borderId="0"/>
    <xf numFmtId="214" fontId="1" fillId="0" borderId="0" applyFont="0" applyFill="0" applyBorder="0" applyAlignment="0" applyProtection="0"/>
    <xf numFmtId="215" fontId="1" fillId="0" borderId="0" applyFont="0" applyFill="0" applyBorder="0" applyAlignment="0" applyProtection="0"/>
    <xf numFmtId="38" fontId="168" fillId="0" borderId="0"/>
    <xf numFmtId="38" fontId="169" fillId="0" borderId="0"/>
    <xf numFmtId="38" fontId="170" fillId="0" borderId="0"/>
    <xf numFmtId="38" fontId="171" fillId="0" borderId="0"/>
    <xf numFmtId="0" fontId="109" fillId="0" borderId="0"/>
    <xf numFmtId="0" fontId="109" fillId="0" borderId="0"/>
    <xf numFmtId="0" fontId="1" fillId="0" borderId="0"/>
    <xf numFmtId="0" fontId="172" fillId="0" borderId="0" applyNumberFormat="0"/>
    <xf numFmtId="216" fontId="173" fillId="0" borderId="0" applyFont="0">
      <alignment vertical="top"/>
    </xf>
    <xf numFmtId="0" fontId="174" fillId="0" borderId="0" applyNumberForma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0" fillId="0" borderId="6" applyNumberFormat="0" applyFill="0" applyAlignment="0" applyProtection="0"/>
    <xf numFmtId="0" fontId="175" fillId="0" borderId="18" applyNumberFormat="0" applyFill="0" applyAlignment="0" applyProtection="0"/>
    <xf numFmtId="0" fontId="31" fillId="0" borderId="6" applyNumberFormat="0" applyFill="0" applyAlignment="0" applyProtection="0"/>
    <xf numFmtId="0" fontId="176" fillId="0" borderId="18" applyNumberFormat="0" applyFill="0" applyAlignment="0" applyProtection="0"/>
    <xf numFmtId="0" fontId="176" fillId="0" borderId="18" applyNumberFormat="0" applyFill="0" applyAlignment="0" applyProtection="0"/>
    <xf numFmtId="3" fontId="177" fillId="62" borderId="28" applyBorder="0">
      <protection hidden="1"/>
    </xf>
    <xf numFmtId="3" fontId="178" fillId="62" borderId="28" applyBorder="0">
      <alignment horizontal="left"/>
    </xf>
    <xf numFmtId="0" fontId="1" fillId="71" borderId="0">
      <alignment horizontal="center" vertical="center"/>
      <protection locked="0"/>
    </xf>
    <xf numFmtId="0" fontId="1" fillId="71" borderId="0">
      <alignment horizontal="center" vertical="center"/>
      <protection locked="0"/>
    </xf>
    <xf numFmtId="0" fontId="1" fillId="71" borderId="0">
      <alignment horizontal="center" vertical="center"/>
      <protection locked="0"/>
    </xf>
    <xf numFmtId="0" fontId="78" fillId="0" borderId="0"/>
    <xf numFmtId="0" fontId="1" fillId="0" borderId="0"/>
    <xf numFmtId="0" fontId="71" fillId="95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197" fontId="1" fillId="0" borderId="0" applyFont="0" applyFill="0" applyBorder="0" applyAlignment="0" applyProtection="0"/>
    <xf numFmtId="4" fontId="180" fillId="0" borderId="0" applyFont="0" applyFill="0" applyBorder="0" applyAlignment="0" applyProtection="0"/>
    <xf numFmtId="0" fontId="87" fillId="96" borderId="0"/>
    <xf numFmtId="217" fontId="180" fillId="0" borderId="0" applyFont="0" applyFill="0" applyBorder="0" applyAlignment="0" applyProtection="0"/>
    <xf numFmtId="218" fontId="180" fillId="0" borderId="0" applyFont="0" applyFill="0" applyBorder="0" applyAlignment="0" applyProtection="0"/>
    <xf numFmtId="0" fontId="163" fillId="68" borderId="47" applyNumberFormat="0" applyFill="0" applyAlignment="0" applyProtection="0">
      <alignment vertical="center"/>
      <protection locked="0"/>
    </xf>
    <xf numFmtId="0" fontId="15" fillId="0" borderId="0" applyNumberFormat="0" applyBorder="0">
      <alignment horizontal="left" vertical="top"/>
    </xf>
    <xf numFmtId="0" fontId="181" fillId="0" borderId="0" applyNumberFormat="0"/>
    <xf numFmtId="0" fontId="182" fillId="97" borderId="0"/>
    <xf numFmtId="0" fontId="183" fillId="22" borderId="0" applyNumberFormat="0" applyBorder="0" applyAlignment="0" applyProtection="0"/>
    <xf numFmtId="0" fontId="184" fillId="30" borderId="0" applyNumberFormat="0" applyBorder="0" applyAlignment="0" applyProtection="0"/>
    <xf numFmtId="0" fontId="32" fillId="22" borderId="0" applyNumberFormat="0" applyBorder="0" applyAlignment="0" applyProtection="0"/>
    <xf numFmtId="0" fontId="185" fillId="30" borderId="0" applyNumberFormat="0" applyBorder="0" applyAlignment="0" applyProtection="0"/>
    <xf numFmtId="0" fontId="185" fillId="30" borderId="0" applyNumberFormat="0" applyBorder="0" applyAlignment="0" applyProtection="0"/>
    <xf numFmtId="0" fontId="1" fillId="0" borderId="0"/>
    <xf numFmtId="178" fontId="186" fillId="61" borderId="0"/>
    <xf numFmtId="170" fontId="164" fillId="0" borderId="7"/>
    <xf numFmtId="170" fontId="164" fillId="0" borderId="7"/>
    <xf numFmtId="170" fontId="164" fillId="0" borderId="7"/>
    <xf numFmtId="219" fontId="187" fillId="0" borderId="0"/>
    <xf numFmtId="0" fontId="1" fillId="0" borderId="0"/>
    <xf numFmtId="0" fontId="1" fillId="0" borderId="0"/>
    <xf numFmtId="220" fontId="65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0" fillId="0" borderId="0"/>
    <xf numFmtId="0" fontId="1" fillId="0" borderId="0" applyFont="0" applyFill="0" applyBorder="0" applyAlignment="0" applyProtection="0"/>
    <xf numFmtId="0" fontId="1" fillId="0" borderId="0"/>
    <xf numFmtId="0" fontId="5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8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Font="0" applyFill="0" applyBorder="0" applyAlignment="0" applyProtection="0"/>
    <xf numFmtId="0" fontId="2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8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07" fillId="0" borderId="0" applyFill="0" applyBorder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3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3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3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23" borderId="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9" fillId="0" borderId="28"/>
    <xf numFmtId="0" fontId="190" fillId="97" borderId="0"/>
    <xf numFmtId="0" fontId="190" fillId="97" borderId="0"/>
    <xf numFmtId="221" fontId="1" fillId="0" borderId="0" applyFont="0" applyFill="0" applyBorder="0" applyAlignment="0" applyProtection="0"/>
    <xf numFmtId="0" fontId="1" fillId="0" borderId="23"/>
    <xf numFmtId="0" fontId="1" fillId="0" borderId="23"/>
    <xf numFmtId="0" fontId="1" fillId="0" borderId="23"/>
    <xf numFmtId="221" fontId="1" fillId="0" borderId="0" applyFont="0" applyFill="0" applyBorder="0" applyAlignment="0" applyProtection="0"/>
    <xf numFmtId="22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191" fillId="0" borderId="23" applyBorder="0"/>
    <xf numFmtId="1" fontId="1" fillId="0" borderId="0" applyFont="0" applyFill="0" applyBorder="0" applyAlignment="0" applyProtection="0"/>
    <xf numFmtId="1" fontId="1" fillId="0" borderId="0" applyFont="0" applyFill="0" applyBorder="0" applyAlignment="0" applyProtection="0"/>
    <xf numFmtId="1" fontId="1" fillId="0" borderId="0" applyFont="0" applyFill="0" applyBorder="0" applyAlignment="0" applyProtection="0"/>
    <xf numFmtId="0" fontId="192" fillId="0" borderId="0">
      <alignment horizontal="left"/>
    </xf>
    <xf numFmtId="0" fontId="193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2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223" fontId="1" fillId="0" borderId="0" applyFont="0" applyFill="0" applyBorder="0" applyAlignment="0" applyProtection="0"/>
    <xf numFmtId="0" fontId="195" fillId="0" borderId="0" applyNumberForma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224" fontId="1" fillId="0" borderId="0" applyFon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" fillId="0" borderId="0" applyNumberFormat="0" applyFont="0" applyFill="0" applyAlignment="0" applyProtection="0"/>
    <xf numFmtId="0" fontId="1" fillId="0" borderId="0" applyNumberFormat="0" applyFont="0" applyFill="0" applyAlignment="0" applyProtection="0"/>
    <xf numFmtId="0" fontId="1" fillId="0" borderId="0" applyNumberFormat="0" applyFont="0" applyFill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98" fillId="20" borderId="8" applyNumberFormat="0" applyAlignment="0" applyProtection="0"/>
    <xf numFmtId="0" fontId="199" fillId="32" borderId="17" applyNumberFormat="0" applyAlignment="0" applyProtection="0"/>
    <xf numFmtId="0" fontId="1" fillId="0" borderId="0"/>
    <xf numFmtId="0" fontId="200" fillId="32" borderId="17" applyNumberFormat="0" applyAlignment="0" applyProtection="0"/>
    <xf numFmtId="0" fontId="200" fillId="32" borderId="17" applyNumberFormat="0" applyAlignment="0" applyProtection="0"/>
    <xf numFmtId="40" fontId="201" fillId="25" borderId="0">
      <alignment horizontal="right"/>
    </xf>
    <xf numFmtId="49" fontId="202" fillId="0" borderId="0">
      <alignment horizontal="center"/>
    </xf>
    <xf numFmtId="0" fontId="203" fillId="25" borderId="38"/>
    <xf numFmtId="0" fontId="204" fillId="0" borderId="0" applyBorder="0">
      <alignment horizontal="centerContinuous"/>
    </xf>
    <xf numFmtId="0" fontId="205" fillId="0" borderId="0" applyBorder="0">
      <alignment horizontal="centerContinuous"/>
    </xf>
    <xf numFmtId="9" fontId="188" fillId="0" borderId="0" applyFont="0" applyFill="0" applyBorder="0" applyAlignment="0" applyProtection="0"/>
    <xf numFmtId="10" fontId="188" fillId="0" borderId="0" applyFont="0" applyFill="0" applyBorder="0" applyAlignment="0" applyProtection="0"/>
    <xf numFmtId="9" fontId="206" fillId="0" borderId="0"/>
    <xf numFmtId="225" fontId="108" fillId="0" borderId="0" applyFill="0" applyBorder="0"/>
    <xf numFmtId="225" fontId="107" fillId="0" borderId="0" applyFill="0" applyBorder="0">
      <protection locked="0"/>
    </xf>
    <xf numFmtId="225" fontId="1" fillId="0" borderId="0" applyFill="0" applyBorder="0"/>
    <xf numFmtId="9" fontId="5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0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0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80" fillId="0" borderId="0" applyFont="0" applyFill="0" applyBorder="0" applyAlignment="0" applyProtection="0"/>
    <xf numFmtId="0" fontId="79" fillId="0" borderId="0" applyNumberFormat="0" applyFont="0" applyFill="0" applyBorder="0" applyAlignment="0" applyProtection="0">
      <alignment horizontal="left"/>
    </xf>
    <xf numFmtId="15" fontId="79" fillId="0" borderId="0" applyFont="0" applyFill="0" applyBorder="0" applyAlignment="0" applyProtection="0"/>
    <xf numFmtId="4" fontId="79" fillId="0" borderId="0" applyFont="0" applyFill="0" applyBorder="0" applyAlignment="0" applyProtection="0"/>
    <xf numFmtId="0" fontId="208" fillId="0" borderId="48">
      <alignment horizontal="center"/>
    </xf>
    <xf numFmtId="3" fontId="79" fillId="0" borderId="0" applyFont="0" applyFill="0" applyBorder="0" applyAlignment="0" applyProtection="0"/>
    <xf numFmtId="0" fontId="79" fillId="98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6" fontId="7" fillId="0" borderId="0" applyFont="0" applyFill="0" applyBorder="0" applyAlignment="0" applyProtection="0">
      <alignment horizontal="right"/>
    </xf>
    <xf numFmtId="0" fontId="128" fillId="0" borderId="0"/>
    <xf numFmtId="0" fontId="1" fillId="0" borderId="0"/>
    <xf numFmtId="227" fontId="209" fillId="0" borderId="0" applyFill="0" applyBorder="0" applyAlignment="0" applyProtection="0"/>
    <xf numFmtId="228" fontId="2" fillId="0" borderId="0" applyFill="0" applyBorder="0">
      <alignment horizontal="right" vertical="center"/>
    </xf>
    <xf numFmtId="4" fontId="94" fillId="22" borderId="49" applyNumberFormat="0" applyProtection="0">
      <alignment vertical="center"/>
    </xf>
    <xf numFmtId="4" fontId="210" fillId="62" borderId="49" applyNumberFormat="0" applyProtection="0">
      <alignment vertical="center"/>
    </xf>
    <xf numFmtId="4" fontId="94" fillId="62" borderId="49" applyNumberFormat="0" applyProtection="0">
      <alignment horizontal="left" vertical="center" indent="1"/>
    </xf>
    <xf numFmtId="0" fontId="94" fillId="62" borderId="49" applyNumberFormat="0" applyProtection="0">
      <alignment horizontal="left" vertical="top" indent="1"/>
    </xf>
    <xf numFmtId="4" fontId="94" fillId="99" borderId="0" applyNumberFormat="0" applyProtection="0">
      <alignment horizontal="left" vertical="center" indent="1"/>
    </xf>
    <xf numFmtId="4" fontId="9" fillId="3" borderId="49" applyNumberFormat="0" applyProtection="0">
      <alignment horizontal="right" vertical="center"/>
    </xf>
    <xf numFmtId="4" fontId="9" fillId="9" borderId="49" applyNumberFormat="0" applyProtection="0">
      <alignment horizontal="right" vertical="center"/>
    </xf>
    <xf numFmtId="4" fontId="9" fillId="17" borderId="49" applyNumberFormat="0" applyProtection="0">
      <alignment horizontal="right" vertical="center"/>
    </xf>
    <xf numFmtId="4" fontId="9" fillId="11" borderId="49" applyNumberFormat="0" applyProtection="0">
      <alignment horizontal="right" vertical="center"/>
    </xf>
    <xf numFmtId="4" fontId="9" fillId="15" borderId="49" applyNumberFormat="0" applyProtection="0">
      <alignment horizontal="right" vertical="center"/>
    </xf>
    <xf numFmtId="4" fontId="9" fillId="19" borderId="49" applyNumberFormat="0" applyProtection="0">
      <alignment horizontal="right" vertical="center"/>
    </xf>
    <xf numFmtId="4" fontId="9" fillId="18" borderId="49" applyNumberFormat="0" applyProtection="0">
      <alignment horizontal="right" vertical="center"/>
    </xf>
    <xf numFmtId="4" fontId="9" fillId="100" borderId="49" applyNumberFormat="0" applyProtection="0">
      <alignment horizontal="right" vertical="center"/>
    </xf>
    <xf numFmtId="4" fontId="9" fillId="10" borderId="49" applyNumberFormat="0" applyProtection="0">
      <alignment horizontal="right" vertical="center"/>
    </xf>
    <xf numFmtId="4" fontId="94" fillId="101" borderId="50" applyNumberFormat="0" applyProtection="0">
      <alignment horizontal="left" vertical="center" indent="1"/>
    </xf>
    <xf numFmtId="4" fontId="9" fillId="58" borderId="0" applyNumberFormat="0" applyProtection="0">
      <alignment horizontal="left" vertical="center" indent="1"/>
    </xf>
    <xf numFmtId="4" fontId="122" fillId="102" borderId="0" applyNumberFormat="0" applyProtection="0">
      <alignment horizontal="left" vertical="center" indent="1"/>
    </xf>
    <xf numFmtId="4" fontId="9" fillId="103" borderId="49" applyNumberFormat="0" applyProtection="0">
      <alignment horizontal="right" vertical="center"/>
    </xf>
    <xf numFmtId="4" fontId="9" fillId="58" borderId="0" applyNumberFormat="0" applyProtection="0">
      <alignment horizontal="left" vertical="center" indent="1"/>
    </xf>
    <xf numFmtId="4" fontId="9" fillId="99" borderId="0" applyNumberFormat="0" applyProtection="0">
      <alignment horizontal="left" vertical="center" indent="1"/>
    </xf>
    <xf numFmtId="0" fontId="1" fillId="102" borderId="49" applyNumberFormat="0" applyProtection="0">
      <alignment horizontal="left" vertical="center" indent="1"/>
    </xf>
    <xf numFmtId="0" fontId="1" fillId="102" borderId="49" applyNumberFormat="0" applyProtection="0">
      <alignment horizontal="left" vertical="center" indent="1"/>
    </xf>
    <xf numFmtId="0" fontId="1" fillId="102" borderId="49" applyNumberFormat="0" applyProtection="0">
      <alignment horizontal="left" vertical="center" indent="1"/>
    </xf>
    <xf numFmtId="0" fontId="1" fillId="102" borderId="49" applyNumberFormat="0" applyProtection="0">
      <alignment horizontal="left" vertical="top" indent="1"/>
    </xf>
    <xf numFmtId="0" fontId="1" fillId="102" borderId="49" applyNumberFormat="0" applyProtection="0">
      <alignment horizontal="left" vertical="top" indent="1"/>
    </xf>
    <xf numFmtId="0" fontId="1" fillId="102" borderId="49" applyNumberFormat="0" applyProtection="0">
      <alignment horizontal="left" vertical="top" indent="1"/>
    </xf>
    <xf numFmtId="0" fontId="1" fillId="99" borderId="49" applyNumberFormat="0" applyProtection="0">
      <alignment horizontal="left" vertical="center" indent="1"/>
    </xf>
    <xf numFmtId="0" fontId="1" fillId="99" borderId="49" applyNumberFormat="0" applyProtection="0">
      <alignment horizontal="left" vertical="center" indent="1"/>
    </xf>
    <xf numFmtId="0" fontId="1" fillId="99" borderId="49" applyNumberFormat="0" applyProtection="0">
      <alignment horizontal="left" vertical="center" indent="1"/>
    </xf>
    <xf numFmtId="0" fontId="1" fillId="99" borderId="49" applyNumberFormat="0" applyProtection="0">
      <alignment horizontal="left" vertical="top" indent="1"/>
    </xf>
    <xf numFmtId="0" fontId="1" fillId="99" borderId="49" applyNumberFormat="0" applyProtection="0">
      <alignment horizontal="left" vertical="top" indent="1"/>
    </xf>
    <xf numFmtId="0" fontId="1" fillId="99" borderId="49" applyNumberFormat="0" applyProtection="0">
      <alignment horizontal="left" vertical="top" indent="1"/>
    </xf>
    <xf numFmtId="0" fontId="1" fillId="89" borderId="49" applyNumberFormat="0" applyProtection="0">
      <alignment horizontal="left" vertical="center" indent="1"/>
    </xf>
    <xf numFmtId="0" fontId="1" fillId="89" borderId="49" applyNumberFormat="0" applyProtection="0">
      <alignment horizontal="left" vertical="center" indent="1"/>
    </xf>
    <xf numFmtId="0" fontId="1" fillId="89" borderId="49" applyNumberFormat="0" applyProtection="0">
      <alignment horizontal="left" vertical="center" indent="1"/>
    </xf>
    <xf numFmtId="0" fontId="1" fillId="89" borderId="49" applyNumberFormat="0" applyProtection="0">
      <alignment horizontal="left" vertical="top" indent="1"/>
    </xf>
    <xf numFmtId="0" fontId="1" fillId="89" borderId="49" applyNumberFormat="0" applyProtection="0">
      <alignment horizontal="left" vertical="top" indent="1"/>
    </xf>
    <xf numFmtId="0" fontId="1" fillId="89" borderId="49" applyNumberFormat="0" applyProtection="0">
      <alignment horizontal="left" vertical="top" indent="1"/>
    </xf>
    <xf numFmtId="0" fontId="1" fillId="80" borderId="49" applyNumberFormat="0" applyProtection="0">
      <alignment horizontal="left" vertical="center" indent="1"/>
    </xf>
    <xf numFmtId="0" fontId="1" fillId="80" borderId="49" applyNumberFormat="0" applyProtection="0">
      <alignment horizontal="left" vertical="center" indent="1"/>
    </xf>
    <xf numFmtId="0" fontId="1" fillId="80" borderId="49" applyNumberFormat="0" applyProtection="0">
      <alignment horizontal="left" vertical="center" indent="1"/>
    </xf>
    <xf numFmtId="0" fontId="1" fillId="80" borderId="49" applyNumberFormat="0" applyProtection="0">
      <alignment horizontal="left" vertical="top" indent="1"/>
    </xf>
    <xf numFmtId="0" fontId="1" fillId="80" borderId="49" applyNumberFormat="0" applyProtection="0">
      <alignment horizontal="left" vertical="top" indent="1"/>
    </xf>
    <xf numFmtId="0" fontId="1" fillId="80" borderId="49" applyNumberFormat="0" applyProtection="0">
      <alignment horizontal="left" vertical="top" indent="1"/>
    </xf>
    <xf numFmtId="4" fontId="9" fillId="92" borderId="49" applyNumberFormat="0" applyProtection="0">
      <alignment vertical="center"/>
    </xf>
    <xf numFmtId="4" fontId="211" fillId="92" borderId="49" applyNumberFormat="0" applyProtection="0">
      <alignment vertical="center"/>
    </xf>
    <xf numFmtId="4" fontId="9" fillId="92" borderId="49" applyNumberFormat="0" applyProtection="0">
      <alignment horizontal="left" vertical="center" indent="1"/>
    </xf>
    <xf numFmtId="0" fontId="9" fillId="92" borderId="49" applyNumberFormat="0" applyProtection="0">
      <alignment horizontal="left" vertical="top" indent="1"/>
    </xf>
    <xf numFmtId="4" fontId="9" fillId="58" borderId="49" applyNumberFormat="0" applyProtection="0">
      <alignment horizontal="right" vertical="center"/>
    </xf>
    <xf numFmtId="4" fontId="211" fillId="58" borderId="49" applyNumberFormat="0" applyProtection="0">
      <alignment horizontal="right" vertical="center"/>
    </xf>
    <xf numFmtId="4" fontId="9" fillId="103" borderId="49" applyNumberFormat="0" applyProtection="0">
      <alignment horizontal="left" vertical="center" indent="1"/>
    </xf>
    <xf numFmtId="0" fontId="9" fillId="99" borderId="49" applyNumberFormat="0" applyProtection="0">
      <alignment horizontal="left" vertical="top" indent="1"/>
    </xf>
    <xf numFmtId="4" fontId="212" fillId="104" borderId="0" applyNumberFormat="0" applyProtection="0">
      <alignment horizontal="left" vertical="center" indent="1"/>
    </xf>
    <xf numFmtId="4" fontId="82" fillId="58" borderId="49" applyNumberFormat="0" applyProtection="0">
      <alignment horizontal="right" vertical="center"/>
    </xf>
    <xf numFmtId="37" fontId="2" fillId="23" borderId="0" applyNumberFormat="0" applyFont="0" applyBorder="0" applyAlignment="0" applyProtection="0"/>
    <xf numFmtId="188" fontId="2" fillId="74" borderId="0" applyNumberFormat="0" applyFont="0" applyBorder="0" applyAlignment="0" applyProtection="0"/>
    <xf numFmtId="188" fontId="2" fillId="20" borderId="0" applyNumberFormat="0" applyFont="0" applyBorder="0" applyAlignment="0" applyProtection="0"/>
    <xf numFmtId="37" fontId="2" fillId="0" borderId="0" applyNumberFormat="0" applyFont="0" applyFill="0" applyBorder="0" applyAlignment="0" applyProtection="0"/>
    <xf numFmtId="188" fontId="2" fillId="20" borderId="0" applyNumberFormat="0" applyFont="0" applyBorder="0" applyAlignment="0" applyProtection="0"/>
    <xf numFmtId="188" fontId="2" fillId="0" borderId="0" applyNumberFormat="0" applyFont="0" applyFill="0" applyBorder="0" applyAlignment="0" applyProtection="0"/>
    <xf numFmtId="188" fontId="2" fillId="0" borderId="0" applyNumberFormat="0" applyFont="0" applyBorder="0" applyAlignment="0" applyProtection="0"/>
    <xf numFmtId="0" fontId="1" fillId="0" borderId="0"/>
    <xf numFmtId="229" fontId="75" fillId="0" borderId="24">
      <alignment horizontal="right"/>
    </xf>
    <xf numFmtId="0" fontId="213" fillId="0" borderId="0"/>
    <xf numFmtId="0" fontId="1" fillId="0" borderId="0"/>
    <xf numFmtId="0" fontId="214" fillId="0" borderId="0" applyFill="0" applyBorder="0" applyAlignment="0"/>
    <xf numFmtId="183" fontId="105" fillId="70" borderId="0">
      <alignment vertical="center"/>
    </xf>
    <xf numFmtId="0" fontId="79" fillId="0" borderId="51"/>
    <xf numFmtId="0" fontId="215" fillId="20" borderId="52">
      <alignment horizontal="center"/>
    </xf>
    <xf numFmtId="0" fontId="216" fillId="0" borderId="0" applyNumberFormat="0" applyFill="0" applyBorder="0" applyAlignment="0" applyProtection="0"/>
    <xf numFmtId="185" fontId="74" fillId="89" borderId="1" applyNumberFormat="0"/>
    <xf numFmtId="0" fontId="1" fillId="0" borderId="0"/>
    <xf numFmtId="0" fontId="217" fillId="105" borderId="0">
      <protection hidden="1"/>
    </xf>
    <xf numFmtId="230" fontId="2" fillId="0" borderId="0" applyAlignment="0" applyProtection="0"/>
    <xf numFmtId="231" fontId="9" fillId="0" borderId="0" applyFill="0" applyBorder="0" applyAlignment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0" fillId="0" borderId="0"/>
    <xf numFmtId="0" fontId="61" fillId="0" borderId="0"/>
    <xf numFmtId="232" fontId="1" fillId="0" borderId="0" applyFill="0" applyBorder="0" applyAlignment="0" applyProtection="0">
      <alignment wrapText="1"/>
    </xf>
    <xf numFmtId="232" fontId="1" fillId="0" borderId="0" applyFill="0" applyBorder="0" applyAlignment="0" applyProtection="0">
      <alignment wrapText="1"/>
    </xf>
    <xf numFmtId="232" fontId="1" fillId="0" borderId="0" applyFill="0" applyBorder="0" applyAlignment="0" applyProtection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2" fontId="1" fillId="0" borderId="0" applyFill="0" applyBorder="0" applyAlignment="0" applyProtection="0">
      <alignment wrapText="1"/>
    </xf>
    <xf numFmtId="232" fontId="1" fillId="0" borderId="0" applyFill="0" applyBorder="0" applyAlignment="0" applyProtection="0">
      <alignment wrapText="1"/>
    </xf>
    <xf numFmtId="0" fontId="1" fillId="0" borderId="0"/>
    <xf numFmtId="0" fontId="1" fillId="0" borderId="0"/>
    <xf numFmtId="0" fontId="1" fillId="0" borderId="0"/>
    <xf numFmtId="232" fontId="1" fillId="0" borderId="0" applyFill="0" applyBorder="0" applyAlignment="0" applyProtection="0">
      <alignment wrapText="1"/>
    </xf>
    <xf numFmtId="232" fontId="1" fillId="0" borderId="0" applyFill="0" applyBorder="0" applyAlignment="0" applyProtection="0">
      <alignment wrapText="1"/>
    </xf>
    <xf numFmtId="0" fontId="1" fillId="0" borderId="0"/>
    <xf numFmtId="0" fontId="1" fillId="0" borderId="0"/>
    <xf numFmtId="0" fontId="1" fillId="0" borderId="0"/>
    <xf numFmtId="232" fontId="1" fillId="0" borderId="0" applyFill="0" applyBorder="0" applyAlignment="0" applyProtection="0">
      <alignment wrapText="1"/>
    </xf>
    <xf numFmtId="232" fontId="1" fillId="0" borderId="0" applyFill="0" applyBorder="0" applyAlignment="0" applyProtection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>
      <alignment horizont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>
      <alignment horizontal="center" wrapText="1"/>
    </xf>
    <xf numFmtId="0" fontId="1" fillId="0" borderId="0"/>
    <xf numFmtId="0" fontId="8" fillId="0" borderId="0" applyNumberFormat="0" applyFill="0" applyBorder="0">
      <alignment horizontal="center" wrapText="1"/>
    </xf>
    <xf numFmtId="0" fontId="1" fillId="0" borderId="0"/>
    <xf numFmtId="0" fontId="8" fillId="0" borderId="0" applyNumberFormat="0" applyFill="0" applyBorder="0">
      <alignment horizontal="center" wrapText="1"/>
    </xf>
    <xf numFmtId="0" fontId="1" fillId="0" borderId="0"/>
    <xf numFmtId="0" fontId="8" fillId="0" borderId="0" applyNumberFormat="0" applyFill="0" applyBorder="0">
      <alignment horizont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>
      <alignment horizont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>
      <alignment horizontal="center" wrapText="1"/>
    </xf>
    <xf numFmtId="0" fontId="1" fillId="0" borderId="0"/>
    <xf numFmtId="0" fontId="8" fillId="0" borderId="0" applyNumberFormat="0" applyFill="0" applyBorder="0">
      <alignment horizontal="center" wrapText="1"/>
    </xf>
    <xf numFmtId="0" fontId="1" fillId="0" borderId="0"/>
    <xf numFmtId="0" fontId="8" fillId="0" borderId="0" applyNumberFormat="0" applyFill="0" applyBorder="0">
      <alignment horizontal="center" wrapText="1"/>
    </xf>
    <xf numFmtId="0" fontId="1" fillId="0" borderId="0"/>
    <xf numFmtId="0" fontId="8" fillId="0" borderId="0" applyNumberFormat="0" applyFill="0" applyBorder="0">
      <alignment horizont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horizontal="left"/>
    </xf>
    <xf numFmtId="0" fontId="2" fillId="0" borderId="0">
      <alignment horizontal="center" vertical="center" wrapText="1"/>
    </xf>
    <xf numFmtId="0" fontId="2" fillId="0" borderId="0">
      <alignment horizontal="right"/>
    </xf>
    <xf numFmtId="0" fontId="60" fillId="0" borderId="10" applyFont="0" applyFill="0" applyAlignment="0" applyProtection="0"/>
    <xf numFmtId="0" fontId="87" fillId="106" borderId="0"/>
    <xf numFmtId="183" fontId="219" fillId="0" borderId="53">
      <alignment vertical="center"/>
    </xf>
    <xf numFmtId="200" fontId="220" fillId="0" borderId="54" applyNumberFormat="0" applyFont="0" applyFill="0" applyAlignment="0" applyProtection="0"/>
    <xf numFmtId="188" fontId="80" fillId="62" borderId="0">
      <alignment horizontal="center"/>
      <protection locked="0"/>
    </xf>
    <xf numFmtId="0" fontId="221" fillId="107" borderId="0" applyNumberFormat="0" applyBorder="0" applyAlignment="0">
      <protection locked="0"/>
    </xf>
    <xf numFmtId="213" fontId="93" fillId="108" borderId="0"/>
    <xf numFmtId="0" fontId="77" fillId="0" borderId="0"/>
    <xf numFmtId="0" fontId="1" fillId="0" borderId="0"/>
    <xf numFmtId="0" fontId="127" fillId="0" borderId="0"/>
    <xf numFmtId="0" fontId="127" fillId="0" borderId="0"/>
    <xf numFmtId="0" fontId="222" fillId="0" borderId="0" applyFill="0" applyBorder="0" applyAlignment="0"/>
    <xf numFmtId="0" fontId="127" fillId="0" borderId="0"/>
    <xf numFmtId="0" fontId="127" fillId="0" borderId="0"/>
    <xf numFmtId="0" fontId="223" fillId="0" borderId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60" fillId="0" borderId="0" applyFont="0" applyFill="0" applyBorder="0" applyAlignment="0"/>
    <xf numFmtId="0" fontId="1" fillId="0" borderId="0"/>
    <xf numFmtId="0" fontId="139" fillId="0" borderId="55" applyFont="0"/>
    <xf numFmtId="0" fontId="60" fillId="0" borderId="0" applyFont="0" applyFill="0" applyBorder="0" applyAlignment="0" applyProtection="0"/>
    <xf numFmtId="183" fontId="105" fillId="109" borderId="0" applyNumberFormat="0">
      <alignment vertical="center"/>
    </xf>
    <xf numFmtId="183" fontId="224" fillId="68" borderId="0" applyNumberFormat="0">
      <alignment vertical="center"/>
    </xf>
    <xf numFmtId="183" fontId="224" fillId="68" borderId="0" applyNumberFormat="0">
      <alignment vertical="center"/>
    </xf>
    <xf numFmtId="183" fontId="224" fillId="68" borderId="0" applyNumberFormat="0">
      <alignment vertical="center"/>
    </xf>
    <xf numFmtId="0" fontId="1" fillId="0" borderId="0"/>
    <xf numFmtId="183" fontId="47" fillId="0" borderId="0" applyNumberFormat="0">
      <alignment vertical="center"/>
    </xf>
    <xf numFmtId="183" fontId="219" fillId="0" borderId="0" applyNumberFormat="0">
      <alignment vertical="center"/>
    </xf>
    <xf numFmtId="0" fontId="5" fillId="0" borderId="0" applyNumberFormat="0" applyFill="0" applyBorder="0" applyAlignment="0" applyProtection="0"/>
    <xf numFmtId="0" fontId="225" fillId="59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6" fontId="82" fillId="0" borderId="0" applyNumberFormat="0" applyFill="0" applyBorder="0" applyAlignment="0" applyProtection="0"/>
    <xf numFmtId="183" fontId="219" fillId="0" borderId="56">
      <alignment vertical="center"/>
    </xf>
    <xf numFmtId="183" fontId="219" fillId="0" borderId="53">
      <alignment vertical="center"/>
    </xf>
    <xf numFmtId="200" fontId="220" fillId="0" borderId="57" applyNumberFormat="0" applyFont="0" applyFill="0" applyAlignment="0" applyProtection="0"/>
    <xf numFmtId="183" fontId="226" fillId="0" borderId="11" applyFill="0"/>
    <xf numFmtId="183" fontId="226" fillId="0" borderId="10" applyFill="0"/>
    <xf numFmtId="0" fontId="37" fillId="0" borderId="58" applyNumberFormat="0" applyFill="0" applyAlignment="0" applyProtection="0"/>
    <xf numFmtId="0" fontId="227" fillId="0" borderId="20" applyNumberFormat="0" applyFill="0" applyAlignment="0" applyProtection="0"/>
    <xf numFmtId="0" fontId="37" fillId="0" borderId="59" applyNumberFormat="0" applyFill="0" applyAlignment="0" applyProtection="0"/>
    <xf numFmtId="0" fontId="1" fillId="0" borderId="0"/>
    <xf numFmtId="183" fontId="108" fillId="0" borderId="11" applyFill="0"/>
    <xf numFmtId="183" fontId="108" fillId="0" borderId="10" applyFill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60" fillId="0" borderId="60" applyFont="0" applyFill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228" fillId="110" borderId="1" applyNumberFormat="0"/>
    <xf numFmtId="229" fontId="75" fillId="0" borderId="24">
      <alignment horizontal="right"/>
    </xf>
    <xf numFmtId="42" fontId="1" fillId="0" borderId="0" applyFont="0" applyFill="0" applyBorder="0" applyAlignment="0" applyProtection="0"/>
    <xf numFmtId="233" fontId="1" fillId="0" borderId="0" applyFont="0" applyFill="0" applyBorder="0" applyAlignment="0" applyProtection="0"/>
    <xf numFmtId="234" fontId="1" fillId="0" borderId="0" applyFont="0" applyFill="0" applyBorder="0" applyAlignment="0" applyProtection="0"/>
    <xf numFmtId="0" fontId="1" fillId="0" borderId="0"/>
    <xf numFmtId="0" fontId="229" fillId="0" borderId="0" applyNumberFormat="0" applyFill="0" applyBorder="0" applyAlignment="0" applyProtection="0"/>
    <xf numFmtId="235" fontId="1" fillId="0" borderId="0" applyFont="0" applyFill="0" applyBorder="0" applyAlignment="0" applyProtection="0"/>
    <xf numFmtId="0" fontId="180" fillId="0" borderId="0" applyFont="0" applyFill="0" applyBorder="0" applyAlignment="0" applyProtection="0"/>
    <xf numFmtId="0" fontId="230" fillId="0" borderId="0" applyNumberFormat="0" applyFill="0" applyBorder="0"/>
    <xf numFmtId="0" fontId="82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1" fillId="0" borderId="0"/>
    <xf numFmtId="0" fontId="1" fillId="0" borderId="0"/>
    <xf numFmtId="0" fontId="232" fillId="0" borderId="0" applyNumberFormat="0" applyFill="0" applyBorder="0" applyAlignment="0" applyProtection="0"/>
    <xf numFmtId="0" fontId="232" fillId="0" borderId="0" applyNumberFormat="0" applyFill="0" applyBorder="0" applyAlignment="0" applyProtection="0"/>
    <xf numFmtId="236" fontId="8" fillId="0" borderId="61" applyNumberFormat="0" applyAlignment="0"/>
    <xf numFmtId="0" fontId="1" fillId="10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92" fillId="0" borderId="0" applyNumberFormat="0" applyFill="0" applyBorder="0" applyAlignment="0"/>
    <xf numFmtId="237" fontId="65" fillId="0" borderId="62"/>
    <xf numFmtId="0" fontId="1" fillId="111" borderId="0" applyNumberFormat="0" applyFont="0" applyBorder="0" applyAlignment="0">
      <protection hidden="1"/>
    </xf>
    <xf numFmtId="0" fontId="1" fillId="111" borderId="0" applyNumberFormat="0" applyFont="0" applyBorder="0" applyAlignment="0">
      <protection hidden="1"/>
    </xf>
    <xf numFmtId="0" fontId="1" fillId="111" borderId="0" applyNumberFormat="0" applyFont="0" applyBorder="0" applyAlignment="0">
      <protection hidden="1"/>
    </xf>
    <xf numFmtId="0" fontId="233" fillId="0" borderId="0"/>
    <xf numFmtId="0" fontId="164" fillId="87" borderId="7" applyNumberFormat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5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3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5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36" fillId="0" borderId="0"/>
    <xf numFmtId="0" fontId="236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9" fontId="18" fillId="0" borderId="0" applyFont="0" applyFill="0" applyBorder="0" applyAlignment="0" applyProtection="0"/>
    <xf numFmtId="0" fontId="236" fillId="0" borderId="0"/>
    <xf numFmtId="0" fontId="236" fillId="0" borderId="0"/>
    <xf numFmtId="0" fontId="236" fillId="0" borderId="0"/>
    <xf numFmtId="0" fontId="236" fillId="0" borderId="0"/>
    <xf numFmtId="0" fontId="23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5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6" fillId="0" borderId="0"/>
    <xf numFmtId="0" fontId="236" fillId="0" borderId="0"/>
    <xf numFmtId="0" fontId="236" fillId="0" borderId="0"/>
    <xf numFmtId="43" fontId="1" fillId="0" borderId="0" applyFont="0" applyFill="0" applyBorder="0" applyAlignment="0" applyProtection="0"/>
    <xf numFmtId="0" fontId="235" fillId="0" borderId="0"/>
    <xf numFmtId="43" fontId="1" fillId="0" borderId="0" applyFont="0" applyFill="0" applyBorder="0" applyAlignment="0" applyProtection="0"/>
    <xf numFmtId="0" fontId="235" fillId="0" borderId="0"/>
    <xf numFmtId="0" fontId="23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5" fillId="0" borderId="0"/>
    <xf numFmtId="0" fontId="235" fillId="0" borderId="0"/>
    <xf numFmtId="43" fontId="1" fillId="0" borderId="0" applyFont="0" applyFill="0" applyBorder="0" applyAlignment="0" applyProtection="0"/>
    <xf numFmtId="0" fontId="235" fillId="0" borderId="0"/>
    <xf numFmtId="0" fontId="235" fillId="0" borderId="0"/>
    <xf numFmtId="0" fontId="235" fillId="0" borderId="0"/>
    <xf numFmtId="0" fontId="236" fillId="0" borderId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5" fillId="0" borderId="0"/>
    <xf numFmtId="9" fontId="1" fillId="0" borderId="0" applyFont="0" applyFill="0" applyBorder="0" applyAlignment="0" applyProtection="0"/>
    <xf numFmtId="0" fontId="23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36" fillId="0" borderId="0"/>
    <xf numFmtId="0" fontId="236" fillId="0" borderId="0"/>
  </cellStyleXfs>
  <cellXfs count="152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107"/>
    <xf numFmtId="0" fontId="3" fillId="0" borderId="10" xfId="107" applyFont="1" applyBorder="1" applyAlignment="1">
      <alignment vertical="top"/>
    </xf>
    <xf numFmtId="0" fontId="2" fillId="0" borderId="0" xfId="107" applyFont="1" applyAlignment="1">
      <alignment horizontal="right" vertical="top" wrapText="1"/>
    </xf>
    <xf numFmtId="0" fontId="2" fillId="0" borderId="0" xfId="107" applyFont="1" applyAlignment="1">
      <alignment horizontal="right" vertical="top"/>
    </xf>
    <xf numFmtId="0" fontId="4" fillId="0" borderId="0" xfId="107" applyFont="1" applyAlignment="1">
      <alignment vertical="top"/>
    </xf>
    <xf numFmtId="0" fontId="2" fillId="0" borderId="0" xfId="0" applyFont="1" applyAlignment="1"/>
    <xf numFmtId="0" fontId="6" fillId="0" borderId="0" xfId="0" applyFont="1" applyAlignment="1">
      <alignment horizontal="center"/>
    </xf>
    <xf numFmtId="0" fontId="3" fillId="0" borderId="10" xfId="97" applyFont="1" applyBorder="1" applyAlignment="1">
      <alignment vertical="top"/>
    </xf>
    <xf numFmtId="0" fontId="3" fillId="0" borderId="0" xfId="97" applyFont="1" applyAlignment="1">
      <alignment vertical="top"/>
    </xf>
    <xf numFmtId="0" fontId="2" fillId="0" borderId="10" xfId="97" applyFont="1" applyFill="1" applyBorder="1" applyAlignment="1">
      <alignment horizontal="right" wrapText="1"/>
    </xf>
    <xf numFmtId="0" fontId="2" fillId="0" borderId="0" xfId="97" applyFont="1" applyBorder="1" applyAlignment="1">
      <alignment horizontal="right" wrapText="1"/>
    </xf>
    <xf numFmtId="0" fontId="2" fillId="0" borderId="0" xfId="97" applyFont="1" applyAlignment="1">
      <alignment horizontal="right" vertical="top" wrapText="1"/>
    </xf>
    <xf numFmtId="0" fontId="2" fillId="0" borderId="0" xfId="97" applyFont="1" applyFill="1" applyAlignment="1">
      <alignment horizontal="right" wrapText="1"/>
    </xf>
    <xf numFmtId="0" fontId="2" fillId="0" borderId="0" xfId="97" applyFont="1" applyAlignment="1">
      <alignment horizontal="right" wrapText="1"/>
    </xf>
    <xf numFmtId="0" fontId="2" fillId="0" borderId="0" xfId="97" applyFont="1" applyAlignment="1">
      <alignment vertical="top"/>
    </xf>
    <xf numFmtId="165" fontId="2" fillId="0" borderId="0" xfId="97" applyNumberFormat="1" applyFont="1" applyAlignment="1">
      <alignment horizontal="right"/>
    </xf>
    <xf numFmtId="165" fontId="2" fillId="0" borderId="0" xfId="97" applyNumberFormat="1" applyFont="1" applyFill="1" applyAlignment="1">
      <alignment horizontal="right" wrapText="1"/>
    </xf>
    <xf numFmtId="165" fontId="2" fillId="0" borderId="0" xfId="97" applyNumberFormat="1" applyFont="1" applyAlignment="1">
      <alignment horizontal="right" vertical="top" wrapText="1"/>
    </xf>
    <xf numFmtId="165" fontId="3" fillId="0" borderId="0" xfId="97" applyNumberFormat="1" applyFont="1" applyAlignment="1">
      <alignment horizontal="right" wrapText="1"/>
    </xf>
    <xf numFmtId="0" fontId="4" fillId="0" borderId="0" xfId="97" applyFont="1" applyAlignment="1">
      <alignment vertical="top"/>
    </xf>
    <xf numFmtId="17" fontId="40" fillId="0" borderId="0" xfId="106" applyNumberFormat="1" applyFont="1"/>
    <xf numFmtId="0" fontId="40" fillId="0" borderId="0" xfId="106" applyFont="1" applyAlignment="1">
      <alignment horizontal="right" vertical="center"/>
    </xf>
    <xf numFmtId="0" fontId="1" fillId="0" borderId="0" xfId="0" applyFont="1" applyAlignment="1">
      <alignment horizontal="center"/>
    </xf>
    <xf numFmtId="0" fontId="3" fillId="0" borderId="10" xfId="0" applyFont="1" applyBorder="1" applyAlignment="1">
      <alignment vertical="top"/>
    </xf>
    <xf numFmtId="0" fontId="2" fillId="0" borderId="10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top"/>
    </xf>
    <xf numFmtId="165" fontId="2" fillId="0" borderId="0" xfId="0" applyNumberFormat="1" applyFont="1" applyFill="1" applyAlignment="1">
      <alignment horizontal="right"/>
    </xf>
    <xf numFmtId="0" fontId="4" fillId="0" borderId="0" xfId="0" applyFont="1" applyAlignment="1">
      <alignment vertical="top"/>
    </xf>
    <xf numFmtId="165" fontId="2" fillId="0" borderId="0" xfId="0" applyNumberFormat="1" applyFont="1"/>
    <xf numFmtId="0" fontId="40" fillId="0" borderId="0" xfId="106" applyFont="1"/>
    <xf numFmtId="0" fontId="0" fillId="0" borderId="0" xfId="0" applyAlignment="1"/>
    <xf numFmtId="0" fontId="1" fillId="0" borderId="0" xfId="108"/>
    <xf numFmtId="0" fontId="2" fillId="0" borderId="10" xfId="108" applyFont="1" applyBorder="1" applyAlignment="1"/>
    <xf numFmtId="0" fontId="2" fillId="0" borderId="11" xfId="108" applyFont="1" applyBorder="1" applyAlignment="1">
      <alignment vertical="top" wrapText="1"/>
    </xf>
    <xf numFmtId="0" fontId="2" fillId="0" borderId="0" xfId="108" applyFont="1" applyAlignment="1">
      <alignment horizontal="right"/>
    </xf>
    <xf numFmtId="0" fontId="4" fillId="0" borderId="0" xfId="108" applyFont="1" applyFill="1"/>
    <xf numFmtId="0" fontId="4" fillId="0" borderId="0" xfId="108" applyFont="1" applyFill="1" applyAlignment="1">
      <alignment horizontal="right"/>
    </xf>
    <xf numFmtId="0" fontId="2" fillId="24" borderId="0" xfId="108" applyFont="1" applyFill="1" applyAlignment="1">
      <alignment horizontal="right"/>
    </xf>
    <xf numFmtId="0" fontId="2" fillId="0" borderId="0" xfId="108" applyFont="1" applyFill="1"/>
    <xf numFmtId="0" fontId="2" fillId="0" borderId="0" xfId="108" applyFont="1" applyFill="1" applyAlignment="1">
      <alignment horizontal="right"/>
    </xf>
    <xf numFmtId="3" fontId="2" fillId="24" borderId="0" xfId="108" applyNumberFormat="1" applyFont="1" applyFill="1" applyAlignment="1">
      <alignment horizontal="right"/>
    </xf>
    <xf numFmtId="164" fontId="0" fillId="0" borderId="0" xfId="0" applyNumberFormat="1"/>
    <xf numFmtId="0" fontId="2" fillId="0" borderId="0" xfId="0" applyFont="1" applyFill="1" applyAlignment="1">
      <alignment horizontal="left"/>
    </xf>
    <xf numFmtId="0" fontId="0" fillId="0" borderId="0" xfId="0" applyFill="1"/>
    <xf numFmtId="164" fontId="0" fillId="0" borderId="0" xfId="0" applyNumberFormat="1" applyFill="1"/>
    <xf numFmtId="170" fontId="39" fillId="0" borderId="0" xfId="134" applyNumberFormat="1" applyFont="1" applyFill="1"/>
    <xf numFmtId="0" fontId="0" fillId="25" borderId="0" xfId="0" applyFill="1"/>
    <xf numFmtId="0" fontId="6" fillId="0" borderId="0" xfId="0" applyFont="1" applyAlignment="1"/>
    <xf numFmtId="0" fontId="1" fillId="0" borderId="0" xfId="110"/>
    <xf numFmtId="0" fontId="3" fillId="0" borderId="10" xfId="110" applyFont="1" applyBorder="1" applyAlignment="1">
      <alignment vertical="top"/>
    </xf>
    <xf numFmtId="0" fontId="2" fillId="0" borderId="0" xfId="110" applyFont="1" applyAlignment="1">
      <alignment horizontal="right" vertical="top" wrapText="1"/>
    </xf>
    <xf numFmtId="0" fontId="2" fillId="0" borderId="0" xfId="110" applyFont="1" applyAlignment="1">
      <alignment horizontal="right" wrapText="1"/>
    </xf>
    <xf numFmtId="0" fontId="3" fillId="0" borderId="0" xfId="110" applyFont="1" applyAlignment="1">
      <alignment horizontal="right" vertical="top"/>
    </xf>
    <xf numFmtId="0" fontId="2" fillId="0" borderId="0" xfId="110" applyFont="1" applyFill="1" applyAlignment="1">
      <alignment horizontal="right" wrapText="1"/>
    </xf>
    <xf numFmtId="0" fontId="4" fillId="0" borderId="0" xfId="110" applyFont="1" applyFill="1"/>
    <xf numFmtId="0" fontId="4" fillId="0" borderId="0" xfId="110" applyFont="1" applyFill="1" applyAlignment="1">
      <alignment horizontal="right"/>
    </xf>
    <xf numFmtId="0" fontId="1" fillId="0" borderId="0" xfId="110" applyAlignment="1">
      <alignment horizontal="right"/>
    </xf>
    <xf numFmtId="0" fontId="2" fillId="0" borderId="0" xfId="110" applyFont="1" applyFill="1"/>
    <xf numFmtId="0" fontId="2" fillId="0" borderId="0" xfId="110" applyFont="1" applyFill="1" applyAlignment="1">
      <alignment horizontal="right"/>
    </xf>
    <xf numFmtId="0" fontId="1" fillId="0" borderId="0" xfId="111"/>
    <xf numFmtId="0" fontId="1" fillId="0" borderId="12" xfId="111" applyBorder="1"/>
    <xf numFmtId="0" fontId="2" fillId="0" borderId="10" xfId="111" applyFont="1" applyBorder="1" applyAlignment="1">
      <alignment horizontal="right" vertical="top"/>
    </xf>
    <xf numFmtId="0" fontId="2" fillId="0" borderId="10" xfId="111" applyFont="1" applyBorder="1" applyAlignment="1">
      <alignment horizontal="center" vertical="top" wrapText="1"/>
    </xf>
    <xf numFmtId="0" fontId="2" fillId="0" borderId="0" xfId="111" applyFont="1" applyBorder="1" applyAlignment="1">
      <alignment horizontal="right" vertical="top" wrapText="1"/>
    </xf>
    <xf numFmtId="0" fontId="2" fillId="0" borderId="0" xfId="111" applyFont="1" applyBorder="1" applyAlignment="1">
      <alignment horizontal="right" wrapText="1"/>
    </xf>
    <xf numFmtId="0" fontId="2" fillId="0" borderId="0" xfId="111" applyFont="1" applyAlignment="1">
      <alignment horizontal="right" wrapText="1"/>
    </xf>
    <xf numFmtId="0" fontId="2" fillId="0" borderId="0" xfId="111" applyFont="1" applyFill="1" applyAlignment="1">
      <alignment horizontal="right" wrapText="1"/>
    </xf>
    <xf numFmtId="0" fontId="2" fillId="0" borderId="0" xfId="111" applyFont="1" applyAlignment="1">
      <alignment horizontal="right" vertical="top" wrapText="1"/>
    </xf>
    <xf numFmtId="0" fontId="2" fillId="0" borderId="0" xfId="111" applyFont="1" applyFill="1" applyAlignment="1">
      <alignment horizontal="right" vertical="top" wrapText="1"/>
    </xf>
    <xf numFmtId="0" fontId="4" fillId="0" borderId="0" xfId="111" applyFont="1" applyAlignment="1">
      <alignment vertical="top"/>
    </xf>
    <xf numFmtId="0" fontId="3" fillId="0" borderId="0" xfId="111" applyFont="1" applyAlignment="1">
      <alignment horizontal="right" vertical="top" wrapText="1"/>
    </xf>
    <xf numFmtId="0" fontId="3" fillId="0" borderId="0" xfId="111" applyFont="1" applyAlignment="1">
      <alignment horizontal="right" wrapText="1"/>
    </xf>
    <xf numFmtId="0" fontId="4" fillId="0" borderId="0" xfId="111" applyFont="1" applyFill="1"/>
    <xf numFmtId="0" fontId="2" fillId="0" borderId="0" xfId="111" applyFont="1" applyFill="1"/>
    <xf numFmtId="0" fontId="12" fillId="0" borderId="0" xfId="111" applyFont="1" applyAlignment="1">
      <alignment horizontal="right" vertical="top" wrapText="1"/>
    </xf>
    <xf numFmtId="0" fontId="13" fillId="0" borderId="0" xfId="0" applyFont="1"/>
    <xf numFmtId="0" fontId="2" fillId="0" borderId="0" xfId="111" applyFont="1" applyFill="1" applyAlignment="1">
      <alignment horizontal="left" indent="1"/>
    </xf>
    <xf numFmtId="0" fontId="2" fillId="0" borderId="0" xfId="111" applyFont="1" applyFill="1" applyAlignment="1">
      <alignment horizontal="left"/>
    </xf>
    <xf numFmtId="0" fontId="2" fillId="0" borderId="0" xfId="111" applyFont="1" applyFill="1" applyAlignment="1">
      <alignment horizontal="right"/>
    </xf>
    <xf numFmtId="0" fontId="2" fillId="0" borderId="0" xfId="111" applyFont="1" applyAlignment="1">
      <alignment horizontal="right"/>
    </xf>
    <xf numFmtId="0" fontId="3" fillId="0" borderId="0" xfId="111" applyFont="1" applyFill="1"/>
    <xf numFmtId="0" fontId="8" fillId="0" borderId="0" xfId="0" applyFont="1"/>
    <xf numFmtId="0" fontId="2" fillId="0" borderId="0" xfId="0" applyFont="1" applyFill="1"/>
    <xf numFmtId="0" fontId="41" fillId="0" borderId="0" xfId="0" applyFont="1" applyFill="1"/>
    <xf numFmtId="0" fontId="3" fillId="0" borderId="11" xfId="111" applyFont="1" applyFill="1" applyBorder="1" applyAlignment="1">
      <alignment vertical="center"/>
    </xf>
    <xf numFmtId="0" fontId="2" fillId="0" borderId="11" xfId="111" applyFont="1" applyBorder="1" applyAlignment="1">
      <alignment horizontal="right"/>
    </xf>
    <xf numFmtId="0" fontId="1" fillId="0" borderId="0" xfId="0" applyFont="1" applyFill="1"/>
    <xf numFmtId="0" fontId="1" fillId="0" borderId="0" xfId="112"/>
    <xf numFmtId="0" fontId="2" fillId="0" borderId="12" xfId="112" applyFont="1" applyBorder="1"/>
    <xf numFmtId="0" fontId="2" fillId="0" borderId="10" xfId="112" applyFont="1" applyBorder="1" applyAlignment="1">
      <alignment horizontal="right" vertical="top"/>
    </xf>
    <xf numFmtId="0" fontId="2" fillId="0" borderId="10" xfId="112" applyFont="1" applyBorder="1"/>
    <xf numFmtId="0" fontId="2" fillId="0" borderId="11" xfId="112" applyFont="1" applyBorder="1" applyAlignment="1">
      <alignment vertical="top" wrapText="1"/>
    </xf>
    <xf numFmtId="0" fontId="2" fillId="0" borderId="0" xfId="112" applyFont="1" applyAlignment="1">
      <alignment horizontal="right" vertical="top" wrapText="1"/>
    </xf>
    <xf numFmtId="0" fontId="2" fillId="0" borderId="0" xfId="112" applyFont="1" applyAlignment="1">
      <alignment horizontal="right"/>
    </xf>
    <xf numFmtId="0" fontId="2" fillId="24" borderId="0" xfId="112" applyFont="1" applyFill="1" applyAlignment="1">
      <alignment horizontal="right" vertical="top" wrapText="1"/>
    </xf>
    <xf numFmtId="0" fontId="4" fillId="0" borderId="0" xfId="112" applyFont="1" applyFill="1"/>
    <xf numFmtId="0" fontId="2" fillId="24" borderId="0" xfId="112" applyFont="1" applyFill="1" applyAlignment="1">
      <alignment horizontal="right"/>
    </xf>
    <xf numFmtId="0" fontId="2" fillId="0" borderId="0" xfId="112" applyFont="1" applyFill="1" applyAlignment="1">
      <alignment horizontal="right"/>
    </xf>
    <xf numFmtId="0" fontId="2" fillId="0" borderId="0" xfId="112" applyFont="1" applyFill="1"/>
    <xf numFmtId="164" fontId="2" fillId="0" borderId="0" xfId="112" applyNumberFormat="1" applyFont="1"/>
    <xf numFmtId="165" fontId="2" fillId="0" borderId="0" xfId="112" applyNumberFormat="1" applyFont="1"/>
    <xf numFmtId="0" fontId="2" fillId="0" borderId="0" xfId="112" applyFont="1" applyFill="1" applyAlignment="1">
      <alignment horizontal="left"/>
    </xf>
    <xf numFmtId="0" fontId="2" fillId="0" borderId="0" xfId="112" applyFont="1" applyFill="1" applyAlignment="1">
      <alignment horizontal="left" indent="1"/>
    </xf>
    <xf numFmtId="0" fontId="3" fillId="0" borderId="0" xfId="112" applyFont="1" applyFill="1"/>
    <xf numFmtId="0" fontId="3" fillId="0" borderId="11" xfId="112" applyFont="1" applyFill="1" applyBorder="1" applyAlignment="1">
      <alignment vertical="center"/>
    </xf>
    <xf numFmtId="0" fontId="2" fillId="0" borderId="11" xfId="112" applyFont="1" applyBorder="1" applyAlignment="1">
      <alignment horizontal="right"/>
    </xf>
    <xf numFmtId="1" fontId="2" fillId="0" borderId="0" xfId="112" applyNumberFormat="1" applyFont="1" applyAlignment="1">
      <alignment horizontal="right"/>
    </xf>
    <xf numFmtId="1" fontId="2" fillId="0" borderId="0" xfId="112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113" applyFont="1" applyAlignment="1">
      <alignment horizontal="center"/>
    </xf>
    <xf numFmtId="0" fontId="1" fillId="0" borderId="0" xfId="113" applyFont="1" applyAlignment="1"/>
    <xf numFmtId="0" fontId="4" fillId="0" borderId="10" xfId="113" applyFont="1" applyFill="1" applyBorder="1"/>
    <xf numFmtId="0" fontId="2" fillId="0" borderId="10" xfId="113" applyFont="1" applyFill="1" applyBorder="1" applyAlignment="1">
      <alignment horizontal="right" wrapText="1"/>
    </xf>
    <xf numFmtId="0" fontId="2" fillId="0" borderId="10" xfId="113" applyFont="1" applyFill="1" applyBorder="1" applyAlignment="1">
      <alignment horizontal="right"/>
    </xf>
    <xf numFmtId="0" fontId="4" fillId="0" borderId="0" xfId="113" applyFont="1" applyFill="1"/>
    <xf numFmtId="0" fontId="2" fillId="0" borderId="0" xfId="113" applyFont="1" applyFill="1" applyAlignment="1">
      <alignment horizontal="right" wrapText="1"/>
    </xf>
    <xf numFmtId="0" fontId="1" fillId="0" borderId="0" xfId="113"/>
    <xf numFmtId="0" fontId="1" fillId="0" borderId="0" xfId="114"/>
    <xf numFmtId="0" fontId="2" fillId="0" borderId="10" xfId="114" applyFont="1" applyBorder="1" applyAlignment="1">
      <alignment horizontal="right" vertical="top"/>
    </xf>
    <xf numFmtId="0" fontId="2" fillId="0" borderId="10" xfId="114" applyFont="1" applyBorder="1" applyAlignment="1">
      <alignment horizontal="center" vertical="top" wrapText="1"/>
    </xf>
    <xf numFmtId="0" fontId="2" fillId="0" borderId="0" xfId="114" applyFont="1" applyAlignment="1">
      <alignment horizontal="right" vertical="top"/>
    </xf>
    <xf numFmtId="0" fontId="2" fillId="0" borderId="0" xfId="114" applyFont="1" applyAlignment="1">
      <alignment horizontal="right" vertical="top" wrapText="1"/>
    </xf>
    <xf numFmtId="0" fontId="2" fillId="0" borderId="0" xfId="114" applyFont="1" applyAlignment="1">
      <alignment horizontal="right" wrapText="1"/>
    </xf>
    <xf numFmtId="0" fontId="2" fillId="0" borderId="0" xfId="114" applyFont="1" applyBorder="1" applyAlignment="1">
      <alignment horizontal="right" wrapText="1"/>
    </xf>
    <xf numFmtId="0" fontId="2" fillId="0" borderId="0" xfId="114" applyFont="1" applyFill="1" applyAlignment="1">
      <alignment horizontal="right" wrapText="1"/>
    </xf>
    <xf numFmtId="0" fontId="3" fillId="0" borderId="0" xfId="114" applyFont="1" applyAlignment="1">
      <alignment vertical="top"/>
    </xf>
    <xf numFmtId="0" fontId="3" fillId="0" borderId="0" xfId="114" applyFont="1" applyAlignment="1">
      <alignment horizontal="right" vertical="top"/>
    </xf>
    <xf numFmtId="0" fontId="4" fillId="0" borderId="0" xfId="114" applyFont="1" applyFill="1"/>
    <xf numFmtId="0" fontId="4" fillId="0" borderId="0" xfId="114" applyFont="1" applyFill="1" applyAlignment="1">
      <alignment horizontal="right"/>
    </xf>
    <xf numFmtId="0" fontId="2" fillId="0" borderId="0" xfId="114" applyFont="1" applyFill="1" applyAlignment="1">
      <alignment horizontal="right"/>
    </xf>
    <xf numFmtId="0" fontId="2" fillId="0" borderId="0" xfId="114" applyFont="1" applyAlignment="1">
      <alignment horizontal="right"/>
    </xf>
    <xf numFmtId="0" fontId="2" fillId="0" borderId="0" xfId="114" applyFont="1" applyFill="1"/>
    <xf numFmtId="0" fontId="1" fillId="0" borderId="12" xfId="115" applyBorder="1"/>
    <xf numFmtId="0" fontId="1" fillId="0" borderId="0" xfId="115" applyBorder="1"/>
    <xf numFmtId="0" fontId="1" fillId="0" borderId="0" xfId="115"/>
    <xf numFmtId="0" fontId="1" fillId="0" borderId="10" xfId="115" applyBorder="1"/>
    <xf numFmtId="0" fontId="2" fillId="0" borderId="0" xfId="0" applyFont="1" applyBorder="1" applyAlignment="1">
      <alignment horizontal="center" vertical="top" wrapText="1"/>
    </xf>
    <xf numFmtId="0" fontId="2" fillId="0" borderId="0" xfId="115" applyFont="1" applyFill="1" applyAlignment="1">
      <alignment horizontal="right" wrapText="1"/>
    </xf>
    <xf numFmtId="0" fontId="2" fillId="0" borderId="0" xfId="115" applyFont="1" applyBorder="1" applyAlignment="1">
      <alignment horizontal="right" wrapText="1"/>
    </xf>
    <xf numFmtId="0" fontId="2" fillId="0" borderId="0" xfId="115" applyFont="1" applyAlignment="1">
      <alignment horizontal="right" wrapText="1"/>
    </xf>
    <xf numFmtId="0" fontId="1" fillId="0" borderId="0" xfId="115" applyFill="1" applyAlignment="1">
      <alignment horizontal="right"/>
    </xf>
    <xf numFmtId="0" fontId="1" fillId="0" borderId="0" xfId="115" applyAlignment="1">
      <alignment horizontal="right"/>
    </xf>
    <xf numFmtId="0" fontId="0" fillId="0" borderId="0" xfId="0" applyAlignment="1">
      <alignment horizontal="right"/>
    </xf>
    <xf numFmtId="0" fontId="14" fillId="0" borderId="0" xfId="115" applyFont="1"/>
    <xf numFmtId="0" fontId="2" fillId="0" borderId="0" xfId="115" applyFont="1"/>
    <xf numFmtId="0" fontId="4" fillId="0" borderId="0" xfId="115" applyFont="1" applyAlignment="1">
      <alignment wrapText="1"/>
    </xf>
    <xf numFmtId="164" fontId="4" fillId="0" borderId="0" xfId="0" applyNumberFormat="1" applyFont="1"/>
    <xf numFmtId="165" fontId="0" fillId="0" borderId="0" xfId="0" applyNumberFormat="1" applyFill="1"/>
    <xf numFmtId="0" fontId="2" fillId="0" borderId="0" xfId="115" applyFont="1" applyAlignment="1">
      <alignment wrapText="1"/>
    </xf>
    <xf numFmtId="164" fontId="2" fillId="0" borderId="0" xfId="115" applyNumberFormat="1" applyFont="1"/>
    <xf numFmtId="164" fontId="2" fillId="0" borderId="0" xfId="0" applyNumberFormat="1" applyFont="1"/>
    <xf numFmtId="0" fontId="3" fillId="0" borderId="0" xfId="115" applyFont="1" applyAlignment="1">
      <alignment wrapText="1"/>
    </xf>
    <xf numFmtId="164" fontId="3" fillId="0" borderId="0" xfId="0" applyNumberFormat="1" applyFont="1"/>
    <xf numFmtId="164" fontId="2" fillId="0" borderId="0" xfId="0" applyNumberFormat="1" applyFont="1" applyAlignment="1">
      <alignment horizontal="right"/>
    </xf>
    <xf numFmtId="165" fontId="2" fillId="0" borderId="0" xfId="115" applyNumberFormat="1" applyFont="1" applyFill="1" applyAlignment="1">
      <alignment horizontal="right"/>
    </xf>
    <xf numFmtId="165" fontId="2" fillId="0" borderId="0" xfId="115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4" fontId="1" fillId="0" borderId="0" xfId="115" applyNumberFormat="1" applyFill="1" applyAlignment="1">
      <alignment horizontal="right"/>
    </xf>
    <xf numFmtId="164" fontId="1" fillId="0" borderId="0" xfId="115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13" fillId="0" borderId="0" xfId="0" applyNumberFormat="1" applyFont="1" applyFill="1"/>
    <xf numFmtId="0" fontId="1" fillId="0" borderId="12" xfId="116" applyBorder="1"/>
    <xf numFmtId="0" fontId="1" fillId="0" borderId="0" xfId="116"/>
    <xf numFmtId="0" fontId="2" fillId="0" borderId="12" xfId="117" applyFont="1" applyBorder="1" applyAlignment="1"/>
    <xf numFmtId="0" fontId="2" fillId="0" borderId="12" xfId="117" applyFont="1" applyFill="1" applyBorder="1"/>
    <xf numFmtId="0" fontId="2" fillId="0" borderId="12" xfId="117" applyFont="1" applyBorder="1"/>
    <xf numFmtId="0" fontId="2" fillId="0" borderId="0" xfId="117" applyFont="1" applyBorder="1" applyAlignment="1">
      <alignment horizontal="left" vertical="top"/>
    </xf>
    <xf numFmtId="0" fontId="2" fillId="0" borderId="0" xfId="117" applyFont="1" applyBorder="1" applyAlignment="1">
      <alignment horizontal="center" vertical="top" wrapText="1"/>
    </xf>
    <xf numFmtId="16" fontId="2" fillId="0" borderId="0" xfId="0" applyNumberFormat="1" applyFont="1" applyBorder="1" applyAlignment="1">
      <alignment horizontal="center" vertical="top" wrapText="1"/>
    </xf>
    <xf numFmtId="0" fontId="2" fillId="0" borderId="0" xfId="117" applyFont="1" applyAlignment="1">
      <alignment horizontal="left" vertical="top"/>
    </xf>
    <xf numFmtId="16" fontId="2" fillId="24" borderId="0" xfId="117" quotePrefix="1" applyNumberFormat="1" applyFont="1" applyFill="1" applyAlignment="1">
      <alignment horizontal="right" wrapText="1"/>
    </xf>
    <xf numFmtId="0" fontId="2" fillId="0" borderId="0" xfId="117" applyFont="1" applyAlignment="1">
      <alignment horizontal="right" wrapText="1"/>
    </xf>
    <xf numFmtId="16" fontId="2" fillId="0" borderId="10" xfId="117" applyNumberFormat="1" applyFont="1" applyBorder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2" fillId="24" borderId="0" xfId="117" applyFont="1" applyFill="1" applyAlignment="1">
      <alignment horizontal="right" wrapText="1"/>
    </xf>
    <xf numFmtId="0" fontId="2" fillId="0" borderId="0" xfId="117" applyFont="1" applyFill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9" fontId="15" fillId="0" borderId="0" xfId="134" applyFont="1"/>
    <xf numFmtId="164" fontId="2" fillId="0" borderId="0" xfId="117" applyNumberFormat="1" applyFont="1"/>
    <xf numFmtId="1" fontId="12" fillId="0" borderId="0" xfId="0" applyNumberFormat="1" applyFont="1" applyAlignment="1">
      <alignment horizontal="right" wrapText="1"/>
    </xf>
    <xf numFmtId="3" fontId="16" fillId="0" borderId="0" xfId="0" applyNumberFormat="1" applyFont="1" applyAlignment="1">
      <alignment horizontal="right" wrapText="1"/>
    </xf>
    <xf numFmtId="1" fontId="16" fillId="0" borderId="0" xfId="0" applyNumberFormat="1" applyFont="1" applyAlignment="1">
      <alignment horizontal="right" wrapText="1"/>
    </xf>
    <xf numFmtId="0" fontId="15" fillId="0" borderId="0" xfId="0" applyFont="1"/>
    <xf numFmtId="3" fontId="17" fillId="0" borderId="0" xfId="0" applyNumberFormat="1" applyFont="1" applyAlignment="1">
      <alignment horizontal="right" wrapText="1"/>
    </xf>
    <xf numFmtId="3" fontId="17" fillId="0" borderId="0" xfId="0" applyNumberFormat="1" applyFont="1" applyFill="1" applyAlignment="1">
      <alignment horizontal="right" wrapText="1"/>
    </xf>
    <xf numFmtId="0" fontId="3" fillId="0" borderId="0" xfId="117" applyFont="1" applyBorder="1" applyAlignment="1">
      <alignment horizontal="left" vertical="top"/>
    </xf>
    <xf numFmtId="164" fontId="3" fillId="0" borderId="0" xfId="117" applyNumberFormat="1" applyFont="1" applyBorder="1"/>
    <xf numFmtId="0" fontId="1" fillId="0" borderId="0" xfId="0" applyFont="1" applyFill="1" applyAlignment="1">
      <alignment horizontal="center"/>
    </xf>
    <xf numFmtId="0" fontId="1" fillId="0" borderId="0" xfId="117"/>
    <xf numFmtId="0" fontId="2" fillId="0" borderId="0" xfId="0" applyFont="1" applyFill="1" applyBorder="1" applyAlignment="1">
      <alignment horizontal="center" vertical="top" wrapText="1"/>
    </xf>
    <xf numFmtId="16" fontId="2" fillId="0" borderId="0" xfId="0" applyNumberFormat="1" applyFont="1" applyFill="1" applyBorder="1" applyAlignment="1">
      <alignment horizontal="center" vertical="top" wrapText="1"/>
    </xf>
    <xf numFmtId="0" fontId="2" fillId="0" borderId="10" xfId="117" applyFont="1" applyBorder="1" applyAlignment="1">
      <alignment horizontal="left" vertical="top"/>
    </xf>
    <xf numFmtId="0" fontId="2" fillId="0" borderId="0" xfId="0" applyFont="1" applyFill="1" applyAlignment="1">
      <alignment horizontal="center" vertical="top" wrapText="1"/>
    </xf>
    <xf numFmtId="3" fontId="12" fillId="0" borderId="0" xfId="0" applyNumberFormat="1" applyFont="1" applyFill="1" applyAlignment="1">
      <alignment horizontal="right" wrapText="1"/>
    </xf>
    <xf numFmtId="3" fontId="16" fillId="0" borderId="0" xfId="0" applyNumberFormat="1" applyFont="1" applyFill="1" applyAlignment="1">
      <alignment horizontal="right" wrapText="1"/>
    </xf>
    <xf numFmtId="0" fontId="12" fillId="0" borderId="0" xfId="0" applyFont="1" applyAlignment="1">
      <alignment horizontal="right" wrapText="1"/>
    </xf>
    <xf numFmtId="0" fontId="12" fillId="0" borderId="0" xfId="0" applyFont="1" applyFill="1" applyAlignment="1">
      <alignment horizontal="right" wrapText="1"/>
    </xf>
    <xf numFmtId="0" fontId="16" fillId="0" borderId="0" xfId="0" applyFont="1" applyAlignment="1">
      <alignment horizontal="right" wrapText="1"/>
    </xf>
    <xf numFmtId="0" fontId="16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0" fontId="3" fillId="0" borderId="0" xfId="117" applyFont="1" applyFill="1" applyAlignment="1">
      <alignment horizontal="left" vertical="top"/>
    </xf>
    <xf numFmtId="171" fontId="3" fillId="0" borderId="0" xfId="117" applyNumberFormat="1" applyFont="1" applyFill="1"/>
    <xf numFmtId="0" fontId="2" fillId="0" borderId="0" xfId="0" applyFont="1" applyFill="1" applyAlignment="1">
      <alignment horizontal="right" vertical="top" wrapText="1"/>
    </xf>
    <xf numFmtId="3" fontId="12" fillId="0" borderId="0" xfId="0" applyNumberFormat="1" applyFont="1" applyAlignment="1">
      <alignment horizontal="right" vertical="top" wrapText="1"/>
    </xf>
    <xf numFmtId="3" fontId="12" fillId="0" borderId="0" xfId="0" applyNumberFormat="1" applyFont="1" applyFill="1" applyAlignment="1">
      <alignment horizontal="right" vertical="top" wrapText="1"/>
    </xf>
    <xf numFmtId="0" fontId="2" fillId="24" borderId="0" xfId="117" applyFont="1" applyFill="1" applyAlignment="1">
      <alignment horizontal="right"/>
    </xf>
    <xf numFmtId="0" fontId="2" fillId="0" borderId="0" xfId="117" applyFont="1" applyAlignment="1">
      <alignment horizontal="right"/>
    </xf>
    <xf numFmtId="0" fontId="2" fillId="0" borderId="0" xfId="117" applyFont="1" applyAlignment="1">
      <alignment horizontal="right" vertical="top" wrapText="1"/>
    </xf>
    <xf numFmtId="3" fontId="17" fillId="0" borderId="0" xfId="0" applyNumberFormat="1" applyFont="1" applyAlignment="1">
      <alignment horizontal="right" vertical="top" wrapText="1"/>
    </xf>
    <xf numFmtId="3" fontId="17" fillId="0" borderId="0" xfId="0" applyNumberFormat="1" applyFont="1" applyFill="1" applyAlignment="1">
      <alignment horizontal="right" vertical="top" wrapText="1"/>
    </xf>
    <xf numFmtId="0" fontId="2" fillId="0" borderId="0" xfId="117" applyFont="1" applyFill="1" applyAlignment="1">
      <alignment horizontal="right"/>
    </xf>
    <xf numFmtId="3" fontId="2" fillId="0" borderId="0" xfId="117" applyNumberFormat="1" applyFont="1" applyAlignment="1">
      <alignment horizontal="right"/>
    </xf>
    <xf numFmtId="0" fontId="2" fillId="24" borderId="0" xfId="117" applyFont="1" applyFill="1" applyAlignment="1">
      <alignment horizontal="right" vertical="top" wrapText="1"/>
    </xf>
    <xf numFmtId="0" fontId="2" fillId="0" borderId="0" xfId="117" applyFont="1" applyFill="1" applyAlignment="1">
      <alignment horizontal="right" vertical="top" wrapText="1"/>
    </xf>
    <xf numFmtId="0" fontId="1" fillId="0" borderId="0" xfId="117" applyFont="1" applyBorder="1" applyAlignment="1">
      <alignment horizontal="center" vertical="center"/>
    </xf>
    <xf numFmtId="1" fontId="12" fillId="0" borderId="0" xfId="0" applyNumberFormat="1" applyFont="1" applyAlignment="1">
      <alignment horizontal="right" vertical="top" wrapText="1"/>
    </xf>
    <xf numFmtId="1" fontId="12" fillId="0" borderId="0" xfId="0" applyNumberFormat="1" applyFont="1" applyFill="1" applyAlignment="1">
      <alignment horizontal="right" vertical="top" wrapText="1"/>
    </xf>
    <xf numFmtId="1" fontId="12" fillId="0" borderId="0" xfId="0" applyNumberFormat="1" applyFont="1" applyFill="1" applyAlignment="1">
      <alignment horizontal="right" wrapText="1"/>
    </xf>
    <xf numFmtId="164" fontId="2" fillId="0" borderId="0" xfId="0" applyNumberFormat="1" applyFont="1" applyFill="1"/>
    <xf numFmtId="3" fontId="2" fillId="0" borderId="0" xfId="0" applyNumberFormat="1" applyFont="1"/>
    <xf numFmtId="0" fontId="1" fillId="0" borderId="0" xfId="126" applyFont="1"/>
    <xf numFmtId="0" fontId="18" fillId="0" borderId="0" xfId="126"/>
    <xf numFmtId="0" fontId="48" fillId="0" borderId="0" xfId="123"/>
    <xf numFmtId="0" fontId="18" fillId="0" borderId="12" xfId="126" applyBorder="1"/>
    <xf numFmtId="0" fontId="2" fillId="0" borderId="10" xfId="126" applyFont="1" applyBorder="1" applyAlignment="1"/>
    <xf numFmtId="0" fontId="2" fillId="0" borderId="10" xfId="139" applyNumberFormat="1" applyFont="1" applyBorder="1"/>
    <xf numFmtId="0" fontId="2" fillId="0" borderId="0" xfId="126" applyFont="1" applyAlignment="1"/>
    <xf numFmtId="0" fontId="2" fillId="0" borderId="0" xfId="126" applyFont="1" applyAlignment="1">
      <alignment horizontal="right" wrapText="1"/>
    </xf>
    <xf numFmtId="0" fontId="2" fillId="0" borderId="0" xfId="130" applyFont="1" applyFill="1" applyAlignment="1">
      <alignment horizontal="right" wrapText="1"/>
    </xf>
    <xf numFmtId="0" fontId="2" fillId="0" borderId="0" xfId="130" applyFont="1" applyFill="1" applyAlignment="1">
      <alignment horizontal="right" indent="1"/>
    </xf>
    <xf numFmtId="0" fontId="2" fillId="0" borderId="0" xfId="130" applyFont="1" applyFill="1" applyAlignment="1">
      <alignment horizontal="right"/>
    </xf>
    <xf numFmtId="0" fontId="2" fillId="0" borderId="0" xfId="126" applyFont="1" applyAlignment="1">
      <alignment horizontal="right"/>
    </xf>
    <xf numFmtId="0" fontId="2" fillId="0" borderId="0" xfId="126" applyFont="1" applyFill="1" applyAlignment="1">
      <alignment horizontal="right"/>
    </xf>
    <xf numFmtId="0" fontId="2" fillId="0" borderId="0" xfId="126" applyFont="1" applyFill="1" applyAlignment="1">
      <alignment horizontal="right" indent="1"/>
    </xf>
    <xf numFmtId="0" fontId="3" fillId="0" borderId="0" xfId="126" applyFont="1" applyFill="1"/>
    <xf numFmtId="164" fontId="3" fillId="0" borderId="0" xfId="126" applyNumberFormat="1" applyFont="1" applyFill="1"/>
    <xf numFmtId="164" fontId="3" fillId="0" borderId="0" xfId="126" applyNumberFormat="1" applyFont="1"/>
    <xf numFmtId="0" fontId="18" fillId="0" borderId="12" xfId="126" applyBorder="1" applyAlignment="1"/>
    <xf numFmtId="0" fontId="2" fillId="0" borderId="0" xfId="123" applyFont="1"/>
    <xf numFmtId="0" fontId="1" fillId="0" borderId="12" xfId="128" applyBorder="1" applyAlignment="1"/>
    <xf numFmtId="0" fontId="1" fillId="0" borderId="12" xfId="128" applyBorder="1"/>
    <xf numFmtId="0" fontId="1" fillId="0" borderId="12" xfId="128" applyFill="1" applyBorder="1"/>
    <xf numFmtId="0" fontId="10" fillId="0" borderId="10" xfId="128" applyFont="1" applyBorder="1" applyAlignment="1"/>
    <xf numFmtId="170" fontId="2" fillId="0" borderId="10" xfId="134" applyNumberFormat="1" applyFont="1" applyBorder="1" applyAlignment="1">
      <alignment horizontal="right"/>
    </xf>
    <xf numFmtId="0" fontId="10" fillId="0" borderId="0" xfId="128" applyFont="1" applyAlignment="1"/>
    <xf numFmtId="0" fontId="3" fillId="0" borderId="0" xfId="128" applyFont="1" applyFill="1"/>
    <xf numFmtId="0" fontId="2" fillId="0" borderId="0" xfId="128" applyFont="1" applyFill="1" applyAlignment="1">
      <alignment horizontal="right"/>
    </xf>
    <xf numFmtId="0" fontId="1" fillId="0" borderId="0" xfId="128"/>
    <xf numFmtId="0" fontId="2" fillId="0" borderId="0" xfId="128" applyFont="1" applyAlignment="1">
      <alignment horizontal="right"/>
    </xf>
    <xf numFmtId="0" fontId="2" fillId="0" borderId="0" xfId="128" applyFont="1" applyFill="1"/>
    <xf numFmtId="164" fontId="2" fillId="0" borderId="0" xfId="131" applyNumberFormat="1" applyFont="1" applyFill="1" applyAlignment="1">
      <alignment horizontal="right"/>
    </xf>
    <xf numFmtId="164" fontId="2" fillId="0" borderId="0" xfId="128" applyNumberFormat="1" applyFont="1"/>
    <xf numFmtId="0" fontId="1" fillId="0" borderId="0" xfId="128" applyFill="1"/>
    <xf numFmtId="0" fontId="1" fillId="0" borderId="0" xfId="118"/>
    <xf numFmtId="0" fontId="2" fillId="24" borderId="10" xfId="118" applyFont="1" applyFill="1" applyBorder="1" applyAlignment="1">
      <alignment horizontal="right" vertical="top" wrapText="1"/>
    </xf>
    <xf numFmtId="0" fontId="2" fillId="0" borderId="10" xfId="118" applyFont="1" applyFill="1" applyBorder="1" applyAlignment="1">
      <alignment horizontal="right" vertical="top" wrapText="1"/>
    </xf>
    <xf numFmtId="0" fontId="2" fillId="24" borderId="0" xfId="118" applyFont="1" applyFill="1" applyAlignment="1">
      <alignment horizontal="right" vertical="top" wrapText="1"/>
    </xf>
    <xf numFmtId="0" fontId="2" fillId="0" borderId="0" xfId="118" applyFont="1" applyFill="1" applyAlignment="1">
      <alignment horizontal="right" vertical="top" wrapText="1"/>
    </xf>
    <xf numFmtId="0" fontId="3" fillId="0" borderId="0" xfId="118" applyFont="1" applyAlignment="1"/>
    <xf numFmtId="0" fontId="2" fillId="24" borderId="0" xfId="118" applyFont="1" applyFill="1" applyAlignment="1">
      <alignment horizontal="right" wrapText="1"/>
    </xf>
    <xf numFmtId="0" fontId="2" fillId="0" borderId="0" xfId="118" applyFont="1" applyFill="1" applyAlignment="1">
      <alignment horizontal="right" wrapText="1"/>
    </xf>
    <xf numFmtId="164" fontId="2" fillId="0" borderId="0" xfId="118" applyNumberFormat="1" applyFont="1"/>
    <xf numFmtId="0" fontId="1" fillId="0" borderId="0" xfId="119"/>
    <xf numFmtId="0" fontId="2" fillId="24" borderId="10" xfId="119" applyFont="1" applyFill="1" applyBorder="1" applyAlignment="1">
      <alignment horizontal="right" vertical="top" wrapText="1"/>
    </xf>
    <xf numFmtId="0" fontId="2" fillId="0" borderId="10" xfId="119" applyFont="1" applyFill="1" applyBorder="1" applyAlignment="1">
      <alignment horizontal="right" vertical="top" wrapText="1"/>
    </xf>
    <xf numFmtId="0" fontId="2" fillId="24" borderId="0" xfId="119" applyFont="1" applyFill="1" applyAlignment="1">
      <alignment horizontal="right" vertical="top" wrapText="1"/>
    </xf>
    <xf numFmtId="0" fontId="2" fillId="0" borderId="0" xfId="119" applyFont="1" applyFill="1" applyAlignment="1">
      <alignment horizontal="right" vertical="top" wrapText="1"/>
    </xf>
    <xf numFmtId="0" fontId="3" fillId="0" borderId="0" xfId="119" applyFont="1" applyAlignment="1">
      <alignment horizontal="left"/>
    </xf>
    <xf numFmtId="0" fontId="2" fillId="24" borderId="0" xfId="119" applyFont="1" applyFill="1" applyAlignment="1">
      <alignment horizontal="right" wrapText="1"/>
    </xf>
    <xf numFmtId="0" fontId="2" fillId="0" borderId="0" xfId="119" applyFont="1" applyFill="1" applyAlignment="1">
      <alignment horizontal="right" wrapText="1"/>
    </xf>
    <xf numFmtId="0" fontId="4" fillId="0" borderId="0" xfId="119" applyFont="1" applyAlignment="1">
      <alignment horizontal="left"/>
    </xf>
    <xf numFmtId="0" fontId="2" fillId="0" borderId="0" xfId="119" applyFont="1" applyAlignment="1">
      <alignment horizontal="left" indent="1"/>
    </xf>
    <xf numFmtId="164" fontId="2" fillId="0" borderId="0" xfId="119" applyNumberFormat="1" applyFont="1" applyFill="1"/>
    <xf numFmtId="164" fontId="4" fillId="0" borderId="0" xfId="119" applyNumberFormat="1" applyFont="1" applyFill="1"/>
    <xf numFmtId="0" fontId="2" fillId="0" borderId="0" xfId="119" applyFont="1" applyAlignment="1">
      <alignment horizontal="left"/>
    </xf>
    <xf numFmtId="164" fontId="3" fillId="0" borderId="0" xfId="119" applyNumberFormat="1" applyFont="1" applyFill="1"/>
    <xf numFmtId="0" fontId="2" fillId="0" borderId="0" xfId="119" applyFont="1" applyAlignment="1">
      <alignment horizontal="left" indent="2"/>
    </xf>
    <xf numFmtId="164" fontId="2" fillId="0" borderId="0" xfId="119" applyNumberFormat="1" applyFont="1" applyFill="1" applyAlignment="1">
      <alignment horizontal="right"/>
    </xf>
    <xf numFmtId="2" fontId="2" fillId="0" borderId="0" xfId="119" applyNumberFormat="1" applyFont="1" applyAlignment="1">
      <alignment horizontal="left" indent="1"/>
    </xf>
    <xf numFmtId="0" fontId="1" fillId="0" borderId="0" xfId="120"/>
    <xf numFmtId="0" fontId="2" fillId="0" borderId="10" xfId="120" applyFont="1" applyFill="1" applyBorder="1" applyAlignment="1">
      <alignment horizontal="right" vertical="top" wrapText="1"/>
    </xf>
    <xf numFmtId="0" fontId="2" fillId="0" borderId="0" xfId="120" applyFont="1" applyFill="1" applyAlignment="1">
      <alignment horizontal="right" vertical="top" wrapText="1"/>
    </xf>
    <xf numFmtId="0" fontId="2" fillId="0" borderId="0" xfId="120" applyFont="1" applyFill="1"/>
    <xf numFmtId="164" fontId="2" fillId="0" borderId="0" xfId="120" applyNumberFormat="1" applyFont="1" applyFill="1"/>
    <xf numFmtId="0" fontId="1" fillId="0" borderId="0" xfId="121"/>
    <xf numFmtId="0" fontId="2" fillId="24" borderId="10" xfId="121" applyFont="1" applyFill="1" applyBorder="1" applyAlignment="1">
      <alignment horizontal="right" vertical="top" wrapText="1"/>
    </xf>
    <xf numFmtId="0" fontId="2" fillId="0" borderId="10" xfId="121" applyFont="1" applyFill="1" applyBorder="1" applyAlignment="1">
      <alignment horizontal="right" vertical="top" wrapText="1"/>
    </xf>
    <xf numFmtId="0" fontId="2" fillId="24" borderId="0" xfId="121" applyFont="1" applyFill="1" applyAlignment="1">
      <alignment horizontal="right" vertical="top" wrapText="1"/>
    </xf>
    <xf numFmtId="0" fontId="2" fillId="0" borderId="0" xfId="121" applyFont="1" applyFill="1" applyAlignment="1">
      <alignment horizontal="right" vertical="top" wrapText="1"/>
    </xf>
    <xf numFmtId="0" fontId="2" fillId="24" borderId="0" xfId="121" applyFont="1" applyFill="1" applyAlignment="1">
      <alignment horizontal="right" wrapText="1"/>
    </xf>
    <xf numFmtId="0" fontId="2" fillId="0" borderId="0" xfId="121" applyFont="1" applyFill="1" applyAlignment="1">
      <alignment horizontal="right" wrapText="1"/>
    </xf>
    <xf numFmtId="0" fontId="3" fillId="0" borderId="0" xfId="121" applyFont="1" applyAlignment="1"/>
    <xf numFmtId="172" fontId="3" fillId="0" borderId="0" xfId="121" applyNumberFormat="1" applyFont="1" applyFill="1" applyAlignment="1">
      <alignment horizontal="right"/>
    </xf>
    <xf numFmtId="0" fontId="2" fillId="0" borderId="0" xfId="121" applyFont="1" applyFill="1"/>
    <xf numFmtId="16" fontId="2" fillId="0" borderId="0" xfId="117" quotePrefix="1" applyNumberFormat="1" applyFont="1" applyFill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165" fontId="2" fillId="24" borderId="0" xfId="104" applyNumberFormat="1" applyFont="1" applyFill="1" applyAlignment="1">
      <alignment horizontal="right"/>
    </xf>
    <xf numFmtId="0" fontId="2" fillId="0" borderId="0" xfId="97" applyFont="1" applyFill="1" applyBorder="1" applyAlignment="1">
      <alignment horizontal="right" wrapText="1"/>
    </xf>
    <xf numFmtId="0" fontId="2" fillId="0" borderId="10" xfId="97" applyFont="1" applyBorder="1" applyAlignment="1">
      <alignment horizontal="right" wrapText="1"/>
    </xf>
    <xf numFmtId="164" fontId="2" fillId="0" borderId="0" xfId="104" applyNumberFormat="1" applyFont="1" applyFill="1"/>
    <xf numFmtId="164" fontId="2" fillId="0" borderId="0" xfId="104" applyNumberFormat="1" applyFont="1" applyAlignment="1">
      <alignment horizontal="right"/>
    </xf>
    <xf numFmtId="164" fontId="2" fillId="0" borderId="0" xfId="104" applyNumberFormat="1" applyFont="1"/>
    <xf numFmtId="164" fontId="4" fillId="0" borderId="0" xfId="104" applyNumberFormat="1" applyFont="1"/>
    <xf numFmtId="164" fontId="3" fillId="0" borderId="0" xfId="104" applyNumberFormat="1" applyFont="1"/>
    <xf numFmtId="164" fontId="2" fillId="0" borderId="11" xfId="104" applyNumberFormat="1" applyFont="1" applyBorder="1" applyAlignment="1">
      <alignment horizontal="right"/>
    </xf>
    <xf numFmtId="0" fontId="2" fillId="0" borderId="11" xfId="104" applyFont="1" applyBorder="1" applyAlignment="1">
      <alignment horizontal="center" vertical="top" wrapText="1"/>
    </xf>
    <xf numFmtId="0" fontId="0" fillId="0" borderId="12" xfId="0" applyFill="1" applyBorder="1"/>
    <xf numFmtId="0" fontId="0" fillId="0" borderId="12" xfId="0" applyBorder="1"/>
    <xf numFmtId="0" fontId="1" fillId="0" borderId="0" xfId="104" applyFont="1" applyAlignment="1">
      <alignment horizontal="center"/>
    </xf>
    <xf numFmtId="0" fontId="2" fillId="0" borderId="0" xfId="99" applyAlignment="1">
      <alignment wrapText="1"/>
    </xf>
    <xf numFmtId="0" fontId="2" fillId="0" borderId="0" xfId="99"/>
    <xf numFmtId="0" fontId="2" fillId="0" borderId="0" xfId="99" applyFont="1"/>
    <xf numFmtId="0" fontId="3" fillId="0" borderId="0" xfId="99" applyFont="1"/>
    <xf numFmtId="0" fontId="4" fillId="0" borderId="0" xfId="99" applyFont="1"/>
    <xf numFmtId="0" fontId="2" fillId="0" borderId="0" xfId="99" applyFont="1" applyAlignment="1">
      <alignment horizontal="center"/>
    </xf>
    <xf numFmtId="0" fontId="2" fillId="0" borderId="10" xfId="99" applyFont="1" applyBorder="1"/>
    <xf numFmtId="171" fontId="2" fillId="0" borderId="0" xfId="99" applyNumberFormat="1" applyFont="1"/>
    <xf numFmtId="171" fontId="3" fillId="0" borderId="11" xfId="99" applyNumberFormat="1" applyFont="1" applyBorder="1"/>
    <xf numFmtId="171" fontId="2" fillId="0" borderId="0" xfId="99" applyNumberFormat="1" applyFont="1" applyBorder="1"/>
    <xf numFmtId="0" fontId="1" fillId="0" borderId="0" xfId="104" applyFont="1" applyAlignment="1"/>
    <xf numFmtId="171" fontId="2" fillId="0" borderId="0" xfId="99" applyNumberFormat="1" applyFont="1" applyFill="1"/>
    <xf numFmtId="0" fontId="2" fillId="0" borderId="0" xfId="99" applyBorder="1"/>
    <xf numFmtId="164" fontId="2" fillId="24" borderId="0" xfId="104" applyNumberFormat="1" applyFont="1" applyFill="1"/>
    <xf numFmtId="164" fontId="2" fillId="0" borderId="11" xfId="104" applyNumberFormat="1" applyFont="1" applyBorder="1"/>
    <xf numFmtId="0" fontId="4" fillId="0" borderId="0" xfId="99" applyFont="1" applyBorder="1"/>
    <xf numFmtId="0" fontId="2" fillId="0" borderId="10" xfId="115" applyFont="1" applyBorder="1" applyAlignment="1">
      <alignment horizontal="center" vertical="center" wrapText="1"/>
    </xf>
    <xf numFmtId="164" fontId="3" fillId="0" borderId="0" xfId="104" applyNumberFormat="1" applyFont="1" applyFill="1"/>
    <xf numFmtId="0" fontId="2" fillId="0" borderId="0" xfId="104" applyFont="1" applyAlignment="1">
      <alignment horizontal="right" wrapText="1"/>
    </xf>
    <xf numFmtId="0" fontId="2" fillId="0" borderId="10" xfId="104" applyFont="1" applyBorder="1" applyAlignment="1">
      <alignment horizontal="center" vertical="center" wrapText="1"/>
    </xf>
    <xf numFmtId="0" fontId="4" fillId="0" borderId="0" xfId="104" applyFont="1" applyAlignment="1">
      <alignment wrapText="1"/>
    </xf>
    <xf numFmtId="0" fontId="19" fillId="0" borderId="0" xfId="104"/>
    <xf numFmtId="0" fontId="2" fillId="0" borderId="10" xfId="104" applyFont="1" applyBorder="1" applyAlignment="1">
      <alignment horizontal="center" vertical="top" wrapText="1"/>
    </xf>
    <xf numFmtId="0" fontId="3" fillId="0" borderId="0" xfId="104" applyFont="1" applyAlignment="1">
      <alignment wrapText="1"/>
    </xf>
    <xf numFmtId="0" fontId="2" fillId="0" borderId="0" xfId="104" applyFont="1"/>
    <xf numFmtId="0" fontId="2" fillId="24" borderId="0" xfId="104" applyFont="1" applyFill="1" applyAlignment="1">
      <alignment horizontal="right" wrapText="1"/>
    </xf>
    <xf numFmtId="0" fontId="2" fillId="0" borderId="0" xfId="104" applyFont="1" applyFill="1" applyAlignment="1">
      <alignment horizontal="right" wrapText="1"/>
    </xf>
    <xf numFmtId="0" fontId="14" fillId="0" borderId="0" xfId="104" applyFont="1"/>
    <xf numFmtId="0" fontId="2" fillId="0" borderId="0" xfId="104" applyFont="1" applyAlignment="1">
      <alignment wrapText="1"/>
    </xf>
    <xf numFmtId="0" fontId="2" fillId="0" borderId="0" xfId="104" applyFont="1" applyAlignment="1">
      <alignment horizontal="left" wrapText="1" indent="1"/>
    </xf>
    <xf numFmtId="0" fontId="19" fillId="0" borderId="0" xfId="104" applyAlignment="1">
      <alignment horizontal="right"/>
    </xf>
    <xf numFmtId="0" fontId="19" fillId="24" borderId="0" xfId="104" applyFill="1" applyAlignment="1">
      <alignment horizontal="right"/>
    </xf>
    <xf numFmtId="0" fontId="19" fillId="0" borderId="0" xfId="104" applyFill="1" applyAlignment="1">
      <alignment horizontal="right"/>
    </xf>
    <xf numFmtId="0" fontId="19" fillId="0" borderId="10" xfId="104" applyBorder="1"/>
    <xf numFmtId="0" fontId="2" fillId="0" borderId="0" xfId="104" applyFont="1" applyBorder="1" applyAlignment="1">
      <alignment horizontal="right" wrapText="1"/>
    </xf>
    <xf numFmtId="164" fontId="19" fillId="0" borderId="0" xfId="104" applyNumberFormat="1" applyFill="1" applyAlignment="1">
      <alignment horizontal="right"/>
    </xf>
    <xf numFmtId="164" fontId="19" fillId="0" borderId="0" xfId="104" applyNumberFormat="1" applyAlignment="1">
      <alignment horizontal="right"/>
    </xf>
    <xf numFmtId="0" fontId="14" fillId="0" borderId="0" xfId="102" applyFont="1"/>
    <xf numFmtId="0" fontId="4" fillId="0" borderId="0" xfId="102" applyFont="1" applyAlignment="1">
      <alignment wrapText="1"/>
    </xf>
    <xf numFmtId="0" fontId="2" fillId="0" borderId="0" xfId="102" applyFont="1" applyAlignment="1">
      <alignment wrapText="1"/>
    </xf>
    <xf numFmtId="0" fontId="2" fillId="0" borderId="0" xfId="102" applyFont="1" applyAlignment="1">
      <alignment horizontal="left" wrapText="1" indent="1"/>
    </xf>
    <xf numFmtId="0" fontId="3" fillId="0" borderId="0" xfId="102" applyFont="1" applyAlignment="1">
      <alignment wrapText="1"/>
    </xf>
    <xf numFmtId="0" fontId="2" fillId="0" borderId="0" xfId="102" applyFont="1"/>
    <xf numFmtId="0" fontId="2" fillId="26" borderId="0" xfId="114" applyFont="1" applyFill="1" applyAlignment="1">
      <alignment horizontal="right" wrapText="1"/>
    </xf>
    <xf numFmtId="0" fontId="4" fillId="26" borderId="0" xfId="114" applyFont="1" applyFill="1" applyAlignment="1">
      <alignment horizontal="right"/>
    </xf>
    <xf numFmtId="0" fontId="3" fillId="26" borderId="0" xfId="114" applyFont="1" applyFill="1" applyAlignment="1">
      <alignment horizontal="right" vertical="top"/>
    </xf>
    <xf numFmtId="0" fontId="2" fillId="26" borderId="0" xfId="114" applyFont="1" applyFill="1" applyAlignment="1">
      <alignment horizontal="right"/>
    </xf>
    <xf numFmtId="0" fontId="2" fillId="26" borderId="0" xfId="126" applyFont="1" applyFill="1" applyAlignment="1">
      <alignment horizontal="right" wrapText="1"/>
    </xf>
    <xf numFmtId="0" fontId="2" fillId="26" borderId="0" xfId="126" applyFont="1" applyFill="1" applyAlignment="1">
      <alignment horizontal="right"/>
    </xf>
    <xf numFmtId="164" fontId="3" fillId="26" borderId="0" xfId="119" applyNumberFormat="1" applyFont="1" applyFill="1"/>
    <xf numFmtId="0" fontId="2" fillId="0" borderId="10" xfId="143" applyNumberFormat="1" applyFont="1" applyBorder="1"/>
    <xf numFmtId="0" fontId="18" fillId="0" borderId="12" xfId="126" applyFill="1" applyBorder="1"/>
    <xf numFmtId="0" fontId="2" fillId="0" borderId="0" xfId="126" applyFont="1" applyFill="1"/>
    <xf numFmtId="0" fontId="4" fillId="0" borderId="0" xfId="126" applyFont="1" applyFill="1" applyAlignment="1">
      <alignment horizontal="left" indent="2"/>
    </xf>
    <xf numFmtId="0" fontId="2" fillId="0" borderId="0" xfId="126" applyFont="1" applyFill="1" applyAlignment="1">
      <alignment horizontal="left" indent="2"/>
    </xf>
    <xf numFmtId="0" fontId="4" fillId="0" borderId="0" xfId="126" applyFont="1" applyFill="1"/>
    <xf numFmtId="164" fontId="2" fillId="0" borderId="0" xfId="126" applyNumberFormat="1" applyFont="1"/>
    <xf numFmtId="164" fontId="2" fillId="0" borderId="0" xfId="126" applyNumberFormat="1" applyFont="1" applyFill="1"/>
    <xf numFmtId="164" fontId="4" fillId="0" borderId="0" xfId="126" applyNumberFormat="1" applyFont="1" applyFill="1"/>
    <xf numFmtId="164" fontId="4" fillId="0" borderId="0" xfId="126" applyNumberFormat="1" applyFont="1"/>
    <xf numFmtId="0" fontId="4" fillId="0" borderId="0" xfId="104" applyFont="1" applyFill="1" applyAlignment="1">
      <alignment horizontal="left" wrapText="1" indent="2"/>
    </xf>
    <xf numFmtId="0" fontId="2" fillId="0" borderId="0" xfId="126" applyFont="1" applyFill="1" applyAlignment="1">
      <alignment horizontal="left" wrapText="1" indent="2"/>
    </xf>
    <xf numFmtId="0" fontId="2" fillId="26" borderId="0" xfId="126" applyFont="1" applyFill="1" applyAlignment="1">
      <alignment horizontal="right" wrapText="1"/>
    </xf>
    <xf numFmtId="0" fontId="2" fillId="26" borderId="0" xfId="126" applyFont="1" applyFill="1" applyAlignment="1">
      <alignment horizontal="right"/>
    </xf>
    <xf numFmtId="0" fontId="3" fillId="26" borderId="0" xfId="126" applyFont="1" applyFill="1"/>
    <xf numFmtId="164" fontId="2" fillId="26" borderId="0" xfId="126" applyNumberFormat="1" applyFont="1" applyFill="1"/>
    <xf numFmtId="164" fontId="3" fillId="26" borderId="0" xfId="126" applyNumberFormat="1" applyFont="1" applyFill="1"/>
    <xf numFmtId="0" fontId="4" fillId="0" borderId="0" xfId="104" applyFont="1" applyFill="1" applyAlignment="1">
      <alignment horizontal="left" indent="2"/>
    </xf>
    <xf numFmtId="164" fontId="2" fillId="26" borderId="0" xfId="119" quotePrefix="1" applyNumberFormat="1" applyFont="1" applyFill="1" applyAlignment="1">
      <alignment horizontal="right"/>
    </xf>
    <xf numFmtId="164" fontId="4" fillId="26" borderId="0" xfId="126" applyNumberFormat="1" applyFont="1" applyFill="1"/>
    <xf numFmtId="164" fontId="2" fillId="26" borderId="0" xfId="126" applyNumberFormat="1" applyFont="1" applyFill="1"/>
    <xf numFmtId="164" fontId="2" fillId="0" borderId="0" xfId="126" applyNumberFormat="1" applyFont="1" applyFill="1" applyAlignment="1">
      <alignment horizontal="right"/>
    </xf>
    <xf numFmtId="0" fontId="3" fillId="26" borderId="0" xfId="126" applyFont="1" applyFill="1"/>
    <xf numFmtId="164" fontId="2" fillId="26" borderId="0" xfId="126" applyNumberFormat="1" applyFont="1" applyFill="1"/>
    <xf numFmtId="0" fontId="4" fillId="26" borderId="0" xfId="126" applyFont="1" applyFill="1"/>
    <xf numFmtId="164" fontId="2" fillId="0" borderId="0" xfId="119" quotePrefix="1" applyNumberFormat="1" applyFont="1" applyFill="1" applyAlignment="1">
      <alignment horizontal="right"/>
    </xf>
    <xf numFmtId="164" fontId="4" fillId="26" borderId="0" xfId="119" applyNumberFormat="1" applyFont="1" applyFill="1"/>
    <xf numFmtId="0" fontId="42" fillId="0" borderId="0" xfId="124"/>
    <xf numFmtId="164" fontId="2" fillId="0" borderId="0" xfId="128" applyNumberFormat="1" applyFont="1" applyFill="1" applyAlignment="1">
      <alignment horizontal="right"/>
    </xf>
    <xf numFmtId="0" fontId="4" fillId="0" borderId="0" xfId="128" applyFont="1" applyFill="1" applyAlignment="1">
      <alignment horizontal="left" indent="2"/>
    </xf>
    <xf numFmtId="0" fontId="2" fillId="0" borderId="0" xfId="128" applyFont="1" applyFill="1" applyAlignment="1">
      <alignment horizontal="left" indent="2"/>
    </xf>
    <xf numFmtId="164" fontId="4" fillId="0" borderId="0" xfId="131" applyNumberFormat="1" applyFont="1" applyFill="1" applyAlignment="1">
      <alignment horizontal="right"/>
    </xf>
    <xf numFmtId="0" fontId="2" fillId="0" borderId="0" xfId="124" applyFont="1" applyFill="1" applyAlignment="1">
      <alignment horizontal="left" indent="2"/>
    </xf>
    <xf numFmtId="0" fontId="4" fillId="0" borderId="0" xfId="128" applyFont="1" applyFill="1"/>
    <xf numFmtId="164" fontId="4" fillId="0" borderId="0" xfId="128" applyNumberFormat="1" applyFont="1"/>
    <xf numFmtId="164" fontId="4" fillId="26" borderId="0" xfId="131" applyNumberFormat="1" applyFont="1" applyFill="1" applyAlignment="1">
      <alignment horizontal="right"/>
    </xf>
    <xf numFmtId="164" fontId="2" fillId="26" borderId="0" xfId="131" applyNumberFormat="1" applyFont="1" applyFill="1" applyAlignment="1">
      <alignment horizontal="right"/>
    </xf>
    <xf numFmtId="0" fontId="2" fillId="26" borderId="0" xfId="128" applyFont="1" applyFill="1"/>
    <xf numFmtId="0" fontId="2" fillId="0" borderId="0" xfId="127" applyFont="1" applyFill="1" applyAlignment="1">
      <alignment horizontal="left" indent="2"/>
    </xf>
    <xf numFmtId="164" fontId="2" fillId="26" borderId="0" xfId="119" applyNumberFormat="1" applyFont="1" applyFill="1"/>
    <xf numFmtId="164" fontId="3" fillId="0" borderId="0" xfId="119" applyNumberFormat="1" applyFont="1" applyFill="1" applyAlignment="1">
      <alignment horizontal="right"/>
    </xf>
    <xf numFmtId="170" fontId="2" fillId="0" borderId="10" xfId="135" applyNumberFormat="1" applyFont="1" applyBorder="1" applyAlignment="1">
      <alignment horizontal="center"/>
    </xf>
    <xf numFmtId="164" fontId="1" fillId="0" borderId="0" xfId="128" applyNumberFormat="1"/>
    <xf numFmtId="0" fontId="2" fillId="0" borderId="12" xfId="128" applyFont="1" applyFill="1" applyBorder="1"/>
    <xf numFmtId="164" fontId="2" fillId="0" borderId="12" xfId="128" applyNumberFormat="1" applyFont="1" applyFill="1" applyBorder="1"/>
    <xf numFmtId="0" fontId="2" fillId="0" borderId="10" xfId="128" applyFont="1" applyFill="1" applyBorder="1"/>
    <xf numFmtId="164" fontId="2" fillId="26" borderId="0" xfId="131" applyNumberFormat="1" applyFont="1" applyFill="1" applyAlignment="1">
      <alignment horizontal="right"/>
    </xf>
    <xf numFmtId="0" fontId="3" fillId="26" borderId="0" xfId="128" applyFont="1" applyFill="1"/>
    <xf numFmtId="0" fontId="4" fillId="26" borderId="0" xfId="128" applyFont="1" applyFill="1"/>
    <xf numFmtId="0" fontId="2" fillId="26" borderId="0" xfId="130" applyFont="1" applyFill="1" applyAlignment="1">
      <alignment horizontal="right" wrapText="1"/>
    </xf>
    <xf numFmtId="0" fontId="2" fillId="26" borderId="0" xfId="126" applyFont="1" applyFill="1" applyAlignment="1">
      <alignment horizontal="right"/>
    </xf>
    <xf numFmtId="164" fontId="3" fillId="26" borderId="0" xfId="119" quotePrefix="1" applyNumberFormat="1" applyFont="1" applyFill="1" applyAlignment="1">
      <alignment horizontal="right"/>
    </xf>
    <xf numFmtId="0" fontId="2" fillId="26" borderId="10" xfId="120" applyFont="1" applyFill="1" applyBorder="1" applyAlignment="1">
      <alignment horizontal="right" vertical="top" wrapText="1"/>
    </xf>
    <xf numFmtId="0" fontId="2" fillId="26" borderId="0" xfId="120" applyFont="1" applyFill="1" applyAlignment="1">
      <alignment horizontal="right" vertical="top" wrapText="1"/>
    </xf>
    <xf numFmtId="0" fontId="2" fillId="26" borderId="0" xfId="97" applyFont="1" applyFill="1" applyAlignment="1">
      <alignment horizontal="right" wrapText="1"/>
    </xf>
    <xf numFmtId="0" fontId="2" fillId="26" borderId="10" xfId="97" applyFont="1" applyFill="1" applyBorder="1" applyAlignment="1">
      <alignment horizontal="right" wrapText="1"/>
    </xf>
    <xf numFmtId="0" fontId="2" fillId="26" borderId="0" xfId="97" applyFont="1" applyFill="1" applyBorder="1" applyAlignment="1">
      <alignment horizontal="right" wrapText="1"/>
    </xf>
    <xf numFmtId="0" fontId="2" fillId="26" borderId="0" xfId="0" applyFont="1" applyFill="1" applyAlignment="1">
      <alignment horizontal="right" wrapText="1"/>
    </xf>
    <xf numFmtId="0" fontId="2" fillId="26" borderId="0" xfId="0" applyFont="1" applyFill="1" applyAlignment="1">
      <alignment vertical="top"/>
    </xf>
    <xf numFmtId="0" fontId="2" fillId="26" borderId="0" xfId="107" applyFont="1" applyFill="1" applyAlignment="1">
      <alignment horizontal="right" wrapText="1"/>
    </xf>
    <xf numFmtId="0" fontId="2" fillId="26" borderId="0" xfId="107" applyFont="1" applyFill="1" applyAlignment="1">
      <alignment horizontal="right" vertical="top"/>
    </xf>
    <xf numFmtId="0" fontId="2" fillId="26" borderId="0" xfId="110" applyFont="1" applyFill="1" applyAlignment="1">
      <alignment horizontal="right" wrapText="1"/>
    </xf>
    <xf numFmtId="0" fontId="4" fillId="26" borderId="0" xfId="110" applyFont="1" applyFill="1" applyAlignment="1">
      <alignment horizontal="right"/>
    </xf>
    <xf numFmtId="0" fontId="2" fillId="26" borderId="0" xfId="110" applyFont="1" applyFill="1" applyAlignment="1">
      <alignment horizontal="right"/>
    </xf>
    <xf numFmtId="0" fontId="2" fillId="26" borderId="0" xfId="111" applyFont="1" applyFill="1" applyBorder="1" applyAlignment="1">
      <alignment horizontal="right" wrapText="1"/>
    </xf>
    <xf numFmtId="0" fontId="2" fillId="26" borderId="0" xfId="111" applyFont="1" applyFill="1" applyAlignment="1">
      <alignment horizontal="right" wrapText="1"/>
    </xf>
    <xf numFmtId="0" fontId="3" fillId="26" borderId="0" xfId="111" applyFont="1" applyFill="1" applyAlignment="1">
      <alignment horizontal="right" vertical="top" wrapText="1"/>
    </xf>
    <xf numFmtId="0" fontId="2" fillId="26" borderId="0" xfId="97" applyFont="1" applyFill="1" applyAlignment="1">
      <alignment vertical="top"/>
    </xf>
    <xf numFmtId="0" fontId="51" fillId="0" borderId="0" xfId="0" applyFont="1"/>
    <xf numFmtId="17" fontId="9" fillId="0" borderId="0" xfId="106" applyNumberFormat="1" applyFont="1"/>
    <xf numFmtId="0" fontId="9" fillId="0" borderId="0" xfId="105" applyFont="1" applyAlignment="1">
      <alignment horizontal="left" indent="1"/>
    </xf>
    <xf numFmtId="0" fontId="0" fillId="0" borderId="0" xfId="0" applyAlignment="1">
      <alignment horizontal="center"/>
    </xf>
    <xf numFmtId="0" fontId="51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168" fontId="51" fillId="0" borderId="0" xfId="0" applyNumberFormat="1" applyFont="1" applyFill="1"/>
    <xf numFmtId="1" fontId="51" fillId="0" borderId="0" xfId="0" quotePrefix="1" applyNumberFormat="1" applyFont="1" applyAlignment="1">
      <alignment horizontal="right" vertical="center"/>
    </xf>
    <xf numFmtId="0" fontId="51" fillId="0" borderId="0" xfId="106" applyFont="1"/>
    <xf numFmtId="167" fontId="51" fillId="0" borderId="0" xfId="106" applyNumberFormat="1" applyFont="1"/>
    <xf numFmtId="167" fontId="52" fillId="0" borderId="0" xfId="106" applyNumberFormat="1" applyFont="1"/>
    <xf numFmtId="0" fontId="2" fillId="24" borderId="0" xfId="0" applyFont="1" applyFill="1" applyAlignment="1">
      <alignment horizontal="right"/>
    </xf>
    <xf numFmtId="164" fontId="2" fillId="24" borderId="0" xfId="0" applyNumberFormat="1" applyFont="1" applyFill="1" applyAlignment="1">
      <alignment horizontal="right"/>
    </xf>
    <xf numFmtId="0" fontId="2" fillId="0" borderId="0" xfId="0" applyFont="1" applyAlignment="1">
      <alignment horizontal="left" indent="1"/>
    </xf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99" applyFont="1" applyAlignment="1"/>
    <xf numFmtId="0" fontId="3" fillId="0" borderId="11" xfId="0" applyFont="1" applyBorder="1" applyAlignment="1">
      <alignment vertical="center"/>
    </xf>
    <xf numFmtId="0" fontId="2" fillId="0" borderId="11" xfId="0" applyFont="1" applyBorder="1" applyAlignment="1">
      <alignment horizontal="right"/>
    </xf>
    <xf numFmtId="164" fontId="2" fillId="24" borderId="11" xfId="0" applyNumberFormat="1" applyFont="1" applyFill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0" fontId="2" fillId="0" borderId="0" xfId="0" applyFont="1" applyFill="1" applyAlignment="1">
      <alignment horizontal="left" indent="1"/>
    </xf>
    <xf numFmtId="0" fontId="4" fillId="0" borderId="0" xfId="0" applyFont="1" applyFill="1"/>
    <xf numFmtId="0" fontId="3" fillId="0" borderId="0" xfId="0" applyFont="1" applyFill="1"/>
    <xf numFmtId="164" fontId="2" fillId="0" borderId="0" xfId="0" applyNumberFormat="1" applyFont="1" applyFill="1" applyAlignment="1">
      <alignment horizontal="right" wrapText="1"/>
    </xf>
    <xf numFmtId="0" fontId="3" fillId="0" borderId="11" xfId="0" applyFont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right"/>
    </xf>
    <xf numFmtId="0" fontId="51" fillId="0" borderId="0" xfId="98" applyFont="1"/>
    <xf numFmtId="0" fontId="51" fillId="0" borderId="0" xfId="98" applyFont="1" applyFill="1"/>
    <xf numFmtId="0" fontId="2" fillId="0" borderId="0" xfId="104" applyFont="1" applyFill="1"/>
    <xf numFmtId="0" fontId="3" fillId="0" borderId="0" xfId="104" applyFont="1" applyFill="1" applyAlignment="1">
      <alignment horizontal="right"/>
    </xf>
    <xf numFmtId="0" fontId="3" fillId="0" borderId="0" xfId="104" applyFont="1" applyFill="1"/>
    <xf numFmtId="0" fontId="4" fillId="0" borderId="0" xfId="104" applyFont="1" applyFill="1"/>
    <xf numFmtId="0" fontId="3" fillId="0" borderId="11" xfId="104" applyFont="1" applyFill="1" applyBorder="1" applyAlignment="1">
      <alignment vertical="center"/>
    </xf>
    <xf numFmtId="0" fontId="4" fillId="0" borderId="0" xfId="104" applyFont="1" applyFill="1" applyAlignment="1">
      <alignment wrapText="1"/>
    </xf>
    <xf numFmtId="0" fontId="2" fillId="0" borderId="0" xfId="104" applyFont="1" applyFill="1" applyAlignment="1">
      <alignment horizontal="right"/>
    </xf>
    <xf numFmtId="0" fontId="4" fillId="0" borderId="0" xfId="104" applyFont="1" applyFill="1" applyAlignment="1">
      <alignment horizontal="right"/>
    </xf>
    <xf numFmtId="0" fontId="4" fillId="0" borderId="0" xfId="104" applyFont="1" applyFill="1" applyAlignment="1">
      <alignment horizontal="right" wrapText="1"/>
    </xf>
    <xf numFmtId="0" fontId="3" fillId="0" borderId="11" xfId="104" applyFont="1" applyFill="1" applyBorder="1" applyAlignment="1">
      <alignment horizontal="right" vertical="center"/>
    </xf>
    <xf numFmtId="1" fontId="9" fillId="0" borderId="0" xfId="106" applyNumberFormat="1" applyFont="1" applyAlignment="1">
      <alignment horizontal="right"/>
    </xf>
    <xf numFmtId="1" fontId="9" fillId="0" borderId="0" xfId="137" applyNumberFormat="1" applyFont="1" applyAlignment="1">
      <alignment horizontal="right"/>
    </xf>
    <xf numFmtId="0" fontId="9" fillId="0" borderId="0" xfId="106" applyFont="1" applyAlignment="1">
      <alignment horizontal="right"/>
    </xf>
    <xf numFmtId="0" fontId="2" fillId="0" borderId="12" xfId="0" applyFont="1" applyBorder="1" applyAlignment="1"/>
    <xf numFmtId="0" fontId="2" fillId="0" borderId="12" xfId="0" applyFont="1" applyBorder="1" applyAlignment="1">
      <alignment vertical="center"/>
    </xf>
    <xf numFmtId="0" fontId="0" fillId="0" borderId="12" xfId="0" applyBorder="1" applyAlignment="1"/>
    <xf numFmtId="0" fontId="2" fillId="0" borderId="12" xfId="0" applyFont="1" applyBorder="1"/>
    <xf numFmtId="0" fontId="2" fillId="0" borderId="0" xfId="129" applyFont="1" applyAlignment="1">
      <alignment horizontal="right" wrapText="1"/>
    </xf>
    <xf numFmtId="0" fontId="2" fillId="0" borderId="0" xfId="129" applyFont="1" applyBorder="1" applyAlignment="1">
      <alignment horizontal="center" vertical="top" wrapText="1"/>
    </xf>
    <xf numFmtId="0" fontId="2" fillId="0" borderId="0" xfId="129" applyFont="1" applyAlignment="1">
      <alignment horizontal="right" vertical="top" wrapText="1"/>
    </xf>
    <xf numFmtId="0" fontId="4" fillId="0" borderId="0" xfId="129" applyFont="1"/>
    <xf numFmtId="0" fontId="4" fillId="24" borderId="0" xfId="129" applyFont="1" applyFill="1"/>
    <xf numFmtId="41" fontId="2" fillId="0" borderId="0" xfId="29" applyFont="1" applyFill="1" applyAlignment="1">
      <alignment horizontal="right" wrapText="1"/>
    </xf>
    <xf numFmtId="41" fontId="2" fillId="24" borderId="0" xfId="29" applyFont="1" applyFill="1" applyAlignment="1">
      <alignment horizontal="right" wrapText="1"/>
    </xf>
    <xf numFmtId="0" fontId="3" fillId="0" borderId="0" xfId="129" applyFont="1"/>
    <xf numFmtId="41" fontId="3" fillId="0" borderId="0" xfId="29" applyFont="1" applyFill="1" applyAlignment="1">
      <alignment horizontal="right" wrapText="1"/>
    </xf>
    <xf numFmtId="0" fontId="3" fillId="0" borderId="12" xfId="129" applyFont="1" applyBorder="1"/>
    <xf numFmtId="41" fontId="3" fillId="0" borderId="12" xfId="29" applyFont="1" applyFill="1" applyBorder="1" applyAlignment="1">
      <alignment horizontal="right" wrapText="1"/>
    </xf>
    <xf numFmtId="0" fontId="1" fillId="0" borderId="0" xfId="129" applyFont="1" applyBorder="1" applyAlignment="1">
      <alignment horizontal="center"/>
    </xf>
    <xf numFmtId="0" fontId="1" fillId="0" borderId="0" xfId="129" applyFill="1" applyAlignment="1">
      <alignment horizontal="right"/>
    </xf>
    <xf numFmtId="0" fontId="1" fillId="0" borderId="0" xfId="129" applyAlignment="1">
      <alignment horizontal="right"/>
    </xf>
    <xf numFmtId="0" fontId="1" fillId="0" borderId="0" xfId="129" applyFill="1"/>
    <xf numFmtId="0" fontId="2" fillId="0" borderId="0" xfId="129" applyFont="1" applyFill="1" applyAlignment="1">
      <alignment horizontal="right" vertical="top" wrapText="1"/>
    </xf>
    <xf numFmtId="0" fontId="2" fillId="0" borderId="12" xfId="0" applyFont="1" applyBorder="1" applyAlignment="1">
      <alignment horizontal="right"/>
    </xf>
    <xf numFmtId="0" fontId="1" fillId="0" borderId="0" xfId="129"/>
    <xf numFmtId="0" fontId="1" fillId="0" borderId="0" xfId="129" applyBorder="1"/>
    <xf numFmtId="0" fontId="2" fillId="24" borderId="0" xfId="129" applyFont="1" applyFill="1" applyAlignment="1">
      <alignment horizontal="right" wrapText="1"/>
    </xf>
    <xf numFmtId="0" fontId="2" fillId="0" borderId="0" xfId="129" applyFont="1" applyFill="1" applyAlignment="1">
      <alignment horizontal="right" wrapText="1"/>
    </xf>
    <xf numFmtId="171" fontId="3" fillId="0" borderId="0" xfId="99" applyNumberFormat="1" applyFont="1" applyBorder="1"/>
    <xf numFmtId="0" fontId="2" fillId="0" borderId="12" xfId="0" applyFont="1" applyBorder="1" applyAlignment="1">
      <alignment vertical="top"/>
    </xf>
    <xf numFmtId="166" fontId="39" fillId="0" borderId="12" xfId="28" applyNumberFormat="1" applyFont="1" applyBorder="1"/>
    <xf numFmtId="0" fontId="2" fillId="26" borderId="0" xfId="115" applyFont="1" applyFill="1" applyAlignment="1">
      <alignment horizontal="right" wrapText="1"/>
    </xf>
    <xf numFmtId="0" fontId="1" fillId="26" borderId="0" xfId="115" applyFill="1"/>
    <xf numFmtId="0" fontId="1" fillId="26" borderId="0" xfId="115" applyFill="1" applyAlignment="1">
      <alignment horizontal="right"/>
    </xf>
    <xf numFmtId="0" fontId="1" fillId="24" borderId="0" xfId="129" applyFill="1" applyAlignment="1">
      <alignment horizontal="right"/>
    </xf>
    <xf numFmtId="0" fontId="2" fillId="0" borderId="0" xfId="95" applyFont="1"/>
    <xf numFmtId="0" fontId="2" fillId="0" borderId="0" xfId="95" applyFont="1" applyAlignment="1">
      <alignment horizontal="right"/>
    </xf>
    <xf numFmtId="0" fontId="4" fillId="0" borderId="0" xfId="95" applyFont="1"/>
    <xf numFmtId="0" fontId="3" fillId="0" borderId="0" xfId="95" applyFont="1"/>
    <xf numFmtId="164" fontId="2" fillId="0" borderId="0" xfId="95" applyNumberFormat="1" applyFont="1"/>
    <xf numFmtId="164" fontId="4" fillId="0" borderId="0" xfId="95" applyNumberFormat="1" applyFont="1"/>
    <xf numFmtId="164" fontId="3" fillId="24" borderId="0" xfId="95" applyNumberFormat="1" applyFont="1" applyFill="1" applyAlignment="1">
      <alignment horizontal="right"/>
    </xf>
    <xf numFmtId="164" fontId="3" fillId="0" borderId="0" xfId="95" applyNumberFormat="1" applyFont="1" applyAlignment="1">
      <alignment horizontal="right"/>
    </xf>
    <xf numFmtId="164" fontId="3" fillId="0" borderId="0" xfId="95" applyNumberFormat="1" applyFont="1"/>
    <xf numFmtId="0" fontId="2" fillId="0" borderId="0" xfId="129" applyFont="1" applyAlignment="1">
      <alignment horizontal="right"/>
    </xf>
    <xf numFmtId="0" fontId="2" fillId="0" borderId="0" xfId="129" applyFont="1" applyFill="1" applyAlignment="1">
      <alignment horizontal="right"/>
    </xf>
    <xf numFmtId="0" fontId="2" fillId="24" borderId="0" xfId="129" applyFont="1" applyFill="1" applyAlignment="1">
      <alignment horizontal="right"/>
    </xf>
    <xf numFmtId="0" fontId="2" fillId="0" borderId="0" xfId="129" applyFont="1"/>
    <xf numFmtId="0" fontId="2" fillId="24" borderId="0" xfId="129" applyFont="1" applyFill="1" applyAlignment="1">
      <alignment horizontal="right" vertical="top" wrapText="1"/>
    </xf>
    <xf numFmtId="0" fontId="1" fillId="0" borderId="12" xfId="129" applyBorder="1"/>
    <xf numFmtId="0" fontId="1" fillId="0" borderId="12" xfId="129" applyFont="1" applyBorder="1" applyAlignment="1">
      <alignment horizontal="center"/>
    </xf>
    <xf numFmtId="0" fontId="2" fillId="0" borderId="0" xfId="95" applyFont="1" applyFill="1"/>
    <xf numFmtId="0" fontId="3" fillId="0" borderId="0" xfId="95" applyFont="1" applyFill="1" applyAlignment="1">
      <alignment horizontal="right"/>
    </xf>
    <xf numFmtId="0" fontId="3" fillId="0" borderId="0" xfId="95" applyFont="1" applyFill="1"/>
    <xf numFmtId="164" fontId="2" fillId="0" borderId="0" xfId="95" applyNumberFormat="1" applyFont="1" applyFill="1"/>
    <xf numFmtId="0" fontId="4" fillId="0" borderId="0" xfId="95" applyFont="1" applyFill="1"/>
    <xf numFmtId="0" fontId="3" fillId="0" borderId="11" xfId="95" applyFont="1" applyFill="1" applyBorder="1" applyAlignment="1">
      <alignment vertical="center"/>
    </xf>
    <xf numFmtId="0" fontId="4" fillId="0" borderId="0" xfId="95" applyFont="1" applyFill="1" applyAlignment="1">
      <alignment wrapText="1"/>
    </xf>
    <xf numFmtId="0" fontId="2" fillId="0" borderId="0" xfId="95" applyFont="1" applyFill="1" applyAlignment="1">
      <alignment horizontal="right"/>
    </xf>
    <xf numFmtId="0" fontId="4" fillId="0" borderId="0" xfId="95" applyFont="1" applyFill="1" applyAlignment="1">
      <alignment horizontal="right"/>
    </xf>
    <xf numFmtId="0" fontId="4" fillId="0" borderId="0" xfId="95" applyFont="1" applyFill="1" applyAlignment="1">
      <alignment horizontal="right" wrapText="1"/>
    </xf>
    <xf numFmtId="0" fontId="3" fillId="0" borderId="11" xfId="95" applyFont="1" applyFill="1" applyBorder="1" applyAlignment="1">
      <alignment horizontal="right" vertical="center"/>
    </xf>
    <xf numFmtId="164" fontId="2" fillId="0" borderId="11" xfId="95" applyNumberFormat="1" applyFont="1" applyBorder="1"/>
    <xf numFmtId="164" fontId="3" fillId="26" borderId="0" xfId="104" applyNumberFormat="1" applyFont="1" applyFill="1"/>
    <xf numFmtId="164" fontId="2" fillId="26" borderId="0" xfId="104" applyNumberFormat="1" applyFont="1" applyFill="1"/>
    <xf numFmtId="0" fontId="14" fillId="26" borderId="0" xfId="115" applyFont="1" applyFill="1"/>
    <xf numFmtId="0" fontId="2" fillId="26" borderId="0" xfId="115" applyFont="1" applyFill="1"/>
    <xf numFmtId="0" fontId="2" fillId="26" borderId="0" xfId="115" applyFont="1" applyFill="1" applyAlignment="1">
      <alignment wrapText="1"/>
    </xf>
    <xf numFmtId="0" fontId="2" fillId="26" borderId="0" xfId="104" applyFont="1" applyFill="1" applyAlignment="1">
      <alignment horizontal="right" wrapText="1"/>
    </xf>
    <xf numFmtId="0" fontId="19" fillId="26" borderId="0" xfId="104" applyFill="1" applyAlignment="1">
      <alignment horizontal="right"/>
    </xf>
    <xf numFmtId="164" fontId="19" fillId="26" borderId="0" xfId="104" applyNumberFormat="1" applyFill="1" applyAlignment="1">
      <alignment horizontal="right"/>
    </xf>
    <xf numFmtId="0" fontId="3" fillId="0" borderId="0" xfId="95" applyFont="1" applyAlignment="1">
      <alignment horizontal="left"/>
    </xf>
    <xf numFmtId="0" fontId="2" fillId="0" borderId="0" xfId="95" applyFont="1" applyAlignment="1">
      <alignment horizontal="left" indent="1"/>
    </xf>
    <xf numFmtId="0" fontId="2" fillId="0" borderId="0" xfId="95" applyFont="1" applyAlignment="1">
      <alignment horizontal="left"/>
    </xf>
    <xf numFmtId="164" fontId="3" fillId="0" borderId="0" xfId="117" applyNumberFormat="1" applyFont="1" applyFill="1" applyBorder="1"/>
    <xf numFmtId="0" fontId="3" fillId="0" borderId="0" xfId="95" applyFont="1" applyAlignment="1"/>
    <xf numFmtId="164" fontId="2" fillId="27" borderId="0" xfId="95" applyNumberFormat="1" applyFont="1" applyFill="1"/>
    <xf numFmtId="164" fontId="3" fillId="27" borderId="0" xfId="95" applyNumberFormat="1" applyFont="1" applyFill="1"/>
    <xf numFmtId="0" fontId="2" fillId="0" borderId="0" xfId="95" applyFont="1" applyFill="1" applyAlignment="1">
      <alignment horizontal="left" indent="1"/>
    </xf>
    <xf numFmtId="164" fontId="2" fillId="26" borderId="0" xfId="117" applyNumberFormat="1" applyFont="1" applyFill="1"/>
    <xf numFmtId="0" fontId="1" fillId="0" borderId="0" xfId="95"/>
    <xf numFmtId="0" fontId="2" fillId="24" borderId="0" xfId="95" applyFont="1" applyFill="1" applyAlignment="1">
      <alignment horizontal="right" wrapText="1"/>
    </xf>
    <xf numFmtId="0" fontId="2" fillId="0" borderId="0" xfId="95" applyFont="1" applyAlignment="1">
      <alignment horizontal="right" wrapText="1"/>
    </xf>
    <xf numFmtId="0" fontId="2" fillId="0" borderId="0" xfId="95" applyFont="1" applyFill="1" applyAlignment="1">
      <alignment horizontal="right" wrapText="1"/>
    </xf>
    <xf numFmtId="0" fontId="2" fillId="0" borderId="0" xfId="95" applyFont="1" applyAlignment="1">
      <alignment horizontal="left" vertical="top"/>
    </xf>
    <xf numFmtId="0" fontId="4" fillId="0" borderId="0" xfId="95" applyFont="1" applyAlignment="1">
      <alignment horizontal="left" vertical="top"/>
    </xf>
    <xf numFmtId="16" fontId="2" fillId="26" borderId="0" xfId="117" quotePrefix="1" applyNumberFormat="1" applyFont="1" applyFill="1" applyAlignment="1">
      <alignment horizontal="right" wrapText="1"/>
    </xf>
    <xf numFmtId="0" fontId="3" fillId="0" borderId="12" xfId="95" applyFont="1" applyBorder="1" applyAlignment="1">
      <alignment horizontal="left" vertical="top"/>
    </xf>
    <xf numFmtId="164" fontId="3" fillId="0" borderId="0" xfId="95" applyNumberFormat="1" applyFont="1" applyFill="1"/>
    <xf numFmtId="0" fontId="2" fillId="26" borderId="0" xfId="117" applyFont="1" applyFill="1" applyAlignment="1">
      <alignment horizontal="right" vertical="top" wrapText="1"/>
    </xf>
    <xf numFmtId="0" fontId="2" fillId="0" borderId="0" xfId="95" applyFont="1" applyAlignment="1"/>
    <xf numFmtId="164" fontId="2" fillId="27" borderId="0" xfId="95" applyNumberFormat="1" applyFont="1" applyFill="1"/>
    <xf numFmtId="164" fontId="3" fillId="27" borderId="0" xfId="95" applyNumberFormat="1" applyFont="1" applyFill="1"/>
    <xf numFmtId="164" fontId="2" fillId="0" borderId="0" xfId="95" applyNumberFormat="1" applyFont="1" applyFill="1" applyAlignment="1">
      <alignment horizontal="right"/>
    </xf>
    <xf numFmtId="164" fontId="2" fillId="27" borderId="0" xfId="95" applyNumberFormat="1" applyFont="1" applyFill="1"/>
    <xf numFmtId="164" fontId="3" fillId="27" borderId="0" xfId="95" applyNumberFormat="1" applyFont="1" applyFill="1"/>
    <xf numFmtId="0" fontId="2" fillId="0" borderId="0" xfId="95" quotePrefix="1" applyFont="1" applyFill="1" applyAlignment="1">
      <alignment horizontal="left" indent="1"/>
    </xf>
    <xf numFmtId="0" fontId="4" fillId="0" borderId="0" xfId="95" applyFont="1" applyAlignment="1"/>
    <xf numFmtId="172" fontId="3" fillId="0" borderId="0" xfId="95" applyNumberFormat="1" applyFont="1" applyFill="1" applyAlignment="1">
      <alignment horizontal="right"/>
    </xf>
    <xf numFmtId="164" fontId="2" fillId="0" borderId="0" xfId="95" applyNumberFormat="1" applyFont="1" applyFill="1" applyAlignment="1"/>
    <xf numFmtId="172" fontId="2" fillId="0" borderId="0" xfId="95" applyNumberFormat="1" applyFont="1" applyFill="1" applyAlignment="1">
      <alignment horizontal="right"/>
    </xf>
    <xf numFmtId="172" fontId="4" fillId="0" borderId="0" xfId="95" applyNumberFormat="1" applyFont="1" applyFill="1" applyAlignment="1">
      <alignment horizontal="right"/>
    </xf>
    <xf numFmtId="172" fontId="3" fillId="27" borderId="0" xfId="95" applyNumberFormat="1" applyFont="1" applyFill="1" applyAlignment="1">
      <alignment horizontal="right"/>
    </xf>
    <xf numFmtId="164" fontId="2" fillId="27" borderId="0" xfId="95" applyNumberFormat="1" applyFont="1" applyFill="1" applyAlignment="1"/>
    <xf numFmtId="172" fontId="2" fillId="27" borderId="0" xfId="95" applyNumberFormat="1" applyFont="1" applyFill="1" applyAlignment="1">
      <alignment horizontal="right"/>
    </xf>
    <xf numFmtId="172" fontId="4" fillId="27" borderId="0" xfId="95" applyNumberFormat="1" applyFont="1" applyFill="1" applyAlignment="1">
      <alignment horizontal="right"/>
    </xf>
    <xf numFmtId="0" fontId="3" fillId="0" borderId="0" xfId="95" applyFont="1" applyFill="1" applyAlignment="1"/>
    <xf numFmtId="0" fontId="2" fillId="0" borderId="10" xfId="0" applyFont="1" applyFill="1" applyBorder="1" applyAlignment="1">
      <alignment horizontal="right" vertical="top" wrapText="1"/>
    </xf>
    <xf numFmtId="0" fontId="2" fillId="26" borderId="0" xfId="0" applyFont="1" applyFill="1" applyAlignment="1">
      <alignment horizontal="right" vertical="top" wrapText="1"/>
    </xf>
    <xf numFmtId="0" fontId="2" fillId="0" borderId="0" xfId="0" applyFont="1" applyFill="1" applyAlignment="1"/>
    <xf numFmtId="0" fontId="4" fillId="0" borderId="0" xfId="0" applyFont="1" applyAlignment="1"/>
    <xf numFmtId="0" fontId="4" fillId="0" borderId="0" xfId="0" applyFont="1" applyFill="1" applyAlignment="1"/>
    <xf numFmtId="164" fontId="4" fillId="26" borderId="0" xfId="0" applyNumberFormat="1" applyFont="1" applyFill="1"/>
    <xf numFmtId="164" fontId="4" fillId="0" borderId="0" xfId="0" applyNumberFormat="1" applyFont="1" applyFill="1"/>
    <xf numFmtId="164" fontId="2" fillId="26" borderId="0" xfId="0" applyNumberFormat="1" applyFont="1" applyFill="1"/>
    <xf numFmtId="0" fontId="3" fillId="0" borderId="0" xfId="0" applyFont="1" applyAlignment="1"/>
    <xf numFmtId="0" fontId="3" fillId="0" borderId="0" xfId="0" applyFont="1" applyFill="1" applyAlignment="1"/>
    <xf numFmtId="164" fontId="3" fillId="26" borderId="0" xfId="0" applyNumberFormat="1" applyFont="1" applyFill="1"/>
    <xf numFmtId="164" fontId="3" fillId="0" borderId="0" xfId="0" applyNumberFormat="1" applyFont="1" applyFill="1"/>
    <xf numFmtId="0" fontId="2" fillId="0" borderId="12" xfId="0" applyFont="1" applyFill="1" applyBorder="1"/>
    <xf numFmtId="0" fontId="4" fillId="0" borderId="0" xfId="0" applyFont="1" applyFill="1" applyAlignment="1">
      <alignment horizontal="right"/>
    </xf>
    <xf numFmtId="164" fontId="2" fillId="26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4" fillId="26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4" fillId="0" borderId="0" xfId="0" applyFont="1" applyAlignment="1">
      <alignment horizontal="right" vertical="center"/>
    </xf>
    <xf numFmtId="0" fontId="40" fillId="0" borderId="0" xfId="106" applyFont="1" applyAlignment="1">
      <alignment horizontal="center" vertical="center"/>
    </xf>
    <xf numFmtId="0" fontId="51" fillId="0" borderId="0" xfId="0" applyFont="1" applyAlignment="1">
      <alignment horizontal="center" wrapText="1"/>
    </xf>
    <xf numFmtId="0" fontId="3" fillId="0" borderId="12" xfId="99" applyFont="1" applyBorder="1" applyAlignment="1">
      <alignment vertical="center"/>
    </xf>
    <xf numFmtId="0" fontId="0" fillId="26" borderId="12" xfId="0" applyFill="1" applyBorder="1"/>
    <xf numFmtId="0" fontId="3" fillId="0" borderId="12" xfId="126" applyFont="1" applyFill="1" applyBorder="1"/>
    <xf numFmtId="164" fontId="3" fillId="0" borderId="12" xfId="126" applyNumberFormat="1" applyFont="1" applyFill="1" applyBorder="1"/>
    <xf numFmtId="164" fontId="3" fillId="0" borderId="12" xfId="126" applyNumberFormat="1" applyFont="1" applyBorder="1"/>
    <xf numFmtId="3" fontId="9" fillId="0" borderId="0" xfId="105" applyNumberFormat="1" applyFont="1" applyFill="1"/>
    <xf numFmtId="17" fontId="9" fillId="0" borderId="0" xfId="106" applyNumberFormat="1" applyFont="1" applyAlignment="1">
      <alignment horizontal="right"/>
    </xf>
    <xf numFmtId="3" fontId="51" fillId="0" borderId="0" xfId="0" applyNumberFormat="1" applyFont="1" applyAlignment="1">
      <alignment vertical="center"/>
    </xf>
    <xf numFmtId="3" fontId="51" fillId="0" borderId="0" xfId="0" applyNumberFormat="1" applyFont="1" applyAlignment="1">
      <alignment horizontal="right" vertical="center"/>
    </xf>
    <xf numFmtId="0" fontId="2" fillId="0" borderId="0" xfId="118" applyFont="1"/>
    <xf numFmtId="0" fontId="3" fillId="0" borderId="0" xfId="118" applyFont="1"/>
    <xf numFmtId="0" fontId="1" fillId="0" borderId="0" xfId="9264" applyFont="1" applyAlignment="1"/>
    <xf numFmtId="0" fontId="2" fillId="0" borderId="10" xfId="158" applyFont="1" applyFill="1" applyBorder="1" applyAlignment="1">
      <alignment horizontal="right" vertical="top" wrapText="1"/>
    </xf>
    <xf numFmtId="0" fontId="2" fillId="26" borderId="10" xfId="161" applyFont="1" applyFill="1" applyBorder="1" applyAlignment="1">
      <alignment horizontal="right" vertical="top" wrapText="1"/>
    </xf>
    <xf numFmtId="0" fontId="2" fillId="0" borderId="10" xfId="161" applyFont="1" applyFill="1" applyBorder="1" applyAlignment="1">
      <alignment horizontal="right" vertical="top" wrapText="1"/>
    </xf>
    <xf numFmtId="0" fontId="2" fillId="26" borderId="0" xfId="9264" applyFont="1" applyFill="1" applyAlignment="1">
      <alignment horizontal="right" wrapText="1"/>
    </xf>
    <xf numFmtId="0" fontId="2" fillId="0" borderId="0" xfId="9264" applyFont="1" applyFill="1" applyAlignment="1"/>
    <xf numFmtId="0" fontId="2" fillId="26" borderId="0" xfId="9264" applyFont="1" applyFill="1" applyAlignment="1">
      <alignment horizontal="right" vertical="top" wrapText="1"/>
    </xf>
    <xf numFmtId="0" fontId="2" fillId="0" borderId="0" xfId="9264" applyFont="1"/>
    <xf numFmtId="0" fontId="2" fillId="0" borderId="0" xfId="9264" applyFont="1" applyAlignment="1"/>
    <xf numFmtId="172" fontId="57" fillId="26" borderId="10" xfId="0" applyNumberFormat="1" applyFont="1" applyFill="1" applyBorder="1" applyAlignment="1">
      <alignment horizontal="right" vertical="center"/>
    </xf>
    <xf numFmtId="172" fontId="57" fillId="0" borderId="10" xfId="0" applyNumberFormat="1" applyFont="1" applyFill="1" applyBorder="1" applyAlignment="1">
      <alignment horizontal="right" vertical="center"/>
    </xf>
    <xf numFmtId="172" fontId="4" fillId="0" borderId="10" xfId="0" applyNumberFormat="1" applyFont="1" applyFill="1" applyBorder="1" applyAlignment="1">
      <alignment horizontal="right" vertical="center"/>
    </xf>
    <xf numFmtId="0" fontId="57" fillId="0" borderId="0" xfId="0" applyFont="1" applyFill="1" applyAlignment="1">
      <alignment vertical="center"/>
    </xf>
    <xf numFmtId="172" fontId="2" fillId="0" borderId="0" xfId="0" quotePrefix="1" applyNumberFormat="1" applyFont="1" applyFill="1" applyAlignment="1">
      <alignment horizontal="right"/>
    </xf>
    <xf numFmtId="238" fontId="2" fillId="26" borderId="0" xfId="0" applyNumberFormat="1" applyFont="1" applyFill="1" applyAlignment="1">
      <alignment horizontal="right"/>
    </xf>
    <xf numFmtId="0" fontId="57" fillId="0" borderId="0" xfId="0" applyFont="1" applyFill="1"/>
    <xf numFmtId="0" fontId="2" fillId="26" borderId="10" xfId="0" applyFont="1" applyFill="1" applyBorder="1" applyAlignment="1">
      <alignment horizontal="right" wrapText="1"/>
    </xf>
    <xf numFmtId="0" fontId="1" fillId="0" borderId="12" xfId="120" applyBorder="1"/>
    <xf numFmtId="0" fontId="4" fillId="0" borderId="0" xfId="118" applyFont="1"/>
    <xf numFmtId="164" fontId="4" fillId="0" borderId="0" xfId="95" applyNumberFormat="1" applyFont="1" applyFill="1"/>
    <xf numFmtId="164" fontId="4" fillId="27" borderId="0" xfId="95" applyNumberFormat="1" applyFont="1" applyFill="1"/>
    <xf numFmtId="0" fontId="1" fillId="0" borderId="12" xfId="118" applyBorder="1"/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Fill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0" fontId="2" fillId="0" borderId="12" xfId="0" applyFont="1" applyBorder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 indent="1"/>
    </xf>
    <xf numFmtId="0" fontId="1" fillId="0" borderId="0" xfId="0" applyFont="1" applyAlignment="1"/>
    <xf numFmtId="164" fontId="4" fillId="0" borderId="0" xfId="0" applyNumberFormat="1" applyFont="1" applyFill="1"/>
    <xf numFmtId="164" fontId="3" fillId="0" borderId="0" xfId="0" applyNumberFormat="1" applyFont="1" applyFill="1"/>
    <xf numFmtId="0" fontId="0" fillId="0" borderId="12" xfId="0" applyBorder="1"/>
    <xf numFmtId="0" fontId="2" fillId="0" borderId="0" xfId="0" applyFont="1" applyFill="1" applyAlignment="1">
      <alignment horizontal="right" vertical="top" wrapText="1"/>
    </xf>
    <xf numFmtId="0" fontId="2" fillId="0" borderId="12" xfId="0" applyFont="1" applyBorder="1" applyAlignment="1"/>
    <xf numFmtId="0" fontId="2" fillId="0" borderId="12" xfId="0" applyFont="1" applyFill="1" applyBorder="1"/>
    <xf numFmtId="164" fontId="2" fillId="26" borderId="0" xfId="0" applyNumberFormat="1" applyFont="1" applyFill="1"/>
    <xf numFmtId="0" fontId="3" fillId="0" borderId="0" xfId="0" applyFont="1" applyAlignment="1"/>
    <xf numFmtId="164" fontId="3" fillId="26" borderId="0" xfId="0" applyNumberFormat="1" applyFont="1" applyFill="1"/>
    <xf numFmtId="0" fontId="2" fillId="0" borderId="10" xfId="0" applyFont="1" applyFill="1" applyBorder="1" applyAlignment="1">
      <alignment horizontal="right" vertical="top" wrapText="1"/>
    </xf>
    <xf numFmtId="164" fontId="4" fillId="26" borderId="0" xfId="0" applyNumberFormat="1" applyFont="1" applyFill="1"/>
    <xf numFmtId="0" fontId="4" fillId="0" borderId="0" xfId="0" applyFont="1" applyAlignment="1"/>
    <xf numFmtId="172" fontId="2" fillId="26" borderId="0" xfId="0" applyNumberFormat="1" applyFont="1" applyFill="1" applyAlignment="1">
      <alignment horizontal="right"/>
    </xf>
    <xf numFmtId="172" fontId="2" fillId="0" borderId="0" xfId="0" applyNumberFormat="1" applyFont="1" applyFill="1" applyAlignment="1">
      <alignment horizontal="right"/>
    </xf>
    <xf numFmtId="0" fontId="2" fillId="26" borderId="0" xfId="0" applyFont="1" applyFill="1" applyAlignment="1">
      <alignment horizontal="right"/>
    </xf>
    <xf numFmtId="0" fontId="1" fillId="0" borderId="0" xfId="0" applyFont="1"/>
    <xf numFmtId="0" fontId="2" fillId="0" borderId="12" xfId="0" applyFont="1" applyBorder="1" applyAlignment="1">
      <alignment vertical="center"/>
    </xf>
    <xf numFmtId="0" fontId="2" fillId="26" borderId="0" xfId="0" applyFont="1" applyFill="1" applyAlignment="1">
      <alignment horizontal="right" vertical="top" wrapText="1"/>
    </xf>
    <xf numFmtId="0" fontId="2" fillId="26" borderId="0" xfId="0" applyFont="1" applyFill="1" applyAlignment="1">
      <alignment horizontal="right" wrapText="1"/>
    </xf>
    <xf numFmtId="0" fontId="2" fillId="0" borderId="0" xfId="0" applyFont="1" applyFill="1" applyAlignment="1"/>
    <xf numFmtId="0" fontId="4" fillId="0" borderId="0" xfId="0" applyFont="1" applyFill="1" applyAlignment="1"/>
    <xf numFmtId="0" fontId="3" fillId="0" borderId="0" xfId="0" applyFont="1" applyFill="1" applyAlignment="1"/>
    <xf numFmtId="164" fontId="2" fillId="26" borderId="0" xfId="0" applyNumberFormat="1" applyFont="1" applyFill="1" applyAlignment="1">
      <alignment horizontal="right"/>
    </xf>
    <xf numFmtId="0" fontId="2" fillId="0" borderId="0" xfId="95" applyFont="1" applyAlignment="1"/>
    <xf numFmtId="172" fontId="2" fillId="0" borderId="0" xfId="95" applyNumberFormat="1" applyFont="1" applyFill="1" applyAlignment="1">
      <alignment horizontal="right"/>
    </xf>
    <xf numFmtId="0" fontId="2" fillId="26" borderId="10" xfId="158" applyFont="1" applyFill="1" applyBorder="1" applyAlignment="1">
      <alignment horizontal="right" vertical="top" wrapText="1"/>
    </xf>
    <xf numFmtId="0" fontId="2" fillId="0" borderId="10" xfId="24087" applyFont="1" applyFill="1" applyBorder="1" applyAlignment="1">
      <alignment horizontal="right" vertical="top" wrapText="1"/>
    </xf>
    <xf numFmtId="0" fontId="2" fillId="26" borderId="10" xfId="24087" applyFont="1" applyFill="1" applyBorder="1" applyAlignment="1">
      <alignment horizontal="right" vertical="top" wrapText="1"/>
    </xf>
    <xf numFmtId="0" fontId="2" fillId="0" borderId="10" xfId="24088" applyFont="1" applyFill="1" applyBorder="1" applyAlignment="1">
      <alignment horizontal="right" vertical="top" wrapText="1"/>
    </xf>
    <xf numFmtId="0" fontId="2" fillId="26" borderId="10" xfId="24088" applyFont="1" applyFill="1" applyBorder="1" applyAlignment="1">
      <alignment horizontal="right" vertical="top" wrapText="1"/>
    </xf>
    <xf numFmtId="0" fontId="2" fillId="0" borderId="10" xfId="24089" applyFont="1" applyFill="1" applyBorder="1" applyAlignment="1">
      <alignment horizontal="right" vertical="top" wrapText="1"/>
    </xf>
    <xf numFmtId="0" fontId="2" fillId="26" borderId="10" xfId="24089" applyFont="1" applyFill="1" applyBorder="1" applyAlignment="1">
      <alignment horizontal="right" vertical="top" wrapText="1"/>
    </xf>
    <xf numFmtId="0" fontId="2" fillId="0" borderId="10" xfId="24090" applyFont="1" applyFill="1" applyBorder="1" applyAlignment="1">
      <alignment horizontal="right" vertical="top" wrapText="1"/>
    </xf>
    <xf numFmtId="0" fontId="2" fillId="26" borderId="10" xfId="24090" applyFont="1" applyFill="1" applyBorder="1" applyAlignment="1">
      <alignment horizontal="right" vertical="top" wrapText="1"/>
    </xf>
    <xf numFmtId="0" fontId="2" fillId="0" borderId="10" xfId="24091" applyFont="1" applyFill="1" applyBorder="1" applyAlignment="1">
      <alignment horizontal="right" vertical="top" wrapText="1"/>
    </xf>
    <xf numFmtId="0" fontId="2" fillId="26" borderId="10" xfId="24091" applyFont="1" applyFill="1" applyBorder="1" applyAlignment="1">
      <alignment horizontal="right" vertical="top" wrapText="1"/>
    </xf>
    <xf numFmtId="0" fontId="2" fillId="0" borderId="10" xfId="24092" applyFont="1" applyFill="1" applyBorder="1" applyAlignment="1">
      <alignment horizontal="right" vertical="top" wrapText="1"/>
    </xf>
    <xf numFmtId="0" fontId="2" fillId="26" borderId="10" xfId="24092" applyFont="1" applyFill="1" applyBorder="1" applyAlignment="1">
      <alignment horizontal="right" vertical="top" wrapText="1"/>
    </xf>
    <xf numFmtId="0" fontId="2" fillId="0" borderId="10" xfId="24093" applyFont="1" applyFill="1" applyBorder="1" applyAlignment="1">
      <alignment horizontal="right" vertical="top" wrapText="1"/>
    </xf>
    <xf numFmtId="0" fontId="2" fillId="26" borderId="10" xfId="24093" applyFont="1" applyFill="1" applyBorder="1" applyAlignment="1">
      <alignment horizontal="right" vertical="top" wrapText="1"/>
    </xf>
    <xf numFmtId="0" fontId="53" fillId="0" borderId="0" xfId="0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2" fillId="0" borderId="10" xfId="24099" applyFont="1" applyBorder="1" applyAlignment="1">
      <alignment horizontal="center" vertical="top" wrapText="1"/>
    </xf>
    <xf numFmtId="0" fontId="2" fillId="0" borderId="0" xfId="9264" applyFont="1" applyFill="1"/>
    <xf numFmtId="0" fontId="3" fillId="0" borderId="10" xfId="9264" applyFont="1" applyBorder="1" applyAlignment="1">
      <alignment vertical="top"/>
    </xf>
    <xf numFmtId="0" fontId="2" fillId="0" borderId="0" xfId="9264" applyFont="1" applyAlignment="1">
      <alignment vertical="top"/>
    </xf>
    <xf numFmtId="0" fontId="2" fillId="0" borderId="0" xfId="9264" applyFont="1" applyAlignment="1">
      <alignment horizontal="right" vertical="top" wrapText="1"/>
    </xf>
    <xf numFmtId="0" fontId="2" fillId="0" borderId="0" xfId="0" applyFont="1" applyBorder="1" applyAlignment="1">
      <alignment vertical="center"/>
    </xf>
    <xf numFmtId="0" fontId="2" fillId="0" borderId="10" xfId="9264" applyFont="1" applyBorder="1" applyAlignment="1">
      <alignment horizontal="center" vertical="top" wrapText="1"/>
    </xf>
    <xf numFmtId="165" fontId="3" fillId="0" borderId="0" xfId="9264" applyNumberFormat="1" applyFont="1" applyAlignment="1">
      <alignment horizontal="right" vertical="top" wrapText="1"/>
    </xf>
    <xf numFmtId="0" fontId="2" fillId="0" borderId="0" xfId="9264" applyFont="1" applyFill="1" applyAlignment="1">
      <alignment wrapText="1"/>
    </xf>
    <xf numFmtId="165" fontId="2" fillId="0" borderId="0" xfId="104" applyNumberFormat="1" applyFont="1" applyFill="1" applyAlignment="1">
      <alignment horizontal="right"/>
    </xf>
    <xf numFmtId="0" fontId="2" fillId="0" borderId="12" xfId="9264" applyFont="1" applyBorder="1"/>
    <xf numFmtId="0" fontId="2" fillId="0" borderId="12" xfId="9264" applyFont="1" applyBorder="1" applyAlignment="1"/>
    <xf numFmtId="165" fontId="3" fillId="0" borderId="0" xfId="9264" applyNumberFormat="1" applyFont="1" applyAlignment="1">
      <alignment horizontal="right"/>
    </xf>
    <xf numFmtId="165" fontId="3" fillId="26" borderId="0" xfId="9264" applyNumberFormat="1" applyFont="1" applyFill="1" applyAlignment="1">
      <alignment horizontal="right"/>
    </xf>
    <xf numFmtId="164" fontId="2" fillId="0" borderId="0" xfId="9264" applyNumberFormat="1" applyFont="1" applyFill="1" applyAlignment="1">
      <alignment horizontal="right"/>
    </xf>
    <xf numFmtId="164" fontId="2" fillId="24" borderId="0" xfId="9264" applyNumberFormat="1" applyFont="1" applyFill="1" applyAlignment="1">
      <alignment horizontal="right"/>
    </xf>
    <xf numFmtId="0" fontId="4" fillId="0" borderId="0" xfId="9264" applyFont="1"/>
    <xf numFmtId="165" fontId="3" fillId="0" borderId="0" xfId="9264" applyNumberFormat="1" applyFont="1" applyAlignment="1">
      <alignment horizontal="right" wrapText="1"/>
    </xf>
    <xf numFmtId="165" fontId="2" fillId="0" borderId="0" xfId="9264" applyNumberFormat="1" applyFont="1" applyAlignment="1">
      <alignment horizontal="right" vertical="top" wrapText="1"/>
    </xf>
    <xf numFmtId="165" fontId="2" fillId="0" borderId="0" xfId="9264" applyNumberFormat="1" applyFont="1" applyFill="1" applyAlignment="1">
      <alignment horizontal="right" wrapText="1"/>
    </xf>
    <xf numFmtId="165" fontId="2" fillId="0" borderId="0" xfId="9264" applyNumberFormat="1" applyFont="1" applyAlignment="1">
      <alignment horizontal="right"/>
    </xf>
    <xf numFmtId="165" fontId="2" fillId="26" borderId="0" xfId="9264" applyNumberFormat="1" applyFont="1" applyFill="1" applyAlignment="1">
      <alignment horizontal="right"/>
    </xf>
    <xf numFmtId="0" fontId="2" fillId="0" borderId="0" xfId="9264" applyFont="1" applyAlignment="1">
      <alignment horizontal="left" indent="1"/>
    </xf>
    <xf numFmtId="0" fontId="2" fillId="26" borderId="0" xfId="9264" applyFont="1" applyFill="1"/>
    <xf numFmtId="0" fontId="3" fillId="0" borderId="0" xfId="9264" applyFont="1"/>
    <xf numFmtId="0" fontId="2" fillId="0" borderId="0" xfId="9264" applyFont="1" applyAlignment="1">
      <alignment horizontal="right" wrapText="1"/>
    </xf>
    <xf numFmtId="1" fontId="0" fillId="0" borderId="0" xfId="0" applyNumberFormat="1" applyFill="1"/>
    <xf numFmtId="165" fontId="2" fillId="0" borderId="0" xfId="24102" applyNumberFormat="1" applyFont="1" applyAlignment="1">
      <alignment horizontal="right"/>
    </xf>
    <xf numFmtId="165" fontId="2" fillId="0" borderId="0" xfId="24127" applyNumberFormat="1" applyFont="1" applyAlignment="1">
      <alignment horizontal="right"/>
    </xf>
    <xf numFmtId="165" fontId="2" fillId="24" borderId="0" xfId="24114" applyNumberFormat="1" applyFont="1" applyFill="1" applyAlignment="1">
      <alignment horizontal="right"/>
    </xf>
    <xf numFmtId="165" fontId="2" fillId="0" borderId="0" xfId="24114" applyNumberFormat="1" applyFont="1" applyFill="1" applyAlignment="1">
      <alignment horizontal="right"/>
    </xf>
    <xf numFmtId="9" fontId="48" fillId="0" borderId="0" xfId="138" applyFont="1"/>
    <xf numFmtId="165" fontId="2" fillId="0" borderId="0" xfId="24121" applyNumberFormat="1" applyFont="1" applyFill="1" applyAlignment="1">
      <alignment horizontal="right"/>
    </xf>
    <xf numFmtId="17" fontId="51" fillId="0" borderId="0" xfId="106" applyNumberFormat="1" applyFont="1" applyAlignment="1">
      <alignment horizontal="right"/>
    </xf>
    <xf numFmtId="3" fontId="51" fillId="0" borderId="0" xfId="0" applyNumberFormat="1" applyFont="1"/>
    <xf numFmtId="166" fontId="0" fillId="0" borderId="0" xfId="28" applyNumberFormat="1" applyFont="1"/>
    <xf numFmtId="1" fontId="51" fillId="0" borderId="0" xfId="0" applyNumberFormat="1" applyFont="1" applyAlignment="1">
      <alignment horizontal="right"/>
    </xf>
    <xf numFmtId="9" fontId="48" fillId="0" borderId="0" xfId="105" applyNumberFormat="1"/>
    <xf numFmtId="0" fontId="0" fillId="0" borderId="0" xfId="105" applyFont="1" applyAlignment="1">
      <alignment horizontal="left" indent="1"/>
    </xf>
    <xf numFmtId="169" fontId="51" fillId="0" borderId="0" xfId="0" applyNumberFormat="1" applyFont="1" applyFill="1" applyAlignment="1">
      <alignment horizontal="center"/>
    </xf>
    <xf numFmtId="0" fontId="2" fillId="0" borderId="10" xfId="24120" applyFont="1" applyBorder="1" applyAlignment="1">
      <alignment horizontal="center" vertical="top" wrapText="1"/>
    </xf>
    <xf numFmtId="164" fontId="2" fillId="0" borderId="0" xfId="24146" applyNumberFormat="1" applyFont="1"/>
    <xf numFmtId="164" fontId="4" fillId="0" borderId="0" xfId="24146" applyNumberFormat="1" applyFont="1"/>
    <xf numFmtId="164" fontId="3" fillId="0" borderId="0" xfId="24146" applyNumberFormat="1" applyFont="1"/>
    <xf numFmtId="164" fontId="2" fillId="0" borderId="0" xfId="24136" applyNumberFormat="1" applyFont="1" applyFill="1"/>
    <xf numFmtId="164" fontId="2" fillId="0" borderId="0" xfId="24136" applyNumberFormat="1" applyFont="1"/>
    <xf numFmtId="164" fontId="4" fillId="0" borderId="0" xfId="24136" applyNumberFormat="1" applyFont="1"/>
    <xf numFmtId="164" fontId="3" fillId="0" borderId="0" xfId="24136" applyNumberFormat="1" applyFont="1"/>
    <xf numFmtId="164" fontId="2" fillId="0" borderId="0" xfId="24142" applyNumberFormat="1" applyFont="1"/>
    <xf numFmtId="164" fontId="4" fillId="0" borderId="0" xfId="24142" applyNumberFormat="1" applyFont="1"/>
    <xf numFmtId="164" fontId="3" fillId="0" borderId="0" xfId="24142" applyNumberFormat="1" applyFont="1"/>
    <xf numFmtId="167" fontId="48" fillId="0" borderId="0" xfId="105" applyNumberFormat="1" applyFill="1"/>
    <xf numFmtId="164" fontId="2" fillId="24" borderId="0" xfId="24135" applyNumberFormat="1" applyFont="1" applyFill="1" applyAlignment="1">
      <alignment horizontal="right"/>
    </xf>
    <xf numFmtId="164" fontId="4" fillId="24" borderId="0" xfId="24135" applyNumberFormat="1" applyFont="1" applyFill="1" applyAlignment="1">
      <alignment horizontal="right"/>
    </xf>
    <xf numFmtId="164" fontId="3" fillId="24" borderId="0" xfId="24135" applyNumberFormat="1" applyFont="1" applyFill="1" applyAlignment="1">
      <alignment horizontal="right"/>
    </xf>
    <xf numFmtId="164" fontId="2" fillId="24" borderId="0" xfId="24143" applyNumberFormat="1" applyFont="1" applyFill="1" applyAlignment="1">
      <alignment horizontal="right"/>
    </xf>
    <xf numFmtId="164" fontId="4" fillId="24" borderId="0" xfId="24143" applyNumberFormat="1" applyFont="1" applyFill="1" applyAlignment="1">
      <alignment horizontal="right"/>
    </xf>
    <xf numFmtId="164" fontId="3" fillId="24" borderId="0" xfId="24143" applyNumberFormat="1" applyFont="1" applyFill="1" applyAlignment="1">
      <alignment horizontal="right"/>
    </xf>
    <xf numFmtId="164" fontId="2" fillId="0" borderId="0" xfId="24124" applyNumberFormat="1" applyFont="1" applyAlignment="1">
      <alignment horizontal="right"/>
    </xf>
    <xf numFmtId="164" fontId="4" fillId="0" borderId="0" xfId="24124" applyNumberFormat="1" applyFont="1" applyAlignment="1">
      <alignment horizontal="right"/>
    </xf>
    <xf numFmtId="164" fontId="3" fillId="0" borderId="0" xfId="24124" applyNumberFormat="1" applyFont="1" applyAlignment="1">
      <alignment horizontal="right"/>
    </xf>
    <xf numFmtId="164" fontId="2" fillId="0" borderId="0" xfId="24105" applyNumberFormat="1" applyFont="1" applyAlignment="1">
      <alignment horizontal="right"/>
    </xf>
    <xf numFmtId="164" fontId="4" fillId="0" borderId="0" xfId="24105" applyNumberFormat="1" applyFont="1" applyAlignment="1">
      <alignment horizontal="right"/>
    </xf>
    <xf numFmtId="164" fontId="3" fillId="0" borderId="0" xfId="24105" applyNumberFormat="1" applyFont="1" applyAlignment="1">
      <alignment horizontal="right"/>
    </xf>
    <xf numFmtId="168" fontId="0" fillId="0" borderId="0" xfId="0" applyNumberFormat="1" applyFill="1"/>
    <xf numFmtId="0" fontId="2" fillId="0" borderId="0" xfId="24161" applyFont="1" applyAlignment="1">
      <alignment horizontal="right" vertical="top" wrapText="1"/>
    </xf>
    <xf numFmtId="0" fontId="2" fillId="24" borderId="0" xfId="24161" applyFont="1" applyFill="1" applyAlignment="1">
      <alignment horizontal="right" vertical="top" wrapText="1"/>
    </xf>
    <xf numFmtId="16" fontId="2" fillId="24" borderId="0" xfId="24161" quotePrefix="1" applyNumberFormat="1" applyFont="1" applyFill="1" applyAlignment="1">
      <alignment horizontal="right" vertical="top" wrapText="1"/>
    </xf>
    <xf numFmtId="16" fontId="2" fillId="0" borderId="0" xfId="24161" quotePrefix="1" applyNumberFormat="1" applyFont="1" applyAlignment="1">
      <alignment horizontal="right" vertical="top" wrapText="1"/>
    </xf>
    <xf numFmtId="16" fontId="2" fillId="24" borderId="10" xfId="24161" quotePrefix="1" applyNumberFormat="1" applyFont="1" applyFill="1" applyBorder="1" applyAlignment="1">
      <alignment horizontal="right" vertical="top" wrapText="1"/>
    </xf>
    <xf numFmtId="0" fontId="2" fillId="0" borderId="10" xfId="24161" quotePrefix="1" applyFont="1" applyBorder="1" applyAlignment="1">
      <alignment horizontal="right" vertical="top" wrapText="1"/>
    </xf>
    <xf numFmtId="16" fontId="2" fillId="0" borderId="10" xfId="24161" quotePrefix="1" applyNumberFormat="1" applyFont="1" applyBorder="1" applyAlignment="1">
      <alignment horizontal="right" vertical="top" wrapText="1"/>
    </xf>
    <xf numFmtId="164" fontId="2" fillId="0" borderId="0" xfId="24160" applyNumberFormat="1" applyFont="1" applyAlignment="1">
      <alignment horizontal="right"/>
    </xf>
    <xf numFmtId="164" fontId="2" fillId="0" borderId="0" xfId="24160" applyNumberFormat="1" applyFont="1"/>
    <xf numFmtId="164" fontId="4" fillId="0" borderId="0" xfId="24160" applyNumberFormat="1" applyFont="1"/>
    <xf numFmtId="164" fontId="3" fillId="0" borderId="0" xfId="24160" applyNumberFormat="1" applyFont="1"/>
    <xf numFmtId="164" fontId="2" fillId="0" borderId="11" xfId="24160" applyNumberFormat="1" applyFont="1" applyFill="1" applyBorder="1" applyAlignment="1">
      <alignment horizontal="right" wrapText="1"/>
    </xf>
    <xf numFmtId="164" fontId="2" fillId="0" borderId="0" xfId="24156" applyNumberFormat="1" applyFont="1" applyAlignment="1">
      <alignment horizontal="right"/>
    </xf>
    <xf numFmtId="164" fontId="2" fillId="0" borderId="0" xfId="24156" applyNumberFormat="1" applyFont="1"/>
    <xf numFmtId="164" fontId="4" fillId="0" borderId="0" xfId="24156" applyNumberFormat="1" applyFont="1"/>
    <xf numFmtId="164" fontId="3" fillId="0" borderId="0" xfId="24156" applyNumberFormat="1" applyFont="1"/>
    <xf numFmtId="164" fontId="2" fillId="0" borderId="11" xfId="24156" applyNumberFormat="1" applyFont="1" applyFill="1" applyBorder="1" applyAlignment="1">
      <alignment horizontal="right" wrapText="1"/>
    </xf>
    <xf numFmtId="164" fontId="2" fillId="0" borderId="0" xfId="24104" applyNumberFormat="1" applyFont="1" applyAlignment="1">
      <alignment horizontal="right"/>
    </xf>
    <xf numFmtId="164" fontId="2" fillId="0" borderId="0" xfId="24104" applyNumberFormat="1" applyFont="1"/>
    <xf numFmtId="164" fontId="4" fillId="0" borderId="0" xfId="24104" applyNumberFormat="1" applyFont="1"/>
    <xf numFmtId="164" fontId="3" fillId="0" borderId="0" xfId="24104" applyNumberFormat="1" applyFont="1"/>
    <xf numFmtId="164" fontId="2" fillId="0" borderId="11" xfId="24104" applyNumberFormat="1" applyFont="1" applyFill="1" applyBorder="1" applyAlignment="1">
      <alignment horizontal="right" wrapText="1"/>
    </xf>
    <xf numFmtId="164" fontId="4" fillId="0" borderId="0" xfId="24170" applyNumberFormat="1" applyFont="1"/>
    <xf numFmtId="0" fontId="48" fillId="0" borderId="0" xfId="105"/>
    <xf numFmtId="164" fontId="2" fillId="0" borderId="0" xfId="24163" applyNumberFormat="1" applyFont="1" applyAlignment="1">
      <alignment horizontal="right"/>
    </xf>
    <xf numFmtId="0" fontId="51" fillId="0" borderId="0" xfId="0" applyFont="1" applyFill="1"/>
    <xf numFmtId="17" fontId="48" fillId="0" borderId="0" xfId="105" applyNumberFormat="1"/>
    <xf numFmtId="167" fontId="0" fillId="0" borderId="0" xfId="105" applyNumberFormat="1" applyFont="1" applyFill="1"/>
    <xf numFmtId="0" fontId="48" fillId="0" borderId="0" xfId="105" applyAlignment="1">
      <alignment horizontal="left" indent="1"/>
    </xf>
    <xf numFmtId="0" fontId="1" fillId="0" borderId="0" xfId="24211"/>
    <xf numFmtId="0" fontId="1" fillId="0" borderId="0" xfId="24211" applyFont="1" applyAlignment="1">
      <alignment horizontal="center"/>
    </xf>
    <xf numFmtId="0" fontId="1" fillId="0" borderId="0" xfId="24211" applyFont="1" applyAlignment="1"/>
    <xf numFmtId="164" fontId="2" fillId="0" borderId="0" xfId="24211" applyNumberFormat="1" applyFont="1" applyAlignment="1">
      <alignment horizontal="right"/>
    </xf>
    <xf numFmtId="0" fontId="2" fillId="0" borderId="0" xfId="99"/>
    <xf numFmtId="0" fontId="2" fillId="0" borderId="0" xfId="99" applyFont="1"/>
    <xf numFmtId="0" fontId="4" fillId="0" borderId="0" xfId="99" applyFont="1"/>
    <xf numFmtId="0" fontId="2" fillId="0" borderId="10" xfId="99" applyFont="1" applyBorder="1"/>
    <xf numFmtId="171" fontId="2" fillId="0" borderId="0" xfId="99" applyNumberFormat="1" applyFont="1" applyBorder="1"/>
    <xf numFmtId="0" fontId="3" fillId="0" borderId="0" xfId="99" applyFont="1" applyBorder="1"/>
    <xf numFmtId="0" fontId="2" fillId="0" borderId="0" xfId="99" applyBorder="1"/>
    <xf numFmtId="0" fontId="2" fillId="0" borderId="10" xfId="99" applyFont="1" applyBorder="1" applyAlignment="1">
      <alignment horizontal="right" wrapText="1"/>
    </xf>
    <xf numFmtId="0" fontId="2" fillId="0" borderId="0" xfId="99" applyFont="1" applyAlignment="1">
      <alignment horizontal="right"/>
    </xf>
    <xf numFmtId="0" fontId="2" fillId="0" borderId="0" xfId="0" applyFont="1" applyBorder="1"/>
    <xf numFmtId="165" fontId="2" fillId="0" borderId="0" xfId="24183" applyNumberFormat="1" applyFont="1" applyFill="1" applyAlignment="1">
      <alignment horizontal="right"/>
    </xf>
    <xf numFmtId="164" fontId="2" fillId="0" borderId="0" xfId="24217" applyNumberFormat="1" applyFont="1" applyAlignment="1">
      <alignment horizontal="right"/>
    </xf>
    <xf numFmtId="164" fontId="2" fillId="0" borderId="0" xfId="24112" applyNumberFormat="1" applyFont="1" applyAlignment="1">
      <alignment horizontal="right"/>
    </xf>
    <xf numFmtId="164" fontId="4" fillId="0" borderId="0" xfId="24219" applyNumberFormat="1" applyFont="1" applyAlignment="1">
      <alignment horizontal="right"/>
    </xf>
    <xf numFmtId="164" fontId="3" fillId="0" borderId="11" xfId="24149" applyNumberFormat="1" applyFont="1" applyBorder="1" applyAlignment="1">
      <alignment horizontal="right"/>
    </xf>
    <xf numFmtId="0" fontId="2" fillId="0" borderId="10" xfId="24224" applyFont="1" applyBorder="1" applyAlignment="1">
      <alignment horizontal="center" vertical="top" wrapText="1"/>
    </xf>
    <xf numFmtId="164" fontId="2" fillId="24" borderId="0" xfId="24225" applyNumberFormat="1" applyFont="1" applyFill="1"/>
    <xf numFmtId="164" fontId="4" fillId="24" borderId="0" xfId="24225" applyNumberFormat="1" applyFont="1" applyFill="1"/>
    <xf numFmtId="164" fontId="3" fillId="24" borderId="0" xfId="24225" applyNumberFormat="1" applyFont="1" applyFill="1"/>
    <xf numFmtId="164" fontId="2" fillId="24" borderId="11" xfId="24225" applyNumberFormat="1" applyFont="1" applyFill="1" applyBorder="1"/>
    <xf numFmtId="0" fontId="2" fillId="0" borderId="0" xfId="0" applyFont="1" applyAlignment="1">
      <alignment vertical="center"/>
    </xf>
    <xf numFmtId="164" fontId="2" fillId="0" borderId="0" xfId="24234" applyNumberFormat="1" applyFont="1"/>
    <xf numFmtId="164" fontId="4" fillId="0" borderId="0" xfId="24234" applyNumberFormat="1" applyFont="1"/>
    <xf numFmtId="164" fontId="3" fillId="0" borderId="0" xfId="24234" applyNumberFormat="1" applyFont="1"/>
    <xf numFmtId="164" fontId="2" fillId="0" borderId="11" xfId="24234" applyNumberFormat="1" applyFont="1" applyBorder="1"/>
    <xf numFmtId="164" fontId="2" fillId="0" borderId="0" xfId="24123" applyNumberFormat="1" applyFont="1" applyFill="1"/>
    <xf numFmtId="164" fontId="2" fillId="0" borderId="0" xfId="24123" applyNumberFormat="1" applyFont="1"/>
    <xf numFmtId="164" fontId="4" fillId="0" borderId="0" xfId="24123" applyNumberFormat="1" applyFont="1"/>
    <xf numFmtId="164" fontId="3" fillId="0" borderId="0" xfId="24123" applyNumberFormat="1" applyFont="1"/>
    <xf numFmtId="164" fontId="2" fillId="0" borderId="11" xfId="24123" applyNumberFormat="1" applyFont="1" applyBorder="1"/>
    <xf numFmtId="164" fontId="2" fillId="24" borderId="0" xfId="24204" applyNumberFormat="1" applyFont="1" applyFill="1" applyAlignment="1">
      <alignment horizontal="right"/>
    </xf>
    <xf numFmtId="164" fontId="2" fillId="24" borderId="11" xfId="24204" applyNumberFormat="1" applyFont="1" applyFill="1" applyBorder="1" applyAlignment="1">
      <alignment horizontal="right"/>
    </xf>
    <xf numFmtId="164" fontId="2" fillId="24" borderId="0" xfId="24204" applyNumberFormat="1" applyFont="1" applyFill="1"/>
    <xf numFmtId="164" fontId="4" fillId="24" borderId="0" xfId="24204" applyNumberFormat="1" applyFont="1" applyFill="1"/>
    <xf numFmtId="164" fontId="3" fillId="24" borderId="0" xfId="24204" applyNumberFormat="1" applyFont="1" applyFill="1"/>
    <xf numFmtId="164" fontId="2" fillId="0" borderId="0" xfId="24236" applyNumberFormat="1" applyFont="1" applyFill="1"/>
    <xf numFmtId="164" fontId="2" fillId="0" borderId="0" xfId="24236" applyNumberFormat="1" applyFont="1" applyAlignment="1">
      <alignment horizontal="right"/>
    </xf>
    <xf numFmtId="164" fontId="2" fillId="0" borderId="0" xfId="24236" applyNumberFormat="1" applyFont="1"/>
    <xf numFmtId="164" fontId="4" fillId="0" borderId="0" xfId="24236" applyNumberFormat="1" applyFont="1"/>
    <xf numFmtId="164" fontId="3" fillId="0" borderId="0" xfId="24236" applyNumberFormat="1" applyFont="1"/>
    <xf numFmtId="164" fontId="2" fillId="0" borderId="11" xfId="24236" applyNumberFormat="1" applyFont="1" applyBorder="1" applyAlignment="1">
      <alignment horizontal="right"/>
    </xf>
    <xf numFmtId="164" fontId="2" fillId="0" borderId="0" xfId="24227" applyNumberFormat="1" applyFont="1" applyFill="1"/>
    <xf numFmtId="164" fontId="2" fillId="0" borderId="0" xfId="24227" applyNumberFormat="1" applyFont="1" applyAlignment="1">
      <alignment horizontal="right"/>
    </xf>
    <xf numFmtId="164" fontId="2" fillId="0" borderId="0" xfId="24227" applyNumberFormat="1" applyFont="1"/>
    <xf numFmtId="164" fontId="4" fillId="0" borderId="0" xfId="24227" applyNumberFormat="1" applyFont="1"/>
    <xf numFmtId="164" fontId="3" fillId="0" borderId="0" xfId="24227" applyNumberFormat="1" applyFont="1"/>
    <xf numFmtId="164" fontId="2" fillId="0" borderId="11" xfId="24227" applyNumberFormat="1" applyFont="1" applyBorder="1" applyAlignment="1">
      <alignment horizontal="right"/>
    </xf>
    <xf numFmtId="0" fontId="2" fillId="0" borderId="0" xfId="0" applyFont="1" applyBorder="1" applyAlignment="1"/>
    <xf numFmtId="16" fontId="2" fillId="24" borderId="0" xfId="24223" quotePrefix="1" applyNumberFormat="1" applyFont="1" applyFill="1" applyAlignment="1">
      <alignment horizontal="right" vertical="top" wrapText="1"/>
    </xf>
    <xf numFmtId="16" fontId="2" fillId="24" borderId="10" xfId="24223" quotePrefix="1" applyNumberFormat="1" applyFont="1" applyFill="1" applyBorder="1" applyAlignment="1">
      <alignment horizontal="right" vertical="top" wrapText="1"/>
    </xf>
    <xf numFmtId="41" fontId="3" fillId="24" borderId="0" xfId="29" applyFont="1" applyFill="1" applyAlignment="1">
      <alignment horizontal="right" wrapText="1"/>
    </xf>
    <xf numFmtId="0" fontId="2" fillId="0" borderId="0" xfId="24232" applyFont="1" applyAlignment="1">
      <alignment horizontal="right" vertical="top" wrapText="1"/>
    </xf>
    <xf numFmtId="0" fontId="2" fillId="0" borderId="10" xfId="24232" quotePrefix="1" applyFont="1" applyBorder="1" applyAlignment="1">
      <alignment horizontal="right" vertical="top" wrapText="1"/>
    </xf>
    <xf numFmtId="41" fontId="2" fillId="24" borderId="0" xfId="29" applyFont="1" applyFill="1" applyAlignment="1">
      <alignment horizontal="right" wrapText="1"/>
    </xf>
    <xf numFmtId="16" fontId="2" fillId="0" borderId="0" xfId="24229" quotePrefix="1" applyNumberFormat="1" applyFont="1" applyAlignment="1">
      <alignment horizontal="right" vertical="top" wrapText="1"/>
    </xf>
    <xf numFmtId="0" fontId="2" fillId="0" borderId="10" xfId="24229" quotePrefix="1" applyFont="1" applyBorder="1" applyAlignment="1">
      <alignment horizontal="right" vertical="top" wrapText="1"/>
    </xf>
    <xf numFmtId="0" fontId="2" fillId="0" borderId="0" xfId="24153" applyFont="1" applyAlignment="1">
      <alignment horizontal="right" vertical="top" wrapText="1"/>
    </xf>
    <xf numFmtId="16" fontId="2" fillId="0" borderId="10" xfId="24153" quotePrefix="1" applyNumberFormat="1" applyFont="1" applyBorder="1" applyAlignment="1">
      <alignment horizontal="right" vertical="top" wrapText="1"/>
    </xf>
    <xf numFmtId="164" fontId="2" fillId="24" borderId="0" xfId="24168" applyNumberFormat="1" applyFont="1" applyFill="1"/>
    <xf numFmtId="164" fontId="4" fillId="24" borderId="0" xfId="24168" applyNumberFormat="1" applyFont="1" applyFill="1"/>
    <xf numFmtId="164" fontId="3" fillId="24" borderId="0" xfId="24168" applyNumberFormat="1" applyFont="1" applyFill="1"/>
    <xf numFmtId="164" fontId="2" fillId="24" borderId="11" xfId="24168" applyNumberFormat="1" applyFont="1" applyFill="1" applyBorder="1"/>
    <xf numFmtId="164" fontId="2" fillId="0" borderId="0" xfId="24214" applyNumberFormat="1" applyFont="1"/>
    <xf numFmtId="164" fontId="4" fillId="0" borderId="0" xfId="24214" applyNumberFormat="1" applyFont="1"/>
    <xf numFmtId="164" fontId="3" fillId="0" borderId="0" xfId="24214" applyNumberFormat="1" applyFont="1"/>
    <xf numFmtId="164" fontId="2" fillId="0" borderId="11" xfId="24214" applyNumberFormat="1" applyFont="1" applyBorder="1"/>
    <xf numFmtId="164" fontId="2" fillId="0" borderId="0" xfId="24260" applyNumberFormat="1" applyFont="1"/>
    <xf numFmtId="164" fontId="4" fillId="0" borderId="0" xfId="24260" applyNumberFormat="1" applyFont="1"/>
    <xf numFmtId="164" fontId="3" fillId="0" borderId="0" xfId="24260" applyNumberFormat="1" applyFont="1"/>
    <xf numFmtId="164" fontId="2" fillId="0" borderId="11" xfId="24260" applyNumberFormat="1" applyFont="1" applyBorder="1"/>
    <xf numFmtId="164" fontId="2" fillId="0" borderId="0" xfId="24261" applyNumberFormat="1" applyFont="1"/>
    <xf numFmtId="164" fontId="4" fillId="0" borderId="0" xfId="24261" applyNumberFormat="1" applyFont="1"/>
    <xf numFmtId="164" fontId="3" fillId="0" borderId="0" xfId="24261" applyNumberFormat="1" applyFont="1"/>
    <xf numFmtId="164" fontId="2" fillId="0" borderId="11" xfId="24261" applyNumberFormat="1" applyFont="1" applyBorder="1"/>
    <xf numFmtId="164" fontId="2" fillId="0" borderId="0" xfId="24263" applyNumberFormat="1" applyFont="1" applyAlignment="1">
      <alignment horizontal="right"/>
    </xf>
    <xf numFmtId="164" fontId="2" fillId="0" borderId="0" xfId="24265" applyNumberFormat="1" applyFont="1" applyAlignment="1">
      <alignment horizontal="right"/>
    </xf>
    <xf numFmtId="164" fontId="4" fillId="0" borderId="0" xfId="24267" applyNumberFormat="1" applyFont="1" applyAlignment="1">
      <alignment horizontal="right"/>
    </xf>
    <xf numFmtId="164" fontId="3" fillId="0" borderId="11" xfId="24269" applyNumberFormat="1" applyFont="1" applyBorder="1" applyAlignment="1">
      <alignment horizontal="right"/>
    </xf>
    <xf numFmtId="164" fontId="2" fillId="0" borderId="0" xfId="24271" applyNumberFormat="1" applyFont="1" applyAlignment="1">
      <alignment horizontal="right"/>
    </xf>
    <xf numFmtId="164" fontId="2" fillId="0" borderId="0" xfId="24273" applyNumberFormat="1" applyFont="1" applyAlignment="1">
      <alignment horizontal="right"/>
    </xf>
    <xf numFmtId="164" fontId="2" fillId="0" borderId="0" xfId="24275" applyNumberFormat="1" applyFont="1" applyAlignment="1">
      <alignment horizontal="right"/>
    </xf>
    <xf numFmtId="164" fontId="4" fillId="0" borderId="0" xfId="24277" applyNumberFormat="1" applyFont="1" applyAlignment="1">
      <alignment horizontal="right"/>
    </xf>
    <xf numFmtId="164" fontId="3" fillId="0" borderId="11" xfId="24279" applyNumberFormat="1" applyFont="1" applyBorder="1" applyAlignment="1">
      <alignment horizontal="right"/>
    </xf>
    <xf numFmtId="164" fontId="2" fillId="24" borderId="0" xfId="24281" applyNumberFormat="1" applyFont="1" applyFill="1"/>
    <xf numFmtId="164" fontId="4" fillId="24" borderId="0" xfId="24281" applyNumberFormat="1" applyFont="1" applyFill="1"/>
    <xf numFmtId="164" fontId="3" fillId="24" borderId="0" xfId="24281" applyNumberFormat="1" applyFont="1" applyFill="1"/>
    <xf numFmtId="164" fontId="2" fillId="24" borderId="11" xfId="24281" applyNumberFormat="1" applyFont="1" applyFill="1" applyBorder="1"/>
    <xf numFmtId="164" fontId="2" fillId="0" borderId="0" xfId="24283" applyNumberFormat="1" applyFont="1"/>
    <xf numFmtId="164" fontId="4" fillId="0" borderId="0" xfId="24283" applyNumberFormat="1" applyFont="1"/>
    <xf numFmtId="164" fontId="3" fillId="0" borderId="0" xfId="24283" applyNumberFormat="1" applyFont="1"/>
    <xf numFmtId="164" fontId="2" fillId="0" borderId="11" xfId="24283" applyNumberFormat="1" applyFont="1" applyBorder="1"/>
    <xf numFmtId="164" fontId="2" fillId="0" borderId="0" xfId="24285" applyNumberFormat="1" applyFont="1" applyFill="1"/>
    <xf numFmtId="164" fontId="2" fillId="0" borderId="0" xfId="24285" applyNumberFormat="1" applyFont="1"/>
    <xf numFmtId="164" fontId="4" fillId="0" borderId="0" xfId="24285" applyNumberFormat="1" applyFont="1"/>
    <xf numFmtId="164" fontId="3" fillId="0" borderId="0" xfId="24285" applyNumberFormat="1" applyFont="1"/>
    <xf numFmtId="164" fontId="2" fillId="0" borderId="11" xfId="24285" applyNumberFormat="1" applyFont="1" applyBorder="1"/>
    <xf numFmtId="164" fontId="2" fillId="0" borderId="0" xfId="24287" applyNumberFormat="1" applyFont="1" applyFill="1"/>
    <xf numFmtId="164" fontId="2" fillId="0" borderId="0" xfId="24287" applyNumberFormat="1" applyFont="1"/>
    <xf numFmtId="164" fontId="4" fillId="0" borderId="0" xfId="24287" applyNumberFormat="1" applyFont="1"/>
    <xf numFmtId="164" fontId="3" fillId="0" borderId="0" xfId="24287" applyNumberFormat="1" applyFont="1"/>
    <xf numFmtId="164" fontId="2" fillId="0" borderId="11" xfId="24287" applyNumberFormat="1" applyFont="1" applyBorder="1"/>
    <xf numFmtId="41" fontId="2" fillId="0" borderId="0" xfId="29" applyFont="1" applyFill="1" applyAlignment="1">
      <alignment horizontal="right" wrapText="1"/>
    </xf>
    <xf numFmtId="41" fontId="3" fillId="0" borderId="0" xfId="29" applyFont="1" applyFill="1" applyAlignment="1">
      <alignment horizontal="right" wrapText="1"/>
    </xf>
    <xf numFmtId="41" fontId="2" fillId="0" borderId="0" xfId="29" applyFont="1" applyFill="1" applyAlignment="1">
      <alignment horizontal="right" wrapText="1"/>
    </xf>
    <xf numFmtId="41" fontId="3" fillId="0" borderId="0" xfId="29" applyFont="1" applyFill="1" applyAlignment="1">
      <alignment horizontal="right" wrapText="1"/>
    </xf>
    <xf numFmtId="41" fontId="2" fillId="0" borderId="0" xfId="29" applyFont="1" applyFill="1" applyAlignment="1">
      <alignment horizontal="right" wrapText="1"/>
    </xf>
    <xf numFmtId="41" fontId="2" fillId="24" borderId="0" xfId="29" applyFont="1" applyFill="1" applyAlignment="1">
      <alignment horizontal="right" wrapText="1"/>
    </xf>
    <xf numFmtId="41" fontId="3" fillId="0" borderId="12" xfId="29" applyFont="1" applyFill="1" applyBorder="1" applyAlignment="1">
      <alignment horizontal="right" wrapText="1"/>
    </xf>
    <xf numFmtId="41" fontId="3" fillId="24" borderId="12" xfId="29" applyFont="1" applyFill="1" applyBorder="1" applyAlignment="1">
      <alignment horizontal="right" wrapText="1"/>
    </xf>
    <xf numFmtId="41" fontId="2" fillId="0" borderId="0" xfId="29" applyFont="1" applyFill="1" applyAlignment="1">
      <alignment horizontal="right" wrapText="1"/>
    </xf>
    <xf numFmtId="41" fontId="3" fillId="0" borderId="12" xfId="29" applyFont="1" applyFill="1" applyBorder="1" applyAlignment="1">
      <alignment horizontal="right" wrapText="1"/>
    </xf>
    <xf numFmtId="41" fontId="2" fillId="0" borderId="0" xfId="29" applyFont="1" applyFill="1" applyAlignment="1">
      <alignment horizontal="right" wrapText="1"/>
    </xf>
    <xf numFmtId="41" fontId="2" fillId="24" borderId="0" xfId="29" applyFont="1" applyFill="1" applyAlignment="1">
      <alignment horizontal="right" wrapText="1"/>
    </xf>
    <xf numFmtId="41" fontId="3" fillId="0" borderId="0" xfId="29" applyFont="1" applyFill="1" applyAlignment="1">
      <alignment horizontal="right" wrapText="1"/>
    </xf>
    <xf numFmtId="41" fontId="3" fillId="24" borderId="0" xfId="29" applyFont="1" applyFill="1" applyAlignment="1">
      <alignment horizontal="right" wrapText="1"/>
    </xf>
    <xf numFmtId="41" fontId="2" fillId="0" borderId="0" xfId="29" applyFont="1" applyFill="1" applyAlignment="1">
      <alignment horizontal="right" wrapText="1"/>
    </xf>
    <xf numFmtId="41" fontId="3" fillId="0" borderId="0" xfId="29" applyFont="1" applyFill="1" applyAlignment="1">
      <alignment horizontal="right" wrapText="1"/>
    </xf>
    <xf numFmtId="41" fontId="2" fillId="0" borderId="0" xfId="29" applyFont="1" applyFill="1" applyAlignment="1">
      <alignment horizontal="right" wrapText="1"/>
    </xf>
    <xf numFmtId="41" fontId="2" fillId="24" borderId="0" xfId="29" applyFont="1" applyFill="1" applyAlignment="1">
      <alignment horizontal="right" wrapText="1"/>
    </xf>
    <xf numFmtId="41" fontId="2" fillId="0" borderId="0" xfId="29" applyFont="1" applyFill="1" applyAlignment="1">
      <alignment horizontal="right" wrapText="1"/>
    </xf>
    <xf numFmtId="0" fontId="3" fillId="0" borderId="0" xfId="129" applyFont="1" applyBorder="1"/>
    <xf numFmtId="41" fontId="3" fillId="0" borderId="0" xfId="29" applyFont="1" applyFill="1" applyBorder="1" applyAlignment="1">
      <alignment horizontal="right" wrapText="1"/>
    </xf>
    <xf numFmtId="41" fontId="3" fillId="24" borderId="0" xfId="29" applyFont="1" applyFill="1" applyBorder="1" applyAlignment="1">
      <alignment horizontal="right" wrapText="1"/>
    </xf>
    <xf numFmtId="0" fontId="2" fillId="0" borderId="0" xfId="129" applyFont="1" applyBorder="1" applyAlignment="1">
      <alignment horizontal="right" wrapText="1"/>
    </xf>
    <xf numFmtId="0" fontId="2" fillId="0" borderId="0" xfId="129" applyFont="1" applyFill="1" applyAlignment="1">
      <alignment horizontal="right" wrapText="1"/>
    </xf>
    <xf numFmtId="0" fontId="2" fillId="0" borderId="0" xfId="129" applyFont="1" applyFill="1" applyAlignment="1">
      <alignment horizontal="right" wrapText="1"/>
    </xf>
    <xf numFmtId="0" fontId="2" fillId="0" borderId="0" xfId="129" applyFont="1" applyFill="1" applyAlignment="1">
      <alignment vertical="center"/>
    </xf>
    <xf numFmtId="0" fontId="2" fillId="0" borderId="0" xfId="129" applyFont="1" applyBorder="1" applyAlignment="1">
      <alignment horizontal="right" wrapText="1"/>
    </xf>
    <xf numFmtId="164" fontId="4" fillId="26" borderId="0" xfId="126" applyNumberFormat="1" applyFont="1" applyFill="1"/>
    <xf numFmtId="164" fontId="4" fillId="0" borderId="0" xfId="126" applyNumberFormat="1" applyFont="1"/>
    <xf numFmtId="0" fontId="1" fillId="0" borderId="0" xfId="24303"/>
    <xf numFmtId="0" fontId="3" fillId="0" borderId="0" xfId="24303" applyFont="1" applyAlignment="1">
      <alignment wrapText="1"/>
    </xf>
    <xf numFmtId="0" fontId="2" fillId="0" borderId="0" xfId="24303" applyFont="1"/>
    <xf numFmtId="164" fontId="2" fillId="0" borderId="0" xfId="24303" applyNumberFormat="1" applyFont="1" applyFill="1"/>
    <xf numFmtId="0" fontId="14" fillId="0" borderId="0" xfId="24303" applyFont="1"/>
    <xf numFmtId="0" fontId="4" fillId="0" borderId="0" xfId="24303" applyFont="1" applyAlignment="1">
      <alignment wrapText="1"/>
    </xf>
    <xf numFmtId="0" fontId="2" fillId="0" borderId="0" xfId="24303" applyFont="1" applyAlignment="1">
      <alignment wrapText="1"/>
    </xf>
    <xf numFmtId="164" fontId="2" fillId="0" borderId="0" xfId="24303" applyNumberFormat="1" applyFont="1" applyFill="1" applyAlignment="1">
      <alignment horizontal="right"/>
    </xf>
    <xf numFmtId="164" fontId="2" fillId="24" borderId="0" xfId="24303" applyNumberFormat="1" applyFont="1" applyFill="1" applyAlignment="1">
      <alignment horizontal="right"/>
    </xf>
    <xf numFmtId="164" fontId="2" fillId="0" borderId="0" xfId="24303" applyNumberFormat="1" applyFont="1" applyAlignment="1">
      <alignment horizontal="right"/>
    </xf>
    <xf numFmtId="164" fontId="2" fillId="0" borderId="0" xfId="24303" applyNumberFormat="1" applyFont="1"/>
    <xf numFmtId="164" fontId="4" fillId="0" borderId="0" xfId="24303" applyNumberFormat="1" applyFont="1"/>
    <xf numFmtId="164" fontId="3" fillId="0" borderId="0" xfId="24303" applyNumberFormat="1" applyFont="1"/>
    <xf numFmtId="164" fontId="2" fillId="24" borderId="0" xfId="24303" applyNumberFormat="1" applyFont="1" applyFill="1"/>
    <xf numFmtId="164" fontId="4" fillId="24" borderId="0" xfId="24303" applyNumberFormat="1" applyFont="1" applyFill="1"/>
    <xf numFmtId="164" fontId="3" fillId="24" borderId="0" xfId="24303" applyNumberFormat="1" applyFont="1" applyFill="1"/>
    <xf numFmtId="164" fontId="4" fillId="0" borderId="0" xfId="24303" applyNumberFormat="1" applyFont="1" applyFill="1"/>
    <xf numFmtId="164" fontId="3" fillId="0" borderId="0" xfId="24303" applyNumberFormat="1" applyFont="1" applyFill="1"/>
    <xf numFmtId="164" fontId="4" fillId="0" borderId="0" xfId="24346" applyNumberFormat="1" applyFont="1"/>
    <xf numFmtId="164" fontId="4" fillId="24" borderId="0" xfId="24346" applyNumberFormat="1" applyFont="1" applyFill="1"/>
    <xf numFmtId="164" fontId="2" fillId="0" borderId="0" xfId="24335" applyNumberFormat="1" applyFont="1"/>
    <xf numFmtId="164" fontId="2" fillId="24" borderId="0" xfId="24335" applyNumberFormat="1" applyFont="1" applyFill="1"/>
    <xf numFmtId="164" fontId="3" fillId="0" borderId="0" xfId="24348" applyNumberFormat="1" applyFont="1"/>
    <xf numFmtId="164" fontId="3" fillId="24" borderId="0" xfId="24348" applyNumberFormat="1" applyFont="1" applyFill="1"/>
    <xf numFmtId="164" fontId="4" fillId="0" borderId="0" xfId="24334" applyNumberFormat="1" applyFont="1"/>
    <xf numFmtId="164" fontId="4" fillId="24" borderId="0" xfId="24334" applyNumberFormat="1" applyFont="1" applyFill="1"/>
    <xf numFmtId="164" fontId="2" fillId="0" borderId="0" xfId="24355" applyNumberFormat="1" applyFont="1"/>
    <xf numFmtId="164" fontId="2" fillId="24" borderId="0" xfId="24355" applyNumberFormat="1" applyFont="1" applyFill="1"/>
    <xf numFmtId="164" fontId="3" fillId="0" borderId="0" xfId="24329" applyNumberFormat="1" applyFont="1"/>
    <xf numFmtId="164" fontId="3" fillId="24" borderId="0" xfId="24329" applyNumberFormat="1" applyFont="1" applyFill="1"/>
    <xf numFmtId="0" fontId="2" fillId="0" borderId="0" xfId="102" applyFont="1" applyAlignment="1">
      <alignment wrapText="1"/>
    </xf>
    <xf numFmtId="164" fontId="4" fillId="0" borderId="0" xfId="24324" applyNumberFormat="1" applyFont="1"/>
    <xf numFmtId="164" fontId="4" fillId="24" borderId="0" xfId="24324" applyNumberFormat="1" applyFont="1" applyFill="1"/>
    <xf numFmtId="164" fontId="2" fillId="0" borderId="0" xfId="24366" applyNumberFormat="1" applyFont="1"/>
    <xf numFmtId="164" fontId="2" fillId="24" borderId="0" xfId="24366" applyNumberFormat="1" applyFont="1" applyFill="1"/>
    <xf numFmtId="164" fontId="2" fillId="0" borderId="0" xfId="24319" applyNumberFormat="1" applyFont="1"/>
    <xf numFmtId="164" fontId="2" fillId="24" borderId="0" xfId="24319" applyNumberFormat="1" applyFont="1" applyFill="1"/>
    <xf numFmtId="164" fontId="2" fillId="0" borderId="0" xfId="24248" applyNumberFormat="1" applyFont="1"/>
    <xf numFmtId="164" fontId="4" fillId="0" borderId="0" xfId="24248" applyNumberFormat="1" applyFont="1"/>
    <xf numFmtId="164" fontId="3" fillId="0" borderId="0" xfId="24248" applyNumberFormat="1" applyFont="1"/>
    <xf numFmtId="164" fontId="2" fillId="24" borderId="0" xfId="24248" applyNumberFormat="1" applyFont="1" applyFill="1"/>
    <xf numFmtId="164" fontId="4" fillId="24" borderId="0" xfId="24248" applyNumberFormat="1" applyFont="1" applyFill="1"/>
    <xf numFmtId="164" fontId="3" fillId="24" borderId="0" xfId="24248" applyNumberFormat="1" applyFont="1" applyFill="1"/>
    <xf numFmtId="164" fontId="4" fillId="0" borderId="0" xfId="24371" applyNumberFormat="1" applyFont="1"/>
    <xf numFmtId="164" fontId="4" fillId="24" borderId="0" xfId="24371" applyNumberFormat="1" applyFont="1" applyFill="1"/>
    <xf numFmtId="164" fontId="2" fillId="0" borderId="0" xfId="24374" applyNumberFormat="1" applyFont="1"/>
    <xf numFmtId="164" fontId="4" fillId="0" borderId="0" xfId="24374" applyNumberFormat="1" applyFont="1"/>
    <xf numFmtId="164" fontId="3" fillId="0" borderId="0" xfId="24374" applyNumberFormat="1" applyFont="1"/>
    <xf numFmtId="164" fontId="2" fillId="24" borderId="0" xfId="24374" applyNumberFormat="1" applyFont="1" applyFill="1"/>
    <xf numFmtId="164" fontId="4" fillId="24" borderId="0" xfId="24374" applyNumberFormat="1" applyFont="1" applyFill="1"/>
    <xf numFmtId="164" fontId="3" fillId="24" borderId="0" xfId="24374" applyNumberFormat="1" applyFont="1" applyFill="1"/>
    <xf numFmtId="164" fontId="2" fillId="0" borderId="0" xfId="24376" applyNumberFormat="1" applyFont="1" applyFill="1"/>
    <xf numFmtId="164" fontId="2" fillId="0" borderId="0" xfId="24376" applyNumberFormat="1" applyFont="1"/>
    <xf numFmtId="164" fontId="2" fillId="24" borderId="0" xfId="24376" applyNumberFormat="1" applyFont="1" applyFill="1"/>
    <xf numFmtId="0" fontId="2" fillId="0" borderId="0" xfId="102" applyFont="1" applyAlignment="1">
      <alignment wrapText="1"/>
    </xf>
    <xf numFmtId="0" fontId="1" fillId="0" borderId="0" xfId="24379"/>
    <xf numFmtId="164" fontId="2" fillId="0" borderId="0" xfId="24379" applyNumberFormat="1" applyFont="1" applyFill="1"/>
    <xf numFmtId="164" fontId="2" fillId="24" borderId="0" xfId="24379" applyNumberFormat="1" applyFont="1" applyFill="1"/>
    <xf numFmtId="0" fontId="2" fillId="0" borderId="0" xfId="102" applyFont="1" applyAlignment="1">
      <alignment wrapText="1"/>
    </xf>
    <xf numFmtId="164" fontId="4" fillId="0" borderId="0" xfId="24381" applyNumberFormat="1" applyFont="1"/>
    <xf numFmtId="164" fontId="4" fillId="24" borderId="0" xfId="24381" applyNumberFormat="1" applyFont="1" applyFill="1"/>
    <xf numFmtId="164" fontId="4" fillId="0" borderId="0" xfId="24381" applyNumberFormat="1" applyFont="1" applyFill="1"/>
    <xf numFmtId="164" fontId="2" fillId="0" borderId="0" xfId="24383" applyNumberFormat="1" applyFont="1" applyFill="1"/>
    <xf numFmtId="164" fontId="2" fillId="0" borderId="0" xfId="24383" applyNumberFormat="1" applyFont="1"/>
    <xf numFmtId="164" fontId="2" fillId="24" borderId="0" xfId="24383" applyNumberFormat="1" applyFont="1" applyFill="1"/>
    <xf numFmtId="164" fontId="2" fillId="0" borderId="0" xfId="24385" applyNumberFormat="1" applyFont="1" applyFill="1"/>
    <xf numFmtId="164" fontId="3" fillId="0" borderId="0" xfId="24385" applyNumberFormat="1" applyFont="1"/>
    <xf numFmtId="164" fontId="2" fillId="24" borderId="0" xfId="24385" applyNumberFormat="1" applyFont="1" applyFill="1"/>
    <xf numFmtId="164" fontId="2" fillId="0" borderId="0" xfId="24387" applyNumberFormat="1" applyFont="1" applyFill="1"/>
    <xf numFmtId="164" fontId="2" fillId="0" borderId="0" xfId="24387" applyNumberFormat="1" applyFont="1"/>
    <xf numFmtId="164" fontId="2" fillId="24" borderId="0" xfId="24387" applyNumberFormat="1" applyFont="1" applyFill="1"/>
    <xf numFmtId="164" fontId="4" fillId="0" borderId="0" xfId="24389" applyNumberFormat="1" applyFont="1"/>
    <xf numFmtId="164" fontId="4" fillId="24" borderId="0" xfId="24389" applyNumberFormat="1" applyFont="1" applyFill="1"/>
    <xf numFmtId="164" fontId="4" fillId="0" borderId="0" xfId="24391" applyNumberFormat="1" applyFont="1"/>
    <xf numFmtId="164" fontId="3" fillId="24" borderId="0" xfId="24391" applyNumberFormat="1" applyFont="1" applyFill="1"/>
    <xf numFmtId="164" fontId="3" fillId="0" borderId="0" xfId="24391" applyNumberFormat="1" applyFont="1" applyFill="1"/>
    <xf numFmtId="164" fontId="3" fillId="0" borderId="0" xfId="24393" applyNumberFormat="1" applyFont="1"/>
    <xf numFmtId="164" fontId="4" fillId="24" borderId="0" xfId="24393" applyNumberFormat="1" applyFont="1" applyFill="1"/>
    <xf numFmtId="164" fontId="4" fillId="0" borderId="0" xfId="24393" applyNumberFormat="1" applyFont="1" applyFill="1"/>
    <xf numFmtId="0" fontId="1" fillId="0" borderId="0" xfId="24395"/>
    <xf numFmtId="164" fontId="2" fillId="0" borderId="0" xfId="24395" applyNumberFormat="1" applyFont="1" applyFill="1"/>
    <xf numFmtId="164" fontId="2" fillId="24" borderId="0" xfId="24395" applyNumberFormat="1" applyFont="1" applyFill="1"/>
    <xf numFmtId="0" fontId="1" fillId="0" borderId="0" xfId="24397"/>
    <xf numFmtId="164" fontId="2" fillId="0" borderId="0" xfId="24397" applyNumberFormat="1" applyFont="1" applyFill="1"/>
    <xf numFmtId="164" fontId="2" fillId="24" borderId="0" xfId="24397" applyNumberFormat="1" applyFont="1" applyFill="1"/>
    <xf numFmtId="0" fontId="1" fillId="0" borderId="0" xfId="24399"/>
    <xf numFmtId="164" fontId="4" fillId="24" borderId="0" xfId="24399" applyNumberFormat="1" applyFont="1" applyFill="1"/>
    <xf numFmtId="164" fontId="4" fillId="0" borderId="0" xfId="24399" applyNumberFormat="1" applyFont="1" applyFill="1"/>
    <xf numFmtId="0" fontId="1" fillId="0" borderId="0" xfId="24401"/>
    <xf numFmtId="164" fontId="3" fillId="24" borderId="0" xfId="24401" applyNumberFormat="1" applyFont="1" applyFill="1"/>
    <xf numFmtId="164" fontId="3" fillId="0" borderId="0" xfId="24401" applyNumberFormat="1" applyFont="1" applyFill="1"/>
    <xf numFmtId="0" fontId="1" fillId="0" borderId="12" xfId="117" applyBorder="1"/>
    <xf numFmtId="164" fontId="4" fillId="0" borderId="0" xfId="24403" applyNumberFormat="1" applyFont="1"/>
    <xf numFmtId="164" fontId="4" fillId="24" borderId="0" xfId="24403" applyNumberFormat="1" applyFont="1" applyFill="1"/>
    <xf numFmtId="164" fontId="2" fillId="0" borderId="0" xfId="24405" applyNumberFormat="1" applyFont="1"/>
    <xf numFmtId="164" fontId="2" fillId="24" borderId="0" xfId="24405" applyNumberFormat="1" applyFont="1" applyFill="1"/>
    <xf numFmtId="164" fontId="3" fillId="0" borderId="0" xfId="24407" applyNumberFormat="1" applyFont="1"/>
    <xf numFmtId="164" fontId="3" fillId="24" borderId="0" xfId="24407" applyNumberFormat="1" applyFont="1" applyFill="1"/>
    <xf numFmtId="164" fontId="4" fillId="0" borderId="0" xfId="24409" applyNumberFormat="1" applyFont="1"/>
    <xf numFmtId="164" fontId="4" fillId="24" borderId="0" xfId="24409" applyNumberFormat="1" applyFont="1" applyFill="1"/>
    <xf numFmtId="164" fontId="2" fillId="0" borderId="0" xfId="24411" applyNumberFormat="1" applyFont="1"/>
    <xf numFmtId="164" fontId="2" fillId="24" borderId="0" xfId="24411" applyNumberFormat="1" applyFont="1" applyFill="1"/>
    <xf numFmtId="164" fontId="3" fillId="0" borderId="0" xfId="24413" applyNumberFormat="1" applyFont="1"/>
    <xf numFmtId="164" fontId="3" fillId="24" borderId="0" xfId="24413" applyNumberFormat="1" applyFont="1" applyFill="1"/>
    <xf numFmtId="0" fontId="2" fillId="0" borderId="0" xfId="97" applyFont="1" applyAlignment="1">
      <alignment horizontal="left" vertical="center"/>
    </xf>
    <xf numFmtId="164" fontId="2" fillId="0" borderId="0" xfId="24415" applyNumberFormat="1" applyFont="1"/>
    <xf numFmtId="164" fontId="4" fillId="0" borderId="0" xfId="24415" applyNumberFormat="1" applyFont="1"/>
    <xf numFmtId="164" fontId="2" fillId="24" borderId="0" xfId="24415" applyNumberFormat="1" applyFont="1" applyFill="1"/>
    <xf numFmtId="164" fontId="4" fillId="24" borderId="0" xfId="24415" applyNumberFormat="1" applyFont="1" applyFill="1"/>
    <xf numFmtId="164" fontId="2" fillId="0" borderId="0" xfId="24417" applyNumberFormat="1" applyFont="1"/>
    <xf numFmtId="164" fontId="4" fillId="0" borderId="0" xfId="24417" applyNumberFormat="1" applyFont="1"/>
    <xf numFmtId="164" fontId="2" fillId="24" borderId="0" xfId="24417" applyNumberFormat="1" applyFont="1" applyFill="1"/>
    <xf numFmtId="164" fontId="4" fillId="24" borderId="0" xfId="24417" applyNumberFormat="1" applyFont="1" applyFill="1"/>
    <xf numFmtId="164" fontId="3" fillId="24" borderId="12" xfId="24419" applyNumberFormat="1" applyFont="1" applyFill="1" applyBorder="1"/>
    <xf numFmtId="164" fontId="3" fillId="0" borderId="12" xfId="24419" applyNumberFormat="1" applyFont="1" applyBorder="1"/>
    <xf numFmtId="164" fontId="2" fillId="0" borderId="0" xfId="24421" applyNumberFormat="1" applyFont="1"/>
    <xf numFmtId="164" fontId="4" fillId="0" borderId="0" xfId="24421" applyNumberFormat="1" applyFont="1"/>
    <xf numFmtId="164" fontId="2" fillId="24" borderId="0" xfId="24421" applyNumberFormat="1" applyFont="1" applyFill="1"/>
    <xf numFmtId="164" fontId="4" fillId="24" borderId="0" xfId="24421" applyNumberFormat="1" applyFont="1" applyFill="1"/>
    <xf numFmtId="164" fontId="2" fillId="0" borderId="0" xfId="24423" applyNumberFormat="1" applyFont="1"/>
    <xf numFmtId="164" fontId="4" fillId="0" borderId="0" xfId="24423" applyNumberFormat="1" applyFont="1"/>
    <xf numFmtId="164" fontId="2" fillId="24" borderId="0" xfId="24423" applyNumberFormat="1" applyFont="1" applyFill="1"/>
    <xf numFmtId="164" fontId="4" fillId="24" borderId="0" xfId="24423" applyNumberFormat="1" applyFont="1" applyFill="1"/>
    <xf numFmtId="164" fontId="4" fillId="0" borderId="0" xfId="126" applyNumberFormat="1" applyFont="1" applyFill="1"/>
    <xf numFmtId="164" fontId="3" fillId="24" borderId="12" xfId="24425" applyNumberFormat="1" applyFont="1" applyFill="1" applyBorder="1"/>
    <xf numFmtId="164" fontId="3" fillId="0" borderId="12" xfId="24425" applyNumberFormat="1" applyFont="1" applyBorder="1"/>
    <xf numFmtId="164" fontId="2" fillId="0" borderId="0" xfId="24320" applyNumberFormat="1" applyFont="1"/>
    <xf numFmtId="164" fontId="2" fillId="24" borderId="0" xfId="24320" applyNumberFormat="1" applyFont="1" applyFill="1"/>
    <xf numFmtId="164" fontId="3" fillId="24" borderId="12" xfId="24320" applyNumberFormat="1" applyFont="1" applyFill="1" applyBorder="1"/>
    <xf numFmtId="164" fontId="3" fillId="0" borderId="12" xfId="24320" applyNumberFormat="1" applyFont="1" applyBorder="1"/>
    <xf numFmtId="164" fontId="2" fillId="0" borderId="0" xfId="24432" applyNumberFormat="1" applyFont="1"/>
    <xf numFmtId="164" fontId="2" fillId="24" borderId="0" xfId="24432" applyNumberFormat="1" applyFont="1" applyFill="1"/>
    <xf numFmtId="164" fontId="3" fillId="24" borderId="12" xfId="24432" applyNumberFormat="1" applyFont="1" applyFill="1" applyBorder="1"/>
    <xf numFmtId="164" fontId="3" fillId="0" borderId="12" xfId="24432" applyNumberFormat="1" applyFont="1" applyBorder="1"/>
    <xf numFmtId="164" fontId="2" fillId="0" borderId="0" xfId="24430" applyNumberFormat="1" applyFont="1"/>
    <xf numFmtId="164" fontId="2" fillId="24" borderId="0" xfId="24430" applyNumberFormat="1" applyFont="1" applyFill="1"/>
    <xf numFmtId="164" fontId="3" fillId="24" borderId="12" xfId="24430" applyNumberFormat="1" applyFont="1" applyFill="1" applyBorder="1"/>
    <xf numFmtId="164" fontId="3" fillId="0" borderId="12" xfId="24430" applyNumberFormat="1" applyFont="1" applyBorder="1"/>
    <xf numFmtId="164" fontId="2" fillId="0" borderId="0" xfId="24347" applyNumberFormat="1" applyFont="1"/>
    <xf numFmtId="164" fontId="2" fillId="24" borderId="0" xfId="24347" applyNumberFormat="1" applyFont="1" applyFill="1"/>
    <xf numFmtId="164" fontId="3" fillId="24" borderId="12" xfId="24347" applyNumberFormat="1" applyFont="1" applyFill="1" applyBorder="1"/>
    <xf numFmtId="164" fontId="3" fillId="0" borderId="12" xfId="24347" applyNumberFormat="1" applyFont="1" applyBorder="1"/>
    <xf numFmtId="165" fontId="2" fillId="24" borderId="0" xfId="24434" applyNumberFormat="1" applyFont="1" applyFill="1" applyAlignment="1">
      <alignment horizontal="right"/>
    </xf>
    <xf numFmtId="165" fontId="2" fillId="0" borderId="0" xfId="24434" applyNumberFormat="1" applyFont="1" applyAlignment="1">
      <alignment horizontal="right"/>
    </xf>
    <xf numFmtId="165" fontId="2" fillId="0" borderId="0" xfId="24434" applyNumberFormat="1" applyFont="1" applyFill="1" applyAlignment="1">
      <alignment horizontal="right" wrapText="1"/>
    </xf>
    <xf numFmtId="165" fontId="2" fillId="0" borderId="0" xfId="24434" applyNumberFormat="1" applyFont="1" applyAlignment="1">
      <alignment horizontal="right" vertical="top" wrapText="1"/>
    </xf>
    <xf numFmtId="165" fontId="2" fillId="24" borderId="0" xfId="24354" applyNumberFormat="1" applyFont="1" applyFill="1" applyAlignment="1">
      <alignment horizontal="right"/>
    </xf>
    <xf numFmtId="165" fontId="2" fillId="0" borderId="0" xfId="24354" applyNumberFormat="1" applyFont="1" applyFill="1" applyAlignment="1">
      <alignment horizontal="right"/>
    </xf>
    <xf numFmtId="164" fontId="2" fillId="24" borderId="0" xfId="24438" applyNumberFormat="1" applyFont="1" applyFill="1" applyAlignment="1">
      <alignment horizontal="right"/>
    </xf>
    <xf numFmtId="164" fontId="2" fillId="24" borderId="0" xfId="24438" applyNumberFormat="1" applyFont="1" applyFill="1"/>
    <xf numFmtId="164" fontId="4" fillId="24" borderId="0" xfId="24438" applyNumberFormat="1" applyFont="1" applyFill="1"/>
    <xf numFmtId="164" fontId="3" fillId="24" borderId="0" xfId="24438" applyNumberFormat="1" applyFont="1" applyFill="1"/>
    <xf numFmtId="164" fontId="2" fillId="24" borderId="11" xfId="24438" applyNumberFormat="1" applyFont="1" applyFill="1" applyBorder="1" applyAlignment="1">
      <alignment horizontal="right" wrapText="1"/>
    </xf>
    <xf numFmtId="164" fontId="2" fillId="0" borderId="0" xfId="126" applyNumberFormat="1" applyFont="1"/>
    <xf numFmtId="164" fontId="2" fillId="0" borderId="0" xfId="126" applyNumberFormat="1" applyFont="1" applyFill="1"/>
    <xf numFmtId="164" fontId="4" fillId="0" borderId="0" xfId="126" applyNumberFormat="1" applyFont="1" applyFill="1"/>
    <xf numFmtId="164" fontId="4" fillId="0" borderId="0" xfId="126" applyNumberFormat="1" applyFont="1"/>
    <xf numFmtId="164" fontId="4" fillId="26" borderId="0" xfId="126" applyNumberFormat="1" applyFont="1" applyFill="1"/>
    <xf numFmtId="164" fontId="2" fillId="26" borderId="0" xfId="126" applyNumberFormat="1" applyFont="1" applyFill="1"/>
    <xf numFmtId="164" fontId="2" fillId="0" borderId="0" xfId="126" applyNumberFormat="1" applyFont="1"/>
    <xf numFmtId="164" fontId="2" fillId="0" borderId="0" xfId="126" applyNumberFormat="1" applyFont="1" applyFill="1"/>
    <xf numFmtId="164" fontId="4" fillId="0" borderId="0" xfId="126" applyNumberFormat="1" applyFont="1" applyFill="1"/>
    <xf numFmtId="164" fontId="4" fillId="0" borderId="0" xfId="126" applyNumberFormat="1" applyFont="1"/>
    <xf numFmtId="164" fontId="4" fillId="26" borderId="0" xfId="126" applyNumberFormat="1" applyFont="1" applyFill="1"/>
    <xf numFmtId="164" fontId="2" fillId="26" borderId="0" xfId="126" applyNumberFormat="1" applyFont="1" applyFill="1"/>
    <xf numFmtId="164" fontId="2" fillId="0" borderId="0" xfId="126" applyNumberFormat="1" applyFont="1"/>
    <xf numFmtId="164" fontId="2" fillId="0" borderId="0" xfId="126" applyNumberFormat="1" applyFont="1" applyFill="1"/>
    <xf numFmtId="164" fontId="4" fillId="0" borderId="0" xfId="126" applyNumberFormat="1" applyFont="1" applyFill="1"/>
    <xf numFmtId="164" fontId="4" fillId="0" borderId="0" xfId="126" applyNumberFormat="1" applyFont="1"/>
    <xf numFmtId="164" fontId="4" fillId="26" borderId="0" xfId="126" applyNumberFormat="1" applyFont="1" applyFill="1"/>
    <xf numFmtId="164" fontId="2" fillId="26" borderId="0" xfId="126" applyNumberFormat="1" applyFont="1" applyFill="1"/>
    <xf numFmtId="164" fontId="2" fillId="0" borderId="0" xfId="126" applyNumberFormat="1" applyFont="1"/>
    <xf numFmtId="164" fontId="2" fillId="0" borderId="0" xfId="126" applyNumberFormat="1" applyFont="1" applyFill="1"/>
    <xf numFmtId="164" fontId="2" fillId="26" borderId="0" xfId="126" applyNumberFormat="1" applyFont="1" applyFill="1"/>
    <xf numFmtId="164" fontId="2" fillId="0" borderId="0" xfId="126" applyNumberFormat="1" applyFont="1"/>
    <xf numFmtId="164" fontId="2" fillId="0" borderId="0" xfId="126" applyNumberFormat="1" applyFont="1" applyFill="1"/>
    <xf numFmtId="164" fontId="2" fillId="26" borderId="0" xfId="126" applyNumberFormat="1" applyFont="1" applyFill="1"/>
    <xf numFmtId="164" fontId="2" fillId="0" borderId="0" xfId="126" applyNumberFormat="1" applyFont="1"/>
    <xf numFmtId="164" fontId="2" fillId="0" borderId="0" xfId="126" applyNumberFormat="1" applyFont="1" applyFill="1"/>
    <xf numFmtId="164" fontId="2" fillId="26" borderId="0" xfId="126" applyNumberFormat="1" applyFont="1" applyFill="1"/>
    <xf numFmtId="0" fontId="3" fillId="0" borderId="0" xfId="126" applyFont="1" applyFill="1"/>
    <xf numFmtId="0" fontId="4" fillId="0" borderId="0" xfId="126" applyFont="1" applyFill="1"/>
    <xf numFmtId="0" fontId="2" fillId="0" borderId="0" xfId="130" applyFont="1" applyFill="1" applyAlignment="1">
      <alignment horizontal="right" wrapText="1"/>
    </xf>
    <xf numFmtId="0" fontId="2" fillId="0" borderId="0" xfId="130" applyFont="1" applyFill="1" applyAlignment="1">
      <alignment horizontal="right"/>
    </xf>
    <xf numFmtId="164" fontId="3" fillId="0" borderId="0" xfId="126" applyNumberFormat="1" applyFont="1"/>
    <xf numFmtId="164" fontId="3" fillId="0" borderId="0" xfId="126" applyNumberFormat="1" applyFont="1" applyFill="1"/>
    <xf numFmtId="164" fontId="4" fillId="0" borderId="0" xfId="126" applyNumberFormat="1" applyFont="1" applyFill="1"/>
    <xf numFmtId="164" fontId="4" fillId="0" borderId="0" xfId="126" applyNumberFormat="1" applyFont="1"/>
    <xf numFmtId="164" fontId="4" fillId="26" borderId="0" xfId="126" applyNumberFormat="1" applyFont="1" applyFill="1"/>
    <xf numFmtId="164" fontId="4" fillId="0" borderId="0" xfId="126" applyNumberFormat="1" applyFont="1" applyFill="1"/>
    <xf numFmtId="164" fontId="4" fillId="0" borderId="0" xfId="126" applyNumberFormat="1" applyFont="1"/>
    <xf numFmtId="164" fontId="4" fillId="26" borderId="0" xfId="126" applyNumberFormat="1" applyFont="1" applyFill="1"/>
    <xf numFmtId="164" fontId="2" fillId="0" borderId="0" xfId="126" applyNumberFormat="1" applyFont="1"/>
    <xf numFmtId="164" fontId="2" fillId="0" borderId="0" xfId="126" applyNumberFormat="1" applyFont="1" applyFill="1"/>
    <xf numFmtId="164" fontId="2" fillId="26" borderId="0" xfId="126" applyNumberFormat="1" applyFont="1" applyFill="1"/>
    <xf numFmtId="164" fontId="3" fillId="0" borderId="0" xfId="126" applyNumberFormat="1" applyFont="1"/>
    <xf numFmtId="164" fontId="3" fillId="0" borderId="0" xfId="126" applyNumberFormat="1" applyFont="1" applyFill="1"/>
    <xf numFmtId="164" fontId="3" fillId="26" borderId="0" xfId="126" applyNumberFormat="1" applyFont="1" applyFill="1"/>
    <xf numFmtId="164" fontId="2" fillId="0" borderId="0" xfId="126" applyNumberFormat="1" applyFont="1"/>
    <xf numFmtId="164" fontId="2" fillId="0" borderId="0" xfId="126" applyNumberFormat="1" applyFont="1" applyFill="1"/>
    <xf numFmtId="164" fontId="2" fillId="26" borderId="0" xfId="126" applyNumberFormat="1" applyFont="1" applyFill="1"/>
    <xf numFmtId="164" fontId="2" fillId="0" borderId="0" xfId="126" applyNumberFormat="1" applyFont="1"/>
    <xf numFmtId="164" fontId="2" fillId="0" borderId="0" xfId="126" applyNumberFormat="1" applyFont="1" applyFill="1"/>
    <xf numFmtId="164" fontId="2" fillId="26" borderId="0" xfId="126" applyNumberFormat="1" applyFont="1" applyFill="1"/>
    <xf numFmtId="164" fontId="3" fillId="0" borderId="0" xfId="126" applyNumberFormat="1" applyFont="1"/>
    <xf numFmtId="164" fontId="3" fillId="0" borderId="0" xfId="126" applyNumberFormat="1" applyFont="1" applyFill="1"/>
    <xf numFmtId="164" fontId="3" fillId="26" borderId="0" xfId="126" applyNumberFormat="1" applyFont="1" applyFill="1"/>
    <xf numFmtId="164" fontId="3" fillId="0" borderId="0" xfId="126" applyNumberFormat="1" applyFont="1"/>
    <xf numFmtId="164" fontId="3" fillId="0" borderId="0" xfId="126" applyNumberFormat="1" applyFont="1" applyFill="1"/>
    <xf numFmtId="164" fontId="3" fillId="26" borderId="0" xfId="126" applyNumberFormat="1" applyFont="1" applyFill="1"/>
    <xf numFmtId="164" fontId="3" fillId="0" borderId="0" xfId="126" applyNumberFormat="1" applyFont="1"/>
    <xf numFmtId="164" fontId="3" fillId="0" borderId="0" xfId="126" applyNumberFormat="1" applyFont="1" applyFill="1"/>
    <xf numFmtId="164" fontId="3" fillId="26" borderId="0" xfId="126" applyNumberFormat="1" applyFont="1" applyFill="1"/>
    <xf numFmtId="164" fontId="2" fillId="0" borderId="0" xfId="126" applyNumberFormat="1" applyFont="1"/>
    <xf numFmtId="164" fontId="2" fillId="0" borderId="0" xfId="126" applyNumberFormat="1" applyFont="1" applyFill="1"/>
    <xf numFmtId="164" fontId="3" fillId="0" borderId="0" xfId="126" applyNumberFormat="1" applyFont="1"/>
    <xf numFmtId="164" fontId="3" fillId="0" borderId="0" xfId="126" applyNumberFormat="1" applyFont="1" applyFill="1"/>
    <xf numFmtId="164" fontId="2" fillId="26" borderId="0" xfId="126" applyNumberFormat="1" applyFont="1" applyFill="1"/>
    <xf numFmtId="164" fontId="3" fillId="26" borderId="0" xfId="126" applyNumberFormat="1" applyFont="1" applyFill="1"/>
    <xf numFmtId="164" fontId="3" fillId="0" borderId="0" xfId="126" applyNumberFormat="1" applyFont="1"/>
    <xf numFmtId="164" fontId="3" fillId="0" borderId="0" xfId="126" applyNumberFormat="1" applyFont="1" applyFill="1"/>
    <xf numFmtId="164" fontId="3" fillId="26" borderId="0" xfId="126" applyNumberFormat="1" applyFont="1" applyFill="1"/>
    <xf numFmtId="164" fontId="2" fillId="0" borderId="0" xfId="126" applyNumberFormat="1" applyFont="1"/>
    <xf numFmtId="164" fontId="2" fillId="0" borderId="0" xfId="126" applyNumberFormat="1" applyFont="1" applyFill="1"/>
    <xf numFmtId="164" fontId="3" fillId="0" borderId="0" xfId="126" applyNumberFormat="1" applyFont="1"/>
    <xf numFmtId="164" fontId="3" fillId="0" borderId="0" xfId="126" applyNumberFormat="1" applyFont="1" applyFill="1"/>
    <xf numFmtId="164" fontId="2" fillId="26" borderId="0" xfId="126" applyNumberFormat="1" applyFont="1" applyFill="1"/>
    <xf numFmtId="164" fontId="3" fillId="26" borderId="0" xfId="126" applyNumberFormat="1" applyFont="1" applyFill="1"/>
    <xf numFmtId="164" fontId="3" fillId="0" borderId="0" xfId="126" applyNumberFormat="1" applyFont="1"/>
    <xf numFmtId="164" fontId="3" fillId="0" borderId="0" xfId="126" applyNumberFormat="1" applyFont="1" applyFill="1"/>
    <xf numFmtId="164" fontId="3" fillId="26" borderId="0" xfId="126" applyNumberFormat="1" applyFont="1" applyFill="1"/>
    <xf numFmtId="0" fontId="2" fillId="0" borderId="0" xfId="128" applyFont="1" applyFill="1"/>
    <xf numFmtId="0" fontId="2" fillId="0" borderId="0" xfId="128" applyFont="1" applyFill="1" applyAlignment="1">
      <alignment horizontal="left" indent="2"/>
    </xf>
    <xf numFmtId="164" fontId="2" fillId="0" borderId="0" xfId="131" applyNumberFormat="1" applyFont="1" applyFill="1" applyAlignment="1">
      <alignment horizontal="right"/>
    </xf>
    <xf numFmtId="164" fontId="2" fillId="0" borderId="0" xfId="128" applyNumberFormat="1" applyFont="1"/>
    <xf numFmtId="164" fontId="2" fillId="26" borderId="0" xfId="131" applyNumberFormat="1" applyFont="1" applyFill="1" applyAlignment="1">
      <alignment horizontal="right"/>
    </xf>
    <xf numFmtId="0" fontId="4" fillId="0" borderId="0" xfId="128" applyFont="1" applyFill="1" applyAlignment="1">
      <alignment horizontal="left" indent="2"/>
    </xf>
    <xf numFmtId="0" fontId="2" fillId="0" borderId="0" xfId="128" applyFont="1" applyFill="1" applyAlignment="1">
      <alignment horizontal="left" indent="2"/>
    </xf>
    <xf numFmtId="0" fontId="4" fillId="0" borderId="0" xfId="128" applyFont="1" applyFill="1" applyAlignment="1">
      <alignment horizontal="left" indent="2"/>
    </xf>
    <xf numFmtId="0" fontId="2" fillId="0" borderId="0" xfId="128" applyFont="1" applyFill="1" applyAlignment="1">
      <alignment horizontal="left" indent="2"/>
    </xf>
    <xf numFmtId="0" fontId="2" fillId="0" borderId="0" xfId="127" applyFont="1" applyFill="1" applyAlignment="1">
      <alignment horizontal="left" indent="2"/>
    </xf>
    <xf numFmtId="0" fontId="236" fillId="0" borderId="0" xfId="24509"/>
    <xf numFmtId="0" fontId="2" fillId="0" borderId="0" xfId="128" applyFont="1" applyFill="1"/>
    <xf numFmtId="0" fontId="4" fillId="0" borderId="0" xfId="128" applyFont="1" applyFill="1" applyAlignment="1">
      <alignment horizontal="left" indent="2"/>
    </xf>
    <xf numFmtId="0" fontId="2" fillId="0" borderId="0" xfId="128" applyFont="1" applyFill="1" applyAlignment="1">
      <alignment horizontal="left" indent="2"/>
    </xf>
    <xf numFmtId="164" fontId="2" fillId="0" borderId="0" xfId="131" applyNumberFormat="1" applyFont="1" applyFill="1" applyAlignment="1">
      <alignment horizontal="right"/>
    </xf>
    <xf numFmtId="164" fontId="2" fillId="0" borderId="0" xfId="128" applyNumberFormat="1" applyFont="1"/>
    <xf numFmtId="164" fontId="2" fillId="26" borderId="0" xfId="131" applyNumberFormat="1" applyFont="1" applyFill="1" applyAlignment="1">
      <alignment horizontal="right"/>
    </xf>
    <xf numFmtId="0" fontId="4" fillId="0" borderId="0" xfId="128" applyFont="1" applyFill="1" applyAlignment="1">
      <alignment horizontal="left" indent="2"/>
    </xf>
    <xf numFmtId="0" fontId="2" fillId="0" borderId="0" xfId="128" applyFont="1" applyFill="1" applyAlignment="1">
      <alignment horizontal="left" indent="2"/>
    </xf>
    <xf numFmtId="0" fontId="236" fillId="0" borderId="0" xfId="24513"/>
    <xf numFmtId="0" fontId="2" fillId="0" borderId="0" xfId="128" applyFont="1" applyFill="1"/>
    <xf numFmtId="0" fontId="4" fillId="0" borderId="0" xfId="128" applyFont="1" applyFill="1" applyAlignment="1">
      <alignment horizontal="left" indent="2"/>
    </xf>
    <xf numFmtId="0" fontId="2" fillId="0" borderId="0" xfId="128" applyFont="1" applyFill="1" applyAlignment="1">
      <alignment horizontal="left" indent="2"/>
    </xf>
    <xf numFmtId="164" fontId="4" fillId="0" borderId="0" xfId="131" applyNumberFormat="1" applyFont="1" applyFill="1" applyAlignment="1">
      <alignment horizontal="right"/>
    </xf>
    <xf numFmtId="164" fontId="2" fillId="0" borderId="0" xfId="131" applyNumberFormat="1" applyFont="1" applyFill="1" applyAlignment="1">
      <alignment horizontal="right"/>
    </xf>
    <xf numFmtId="164" fontId="4" fillId="0" borderId="0" xfId="128" applyNumberFormat="1" applyFont="1"/>
    <xf numFmtId="164" fontId="2" fillId="0" borderId="0" xfId="128" applyNumberFormat="1" applyFont="1"/>
    <xf numFmtId="0" fontId="13" fillId="0" borderId="0" xfId="128" applyFont="1"/>
    <xf numFmtId="164" fontId="4" fillId="26" borderId="0" xfId="131" applyNumberFormat="1" applyFont="1" applyFill="1" applyAlignment="1">
      <alignment horizontal="right"/>
    </xf>
    <xf numFmtId="164" fontId="2" fillId="26" borderId="0" xfId="131" applyNumberFormat="1" applyFont="1" applyFill="1" applyAlignment="1">
      <alignment horizontal="right"/>
    </xf>
    <xf numFmtId="0" fontId="4" fillId="0" borderId="0" xfId="24515" applyFont="1" applyFill="1" applyAlignment="1">
      <alignment horizontal="left" indent="2"/>
    </xf>
    <xf numFmtId="0" fontId="236" fillId="0" borderId="0" xfId="24517"/>
    <xf numFmtId="164" fontId="3" fillId="0" borderId="0" xfId="128" applyNumberFormat="1" applyFont="1" applyFill="1"/>
    <xf numFmtId="164" fontId="3" fillId="0" borderId="0" xfId="131" applyNumberFormat="1" applyFont="1" applyFill="1" applyAlignment="1">
      <alignment horizontal="right"/>
    </xf>
    <xf numFmtId="164" fontId="3" fillId="26" borderId="0" xfId="131" applyNumberFormat="1" applyFont="1" applyFill="1" applyAlignment="1">
      <alignment horizontal="right"/>
    </xf>
    <xf numFmtId="0" fontId="236" fillId="0" borderId="0" xfId="24519"/>
    <xf numFmtId="164" fontId="2" fillId="0" borderId="0" xfId="131" applyNumberFormat="1" applyFont="1" applyFill="1" applyAlignment="1">
      <alignment horizontal="right"/>
    </xf>
    <xf numFmtId="164" fontId="2" fillId="0" borderId="0" xfId="128" applyNumberFormat="1" applyFont="1"/>
    <xf numFmtId="164" fontId="2" fillId="26" borderId="0" xfId="131" applyNumberFormat="1" applyFont="1" applyFill="1" applyAlignment="1">
      <alignment horizontal="right"/>
    </xf>
    <xf numFmtId="0" fontId="236" fillId="0" borderId="0" xfId="24521"/>
    <xf numFmtId="164" fontId="2" fillId="0" borderId="0" xfId="131" applyNumberFormat="1" applyFont="1" applyFill="1" applyAlignment="1">
      <alignment horizontal="right"/>
    </xf>
    <xf numFmtId="164" fontId="2" fillId="0" borderId="0" xfId="128" applyNumberFormat="1" applyFont="1"/>
    <xf numFmtId="164" fontId="2" fillId="26" borderId="0" xfId="131" applyNumberFormat="1" applyFont="1" applyFill="1" applyAlignment="1">
      <alignment horizontal="right"/>
    </xf>
    <xf numFmtId="0" fontId="236" fillId="0" borderId="0" xfId="24523"/>
    <xf numFmtId="0" fontId="2" fillId="0" borderId="0" xfId="128" applyFont="1" applyFill="1"/>
    <xf numFmtId="164" fontId="2" fillId="0" borderId="0" xfId="131" applyNumberFormat="1" applyFont="1" applyFill="1" applyAlignment="1">
      <alignment horizontal="right"/>
    </xf>
    <xf numFmtId="164" fontId="2" fillId="0" borderId="0" xfId="128" applyNumberFormat="1" applyFont="1"/>
    <xf numFmtId="164" fontId="2" fillId="26" borderId="0" xfId="131" applyNumberFormat="1" applyFont="1" applyFill="1" applyAlignment="1">
      <alignment horizontal="right"/>
    </xf>
    <xf numFmtId="164" fontId="4" fillId="0" borderId="0" xfId="131" applyNumberFormat="1" applyFont="1" applyFill="1" applyAlignment="1">
      <alignment horizontal="right"/>
    </xf>
    <xf numFmtId="0" fontId="4" fillId="0" borderId="0" xfId="128" applyFont="1" applyFill="1"/>
    <xf numFmtId="164" fontId="4" fillId="0" borderId="0" xfId="128" applyNumberFormat="1" applyFont="1"/>
    <xf numFmtId="0" fontId="13" fillId="0" borderId="0" xfId="128" applyFont="1"/>
    <xf numFmtId="164" fontId="4" fillId="26" borderId="0" xfId="131" applyNumberFormat="1" applyFont="1" applyFill="1" applyAlignment="1">
      <alignment horizontal="right"/>
    </xf>
    <xf numFmtId="164" fontId="4" fillId="0" borderId="0" xfId="131" applyNumberFormat="1" applyFont="1" applyFill="1" applyAlignment="1">
      <alignment horizontal="right"/>
    </xf>
    <xf numFmtId="164" fontId="4" fillId="0" borderId="0" xfId="128" applyNumberFormat="1" applyFont="1"/>
    <xf numFmtId="0" fontId="13" fillId="0" borderId="0" xfId="128" applyFont="1"/>
    <xf numFmtId="164" fontId="4" fillId="26" borderId="0" xfId="131" applyNumberFormat="1" applyFont="1" applyFill="1" applyAlignment="1">
      <alignment horizontal="right"/>
    </xf>
    <xf numFmtId="0" fontId="236" fillId="0" borderId="0" xfId="24529"/>
    <xf numFmtId="0" fontId="1" fillId="0" borderId="0" xfId="128"/>
    <xf numFmtId="164" fontId="2" fillId="0" borderId="0" xfId="131" applyNumberFormat="1" applyFont="1" applyFill="1" applyAlignment="1">
      <alignment horizontal="right"/>
    </xf>
    <xf numFmtId="164" fontId="2" fillId="0" borderId="0" xfId="128" applyNumberFormat="1" applyFont="1"/>
    <xf numFmtId="164" fontId="2" fillId="26" borderId="0" xfId="131" applyNumberFormat="1" applyFont="1" applyFill="1" applyAlignment="1">
      <alignment horizontal="right"/>
    </xf>
    <xf numFmtId="164" fontId="3" fillId="0" borderId="0" xfId="131" applyNumberFormat="1" applyFont="1" applyFill="1" applyAlignment="1">
      <alignment horizontal="right"/>
    </xf>
    <xf numFmtId="164" fontId="3" fillId="0" borderId="0" xfId="128" applyNumberFormat="1" applyFont="1"/>
    <xf numFmtId="164" fontId="3" fillId="26" borderId="0" xfId="131" applyNumberFormat="1" applyFont="1" applyFill="1" applyAlignment="1">
      <alignment horizontal="right"/>
    </xf>
    <xf numFmtId="0" fontId="8" fillId="0" borderId="0" xfId="128" applyFont="1"/>
    <xf numFmtId="0" fontId="236" fillId="0" borderId="0" xfId="24533"/>
    <xf numFmtId="164" fontId="2" fillId="0" borderId="0" xfId="131" applyNumberFormat="1" applyFont="1" applyFill="1" applyAlignment="1">
      <alignment horizontal="right"/>
    </xf>
    <xf numFmtId="164" fontId="2" fillId="0" borderId="0" xfId="128" applyNumberFormat="1" applyFont="1"/>
    <xf numFmtId="164" fontId="2" fillId="26" borderId="0" xfId="131" applyNumberFormat="1" applyFont="1" applyFill="1" applyAlignment="1">
      <alignment horizontal="right"/>
    </xf>
    <xf numFmtId="0" fontId="236" fillId="0" borderId="0" xfId="24535"/>
    <xf numFmtId="164" fontId="2" fillId="0" borderId="0" xfId="131" applyNumberFormat="1" applyFont="1" applyFill="1" applyAlignment="1">
      <alignment horizontal="right"/>
    </xf>
    <xf numFmtId="164" fontId="2" fillId="0" borderId="0" xfId="128" applyNumberFormat="1" applyFont="1"/>
    <xf numFmtId="164" fontId="2" fillId="26" borderId="0" xfId="131" applyNumberFormat="1" applyFont="1" applyFill="1" applyAlignment="1">
      <alignment horizontal="right"/>
    </xf>
    <xf numFmtId="164" fontId="3" fillId="0" borderId="0" xfId="131" applyNumberFormat="1" applyFont="1" applyFill="1" applyAlignment="1">
      <alignment horizontal="right"/>
    </xf>
    <xf numFmtId="164" fontId="3" fillId="0" borderId="0" xfId="128" applyNumberFormat="1" applyFont="1"/>
    <xf numFmtId="164" fontId="3" fillId="26" borderId="0" xfId="131" applyNumberFormat="1" applyFont="1" applyFill="1" applyAlignment="1">
      <alignment horizontal="right"/>
    </xf>
    <xf numFmtId="0" fontId="8" fillId="0" borderId="0" xfId="128" applyFont="1"/>
    <xf numFmtId="0" fontId="3" fillId="0" borderId="0" xfId="128" applyFont="1" applyFill="1"/>
    <xf numFmtId="164" fontId="3" fillId="0" borderId="0" xfId="131" applyNumberFormat="1" applyFont="1" applyFill="1" applyAlignment="1">
      <alignment horizontal="right"/>
    </xf>
    <xf numFmtId="164" fontId="3" fillId="0" borderId="0" xfId="128" applyNumberFormat="1" applyFont="1"/>
    <xf numFmtId="164" fontId="3" fillId="26" borderId="0" xfId="131" applyNumberFormat="1" applyFont="1" applyFill="1" applyAlignment="1">
      <alignment horizontal="right"/>
    </xf>
    <xf numFmtId="0" fontId="8" fillId="0" borderId="0" xfId="128" applyFont="1"/>
    <xf numFmtId="164" fontId="3" fillId="0" borderId="0" xfId="131" applyNumberFormat="1" applyFont="1" applyFill="1" applyAlignment="1">
      <alignment horizontal="right"/>
    </xf>
    <xf numFmtId="164" fontId="3" fillId="0" borderId="0" xfId="128" applyNumberFormat="1" applyFont="1"/>
    <xf numFmtId="164" fontId="3" fillId="26" borderId="0" xfId="131" applyNumberFormat="1" applyFont="1" applyFill="1" applyAlignment="1">
      <alignment horizontal="right"/>
    </xf>
    <xf numFmtId="0" fontId="8" fillId="0" borderId="0" xfId="128" applyFont="1"/>
    <xf numFmtId="164" fontId="3" fillId="0" borderId="0" xfId="131" applyNumberFormat="1" applyFont="1" applyFill="1" applyAlignment="1">
      <alignment horizontal="right"/>
    </xf>
    <xf numFmtId="164" fontId="3" fillId="0" borderId="0" xfId="128" applyNumberFormat="1" applyFont="1"/>
    <xf numFmtId="164" fontId="3" fillId="26" borderId="0" xfId="131" applyNumberFormat="1" applyFont="1" applyFill="1" applyAlignment="1">
      <alignment horizontal="right"/>
    </xf>
    <xf numFmtId="0" fontId="8" fillId="0" borderId="0" xfId="128" applyFont="1"/>
    <xf numFmtId="164" fontId="2" fillId="0" borderId="0" xfId="131" applyNumberFormat="1" applyFont="1" applyFill="1" applyAlignment="1">
      <alignment horizontal="right"/>
    </xf>
    <xf numFmtId="164" fontId="3" fillId="0" borderId="0" xfId="131" applyNumberFormat="1" applyFont="1" applyFill="1" applyAlignment="1">
      <alignment horizontal="right"/>
    </xf>
    <xf numFmtId="164" fontId="2" fillId="0" borderId="0" xfId="128" applyNumberFormat="1" applyFont="1"/>
    <xf numFmtId="164" fontId="3" fillId="0" borderId="0" xfId="128" applyNumberFormat="1" applyFont="1"/>
    <xf numFmtId="164" fontId="2" fillId="26" borderId="0" xfId="131" applyNumberFormat="1" applyFont="1" applyFill="1" applyAlignment="1">
      <alignment horizontal="right"/>
    </xf>
    <xf numFmtId="164" fontId="3" fillId="26" borderId="0" xfId="131" applyNumberFormat="1" applyFont="1" applyFill="1" applyAlignment="1">
      <alignment horizontal="right"/>
    </xf>
    <xf numFmtId="0" fontId="8" fillId="0" borderId="0" xfId="128" applyFont="1"/>
    <xf numFmtId="0" fontId="1" fillId="0" borderId="0" xfId="128" applyFont="1"/>
    <xf numFmtId="164" fontId="3" fillId="0" borderId="0" xfId="131" applyNumberFormat="1" applyFont="1" applyFill="1" applyAlignment="1">
      <alignment horizontal="right"/>
    </xf>
    <xf numFmtId="164" fontId="3" fillId="0" borderId="0" xfId="128" applyNumberFormat="1" applyFont="1"/>
    <xf numFmtId="164" fontId="3" fillId="26" borderId="0" xfId="131" applyNumberFormat="1" applyFont="1" applyFill="1" applyAlignment="1">
      <alignment horizontal="right"/>
    </xf>
    <xf numFmtId="0" fontId="8" fillId="0" borderId="0" xfId="128" applyFont="1"/>
    <xf numFmtId="0" fontId="2" fillId="0" borderId="0" xfId="97" applyFont="1" applyAlignment="1"/>
    <xf numFmtId="0" fontId="2" fillId="0" borderId="10" xfId="99" applyFont="1" applyBorder="1" applyAlignment="1">
      <alignment horizontal="right"/>
    </xf>
    <xf numFmtId="0" fontId="3" fillId="0" borderId="12" xfId="109" applyFont="1" applyFill="1" applyBorder="1"/>
    <xf numFmtId="164" fontId="3" fillId="0" borderId="0" xfId="24225" applyNumberFormat="1" applyFont="1" applyFill="1"/>
    <xf numFmtId="164" fontId="3" fillId="0" borderId="12" xfId="109" applyNumberFormat="1" applyFont="1" applyFill="1" applyBorder="1" applyAlignment="1">
      <alignment horizontal="right"/>
    </xf>
    <xf numFmtId="0" fontId="2" fillId="0" borderId="10" xfId="24544" applyFont="1" applyBorder="1" applyAlignment="1">
      <alignment horizontal="right" wrapText="1"/>
    </xf>
    <xf numFmtId="0" fontId="2" fillId="0" borderId="0" xfId="24569" applyFont="1" applyAlignment="1">
      <alignment horizontal="right" wrapText="1"/>
    </xf>
    <xf numFmtId="0" fontId="2" fillId="0" borderId="0" xfId="24569" applyFont="1" applyBorder="1" applyAlignment="1">
      <alignment horizontal="right" wrapText="1"/>
    </xf>
    <xf numFmtId="0" fontId="2" fillId="0" borderId="0" xfId="24560" applyFont="1"/>
    <xf numFmtId="0" fontId="2" fillId="0" borderId="0" xfId="24560" applyFont="1" applyAlignment="1">
      <alignment horizontal="left" indent="1"/>
    </xf>
    <xf numFmtId="165" fontId="2" fillId="0" borderId="0" xfId="24560" applyNumberFormat="1" applyFont="1" applyAlignment="1">
      <alignment horizontal="right"/>
    </xf>
    <xf numFmtId="165" fontId="2" fillId="0" borderId="0" xfId="24560" applyNumberFormat="1" applyFont="1" applyFill="1" applyAlignment="1">
      <alignment horizontal="right" wrapText="1"/>
    </xf>
    <xf numFmtId="165" fontId="2" fillId="0" borderId="0" xfId="24560" applyNumberFormat="1" applyFont="1" applyAlignment="1">
      <alignment horizontal="right" vertical="top" wrapText="1"/>
    </xf>
    <xf numFmtId="164" fontId="2" fillId="0" borderId="0" xfId="24560" applyNumberFormat="1" applyFont="1" applyFill="1" applyAlignment="1">
      <alignment horizontal="right"/>
    </xf>
    <xf numFmtId="164" fontId="2" fillId="24" borderId="0" xfId="24560" applyNumberFormat="1" applyFont="1" applyFill="1" applyAlignment="1">
      <alignment horizontal="right"/>
    </xf>
    <xf numFmtId="164" fontId="2" fillId="26" borderId="0" xfId="24560" applyNumberFormat="1" applyFont="1" applyFill="1" applyAlignment="1">
      <alignment horizontal="right"/>
    </xf>
    <xf numFmtId="164" fontId="2" fillId="24" borderId="0" xfId="24570" applyNumberFormat="1" applyFont="1" applyFill="1" applyAlignment="1">
      <alignment horizontal="right"/>
    </xf>
    <xf numFmtId="164" fontId="4" fillId="24" borderId="0" xfId="24570" applyNumberFormat="1" applyFont="1" applyFill="1" applyAlignment="1">
      <alignment horizontal="right"/>
    </xf>
    <xf numFmtId="164" fontId="2" fillId="24" borderId="0" xfId="24566" applyNumberFormat="1" applyFont="1" applyFill="1" applyAlignment="1">
      <alignment horizontal="right"/>
    </xf>
    <xf numFmtId="164" fontId="4" fillId="24" borderId="0" xfId="24566" applyNumberFormat="1" applyFont="1" applyFill="1" applyAlignment="1">
      <alignment horizontal="right"/>
    </xf>
    <xf numFmtId="164" fontId="2" fillId="0" borderId="0" xfId="24572" applyNumberFormat="1" applyFont="1" applyFill="1"/>
    <xf numFmtId="164" fontId="2" fillId="0" borderId="0" xfId="24572" applyNumberFormat="1" applyFont="1"/>
    <xf numFmtId="164" fontId="4" fillId="0" borderId="0" xfId="24572" applyNumberFormat="1" applyFont="1"/>
    <xf numFmtId="164" fontId="2" fillId="0" borderId="0" xfId="24558" applyNumberFormat="1" applyFont="1"/>
    <xf numFmtId="164" fontId="4" fillId="0" borderId="0" xfId="24558" applyNumberFormat="1" applyFont="1"/>
    <xf numFmtId="0" fontId="2" fillId="0" borderId="0" xfId="99" applyFill="1" applyAlignment="1">
      <alignment wrapText="1"/>
    </xf>
    <xf numFmtId="164" fontId="2" fillId="0" borderId="0" xfId="24552" applyNumberFormat="1" applyFont="1"/>
    <xf numFmtId="164" fontId="2" fillId="0" borderId="0" xfId="24578" applyNumberFormat="1" applyFont="1" applyAlignment="1">
      <alignment horizontal="right"/>
    </xf>
    <xf numFmtId="164" fontId="2" fillId="0" borderId="0" xfId="24550" applyNumberFormat="1" applyFont="1" applyAlignment="1">
      <alignment horizontal="right"/>
    </xf>
    <xf numFmtId="164" fontId="4" fillId="0" borderId="0" xfId="24564" applyNumberFormat="1" applyFont="1" applyAlignment="1">
      <alignment horizontal="right"/>
    </xf>
    <xf numFmtId="0" fontId="2" fillId="0" borderId="10" xfId="99" applyFont="1" applyBorder="1" applyAlignment="1">
      <alignment horizontal="right" wrapText="1"/>
    </xf>
    <xf numFmtId="164" fontId="3" fillId="0" borderId="11" xfId="24567" applyNumberFormat="1" applyFont="1" applyBorder="1" applyAlignment="1">
      <alignment horizontal="right"/>
    </xf>
    <xf numFmtId="0" fontId="2" fillId="0" borderId="0" xfId="24594" applyFont="1" applyAlignment="1">
      <alignment horizontal="right" wrapText="1"/>
    </xf>
    <xf numFmtId="0" fontId="2" fillId="0" borderId="0" xfId="24553" applyFont="1" applyAlignment="1">
      <alignment horizontal="right" wrapText="1"/>
    </xf>
    <xf numFmtId="0" fontId="2" fillId="0" borderId="10" xfId="24595" applyFont="1" applyBorder="1" applyAlignment="1">
      <alignment horizontal="right" wrapText="1"/>
    </xf>
    <xf numFmtId="0" fontId="2" fillId="0" borderId="0" xfId="24577" applyFont="1" applyAlignment="1">
      <alignment horizontal="right" wrapText="1"/>
    </xf>
    <xf numFmtId="0" fontId="4" fillId="0" borderId="0" xfId="99" applyFont="1" applyAlignment="1"/>
    <xf numFmtId="164" fontId="2" fillId="0" borderId="0" xfId="24588" applyNumberFormat="1" applyFont="1" applyFill="1"/>
    <xf numFmtId="164" fontId="2" fillId="0" borderId="0" xfId="24588" applyNumberFormat="1" applyFont="1"/>
    <xf numFmtId="164" fontId="2" fillId="24" borderId="0" xfId="24588" applyNumberFormat="1" applyFont="1" applyFill="1"/>
    <xf numFmtId="164" fontId="4" fillId="0" borderId="0" xfId="128" applyNumberFormat="1" applyFont="1"/>
    <xf numFmtId="164" fontId="4" fillId="0" borderId="0" xfId="131" applyNumberFormat="1" applyFont="1" applyFill="1" applyAlignment="1">
      <alignment horizontal="right"/>
    </xf>
    <xf numFmtId="0" fontId="2" fillId="0" borderId="0" xfId="24601" applyFont="1" applyFill="1"/>
    <xf numFmtId="164" fontId="4" fillId="26" borderId="0" xfId="131" applyNumberFormat="1" applyFont="1" applyFill="1" applyAlignment="1">
      <alignment horizontal="right"/>
    </xf>
    <xf numFmtId="0" fontId="2" fillId="0" borderId="0" xfId="24620" applyFont="1" applyAlignment="1">
      <alignment horizontal="right"/>
    </xf>
    <xf numFmtId="164" fontId="2" fillId="0" borderId="0" xfId="24612" applyNumberFormat="1" applyFont="1"/>
    <xf numFmtId="164" fontId="2" fillId="24" borderId="0" xfId="24612" applyNumberFormat="1" applyFont="1" applyFill="1"/>
    <xf numFmtId="164" fontId="2" fillId="0" borderId="0" xfId="24623" applyNumberFormat="1" applyFont="1"/>
    <xf numFmtId="164" fontId="2" fillId="24" borderId="0" xfId="24623" applyNumberFormat="1" applyFont="1" applyFill="1"/>
    <xf numFmtId="0" fontId="2" fillId="0" borderId="0" xfId="24611" applyFont="1" applyAlignment="1">
      <alignment horizontal="right"/>
    </xf>
    <xf numFmtId="0" fontId="2" fillId="0" borderId="0" xfId="24611" applyFont="1" applyFill="1" applyAlignment="1">
      <alignment horizontal="left"/>
    </xf>
    <xf numFmtId="164" fontId="2" fillId="0" borderId="0" xfId="24611" applyNumberFormat="1" applyFont="1"/>
    <xf numFmtId="164" fontId="2" fillId="24" borderId="0" xfId="24611" applyNumberFormat="1" applyFont="1" applyFill="1"/>
    <xf numFmtId="0" fontId="2" fillId="0" borderId="0" xfId="24621" applyFont="1" applyFill="1"/>
    <xf numFmtId="0" fontId="236" fillId="0" borderId="0" xfId="24607"/>
    <xf numFmtId="164" fontId="2" fillId="0" borderId="0" xfId="24609" applyNumberFormat="1" applyFont="1"/>
    <xf numFmtId="164" fontId="2" fillId="24" borderId="0" xfId="24609" applyNumberFormat="1" applyFont="1" applyFill="1"/>
    <xf numFmtId="164" fontId="2" fillId="0" borderId="0" xfId="24624" applyNumberFormat="1" applyFont="1"/>
    <xf numFmtId="164" fontId="2" fillId="24" borderId="0" xfId="24624" applyNumberFormat="1" applyFont="1" applyFill="1"/>
    <xf numFmtId="0" fontId="236" fillId="0" borderId="0" xfId="24632"/>
    <xf numFmtId="0" fontId="2" fillId="0" borderId="0" xfId="24630" applyFont="1" applyFill="1" applyAlignment="1">
      <alignment horizontal="right" wrapText="1"/>
    </xf>
    <xf numFmtId="164" fontId="4" fillId="0" borderId="0" xfId="131" applyNumberFormat="1" applyFont="1" applyFill="1" applyAlignment="1">
      <alignment horizontal="right"/>
    </xf>
    <xf numFmtId="164" fontId="4" fillId="0" borderId="0" xfId="128" applyNumberFormat="1" applyFont="1"/>
    <xf numFmtId="164" fontId="4" fillId="26" borderId="0" xfId="131" applyNumberFormat="1" applyFont="1" applyFill="1" applyAlignment="1">
      <alignment horizontal="right"/>
    </xf>
    <xf numFmtId="0" fontId="236" fillId="0" borderId="0" xfId="24605"/>
    <xf numFmtId="164" fontId="4" fillId="0" borderId="0" xfId="131" applyNumberFormat="1" applyFont="1" applyFill="1" applyAlignment="1">
      <alignment horizontal="right"/>
    </xf>
    <xf numFmtId="164" fontId="2" fillId="0" borderId="0" xfId="131" applyNumberFormat="1" applyFont="1" applyFill="1" applyAlignment="1">
      <alignment horizontal="right"/>
    </xf>
    <xf numFmtId="164" fontId="4" fillId="0" borderId="0" xfId="128" applyNumberFormat="1" applyFont="1"/>
    <xf numFmtId="164" fontId="2" fillId="0" borderId="0" xfId="128" applyNumberFormat="1" applyFont="1"/>
    <xf numFmtId="164" fontId="4" fillId="26" borderId="0" xfId="131" applyNumberFormat="1" applyFont="1" applyFill="1" applyAlignment="1">
      <alignment horizontal="right"/>
    </xf>
    <xf numFmtId="164" fontId="2" fillId="26" borderId="0" xfId="131" applyNumberFormat="1" applyFont="1" applyFill="1" applyAlignment="1">
      <alignment horizontal="right"/>
    </xf>
    <xf numFmtId="0" fontId="236" fillId="0" borderId="0" xfId="24606"/>
    <xf numFmtId="164" fontId="4" fillId="0" borderId="0" xfId="131" applyNumberFormat="1" applyFont="1" applyFill="1" applyAlignment="1">
      <alignment horizontal="right"/>
    </xf>
    <xf numFmtId="164" fontId="2" fillId="0" borderId="0" xfId="131" applyNumberFormat="1" applyFont="1" applyFill="1" applyAlignment="1">
      <alignment horizontal="right"/>
    </xf>
    <xf numFmtId="164" fontId="4" fillId="0" borderId="0" xfId="128" applyNumberFormat="1" applyFont="1"/>
    <xf numFmtId="164" fontId="2" fillId="0" borderId="0" xfId="128" applyNumberFormat="1" applyFont="1"/>
    <xf numFmtId="164" fontId="4" fillId="26" borderId="0" xfId="131" applyNumberFormat="1" applyFont="1" applyFill="1" applyAlignment="1">
      <alignment horizontal="right"/>
    </xf>
    <xf numFmtId="164" fontId="2" fillId="26" borderId="0" xfId="131" applyNumberFormat="1" applyFont="1" applyFill="1" applyAlignment="1">
      <alignment horizontal="right"/>
    </xf>
    <xf numFmtId="0" fontId="236" fillId="0" borderId="0" xfId="24626"/>
    <xf numFmtId="164" fontId="4" fillId="0" borderId="0" xfId="131" applyNumberFormat="1" applyFont="1" applyFill="1" applyAlignment="1">
      <alignment horizontal="right"/>
    </xf>
    <xf numFmtId="164" fontId="2" fillId="0" borderId="0" xfId="131" applyNumberFormat="1" applyFont="1" applyFill="1" applyAlignment="1">
      <alignment horizontal="right"/>
    </xf>
    <xf numFmtId="164" fontId="4" fillId="0" borderId="0" xfId="128" applyNumberFormat="1" applyFont="1"/>
    <xf numFmtId="164" fontId="2" fillId="0" borderId="0" xfId="128" applyNumberFormat="1" applyFont="1"/>
    <xf numFmtId="0" fontId="13" fillId="0" borderId="0" xfId="128" applyFont="1"/>
    <xf numFmtId="164" fontId="4" fillId="26" borderId="0" xfId="131" applyNumberFormat="1" applyFont="1" applyFill="1" applyAlignment="1">
      <alignment horizontal="right"/>
    </xf>
    <xf numFmtId="164" fontId="2" fillId="26" borderId="0" xfId="131" applyNumberFormat="1" applyFont="1" applyFill="1" applyAlignment="1">
      <alignment horizontal="right"/>
    </xf>
    <xf numFmtId="0" fontId="236" fillId="0" borderId="0" xfId="24643"/>
    <xf numFmtId="164" fontId="4" fillId="0" borderId="0" xfId="131" applyNumberFormat="1" applyFont="1" applyFill="1" applyAlignment="1">
      <alignment horizontal="right"/>
    </xf>
    <xf numFmtId="164" fontId="2" fillId="0" borderId="0" xfId="131" applyNumberFormat="1" applyFont="1" applyFill="1" applyAlignment="1">
      <alignment horizontal="right"/>
    </xf>
    <xf numFmtId="164" fontId="4" fillId="0" borderId="0" xfId="128" applyNumberFormat="1" applyFont="1"/>
    <xf numFmtId="164" fontId="2" fillId="0" borderId="0" xfId="128" applyNumberFormat="1" applyFont="1"/>
    <xf numFmtId="0" fontId="13" fillId="0" borderId="0" xfId="128" applyFont="1"/>
    <xf numFmtId="164" fontId="4" fillId="26" borderId="0" xfId="131" applyNumberFormat="1" applyFont="1" applyFill="1" applyAlignment="1">
      <alignment horizontal="right"/>
    </xf>
    <xf numFmtId="164" fontId="2" fillId="26" borderId="0" xfId="131" applyNumberFormat="1" applyFont="1" applyFill="1" applyAlignment="1">
      <alignment horizontal="right"/>
    </xf>
    <xf numFmtId="164" fontId="4" fillId="0" borderId="0" xfId="131" applyNumberFormat="1" applyFont="1" applyFill="1" applyAlignment="1">
      <alignment horizontal="right"/>
    </xf>
    <xf numFmtId="0" fontId="2" fillId="0" borderId="0" xfId="130" applyFont="1" applyFill="1" applyAlignment="1">
      <alignment horizontal="right"/>
    </xf>
    <xf numFmtId="164" fontId="4" fillId="0" borderId="0" xfId="128" applyNumberFormat="1" applyFont="1"/>
    <xf numFmtId="0" fontId="13" fillId="0" borderId="0" xfId="128" applyFont="1"/>
    <xf numFmtId="164" fontId="4" fillId="26" borderId="0" xfId="131" applyNumberFormat="1" applyFont="1" applyFill="1" applyAlignment="1">
      <alignment horizontal="right"/>
    </xf>
    <xf numFmtId="172" fontId="2" fillId="27" borderId="0" xfId="95" quotePrefix="1" applyNumberFormat="1" applyFont="1" applyFill="1" applyAlignment="1">
      <alignment horizontal="right"/>
    </xf>
    <xf numFmtId="172" fontId="4" fillId="0" borderId="0" xfId="0" applyNumberFormat="1" applyFont="1" applyFill="1" applyBorder="1" applyAlignment="1">
      <alignment horizontal="right" vertical="center"/>
    </xf>
    <xf numFmtId="172" fontId="57" fillId="0" borderId="0" xfId="0" applyNumberFormat="1" applyFont="1" applyFill="1" applyBorder="1" applyAlignment="1">
      <alignment horizontal="right" vertical="center"/>
    </xf>
    <xf numFmtId="172" fontId="57" fillId="26" borderId="0" xfId="0" applyNumberFormat="1" applyFont="1" applyFill="1" applyBorder="1" applyAlignment="1">
      <alignment horizontal="right" vertical="center"/>
    </xf>
    <xf numFmtId="17" fontId="9" fillId="0" borderId="0" xfId="106" applyNumberFormat="1" applyFont="1" applyAlignment="1">
      <alignment horizontal="center"/>
    </xf>
    <xf numFmtId="0" fontId="9" fillId="0" borderId="0" xfId="106" applyFont="1" applyAlignment="1">
      <alignment horizontal="center"/>
    </xf>
    <xf numFmtId="0" fontId="0" fillId="0" borderId="0" xfId="0" applyFill="1" applyAlignment="1">
      <alignment horizontal="center"/>
    </xf>
    <xf numFmtId="169" fontId="0" fillId="0" borderId="0" xfId="0" applyNumberFormat="1" applyFill="1" applyAlignment="1">
      <alignment horizontal="center"/>
    </xf>
    <xf numFmtId="169" fontId="40" fillId="0" borderId="0" xfId="106" applyNumberFormat="1" applyFont="1" applyAlignment="1">
      <alignment horizontal="center" vertical="center"/>
    </xf>
    <xf numFmtId="0" fontId="2" fillId="0" borderId="0" xfId="97" applyFont="1" applyAlignment="1">
      <alignment horizontal="left" vertical="top" wrapText="1"/>
    </xf>
    <xf numFmtId="0" fontId="2" fillId="0" borderId="0" xfId="97" applyFont="1" applyAlignment="1">
      <alignment horizontal="right" vertical="top" wrapText="1"/>
    </xf>
    <xf numFmtId="0" fontId="2" fillId="0" borderId="10" xfId="97" applyFont="1" applyFill="1" applyBorder="1" applyAlignment="1">
      <alignment horizontal="right" wrapText="1"/>
    </xf>
    <xf numFmtId="0" fontId="2" fillId="0" borderId="0" xfId="97" applyFont="1" applyFill="1" applyAlignment="1">
      <alignment horizontal="right" wrapText="1"/>
    </xf>
    <xf numFmtId="0" fontId="2" fillId="0" borderId="0" xfId="97" applyFont="1" applyBorder="1" applyAlignment="1">
      <alignment horizontal="right" wrapText="1"/>
    </xf>
    <xf numFmtId="0" fontId="6" fillId="0" borderId="0" xfId="97" applyFont="1" applyAlignment="1">
      <alignment horizontal="center"/>
    </xf>
    <xf numFmtId="0" fontId="1" fillId="0" borderId="0" xfId="97" applyFont="1" applyAlignment="1">
      <alignment horizontal="center"/>
    </xf>
    <xf numFmtId="0" fontId="3" fillId="0" borderId="0" xfId="97" applyFont="1" applyAlignment="1">
      <alignment vertical="top"/>
    </xf>
    <xf numFmtId="0" fontId="2" fillId="26" borderId="10" xfId="97" applyFont="1" applyFill="1" applyBorder="1" applyAlignment="1">
      <alignment horizontal="right" wrapText="1"/>
    </xf>
    <xf numFmtId="0" fontId="2" fillId="26" borderId="0" xfId="97" applyFont="1" applyFill="1" applyAlignment="1">
      <alignment horizontal="right" wrapText="1"/>
    </xf>
    <xf numFmtId="0" fontId="2" fillId="0" borderId="0" xfId="97" applyFont="1" applyAlignment="1">
      <alignment horizontal="right" wrapText="1"/>
    </xf>
    <xf numFmtId="0" fontId="2" fillId="0" borderId="11" xfId="24099" applyFont="1" applyBorder="1" applyAlignment="1">
      <alignment horizontal="center" vertical="top" wrapText="1"/>
    </xf>
    <xf numFmtId="0" fontId="5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2" xfId="97" applyFont="1" applyBorder="1" applyAlignment="1">
      <alignment horizontal="left" vertical="top" wrapText="1"/>
    </xf>
    <xf numFmtId="0" fontId="2" fillId="0" borderId="11" xfId="24109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97" applyFont="1" applyBorder="1" applyAlignment="1">
      <alignment horizontal="left" vertical="top" wrapText="1"/>
    </xf>
    <xf numFmtId="0" fontId="6" fillId="0" borderId="0" xfId="9264" applyFont="1" applyAlignment="1">
      <alignment horizontal="center"/>
    </xf>
    <xf numFmtId="0" fontId="1" fillId="0" borderId="0" xfId="9264" applyFont="1" applyAlignment="1">
      <alignment horizontal="center"/>
    </xf>
    <xf numFmtId="0" fontId="2" fillId="0" borderId="11" xfId="9264" applyFont="1" applyBorder="1" applyAlignment="1">
      <alignment horizontal="center" vertical="top" wrapText="1"/>
    </xf>
    <xf numFmtId="0" fontId="3" fillId="0" borderId="0" xfId="9264" applyFont="1" applyAlignment="1">
      <alignment vertical="top"/>
    </xf>
    <xf numFmtId="0" fontId="2" fillId="26" borderId="10" xfId="9264" applyFont="1" applyFill="1" applyBorder="1" applyAlignment="1">
      <alignment horizontal="right" wrapText="1"/>
    </xf>
    <xf numFmtId="0" fontId="2" fillId="26" borderId="0" xfId="9264" applyFont="1" applyFill="1" applyAlignment="1">
      <alignment horizontal="right" wrapText="1"/>
    </xf>
    <xf numFmtId="0" fontId="2" fillId="0" borderId="10" xfId="9264" applyFont="1" applyBorder="1" applyAlignment="1">
      <alignment horizontal="right" wrapText="1"/>
    </xf>
    <xf numFmtId="0" fontId="2" fillId="0" borderId="0" xfId="9264" applyFont="1" applyAlignment="1">
      <alignment horizontal="right" wrapText="1"/>
    </xf>
    <xf numFmtId="0" fontId="2" fillId="0" borderId="0" xfId="9264" applyFont="1" applyAlignment="1">
      <alignment horizontal="right" vertical="top" wrapText="1"/>
    </xf>
    <xf numFmtId="0" fontId="2" fillId="0" borderId="10" xfId="9264" applyFont="1" applyFill="1" applyBorder="1" applyAlignment="1">
      <alignment horizontal="right" wrapText="1"/>
    </xf>
    <xf numFmtId="0" fontId="2" fillId="0" borderId="0" xfId="9264" applyFont="1" applyFill="1" applyAlignment="1">
      <alignment horizontal="right" wrapText="1"/>
    </xf>
    <xf numFmtId="0" fontId="2" fillId="0" borderId="0" xfId="9264" applyFont="1" applyBorder="1" applyAlignment="1">
      <alignment horizontal="right" wrapText="1"/>
    </xf>
    <xf numFmtId="0" fontId="2" fillId="0" borderId="0" xfId="97" applyFont="1" applyAlignment="1">
      <alignment horizontal="left" wrapText="1"/>
    </xf>
    <xf numFmtId="0" fontId="3" fillId="0" borderId="0" xfId="107" applyFont="1" applyAlignment="1">
      <alignment horizontal="center"/>
    </xf>
    <xf numFmtId="0" fontId="2" fillId="0" borderId="0" xfId="107" applyFont="1" applyAlignment="1">
      <alignment horizontal="center"/>
    </xf>
    <xf numFmtId="0" fontId="3" fillId="0" borderId="0" xfId="107" applyFont="1" applyAlignment="1">
      <alignment vertical="top"/>
    </xf>
    <xf numFmtId="0" fontId="2" fillId="0" borderId="11" xfId="24120" applyFont="1" applyBorder="1" applyAlignment="1">
      <alignment horizontal="center" vertical="top" wrapText="1"/>
    </xf>
    <xf numFmtId="0" fontId="2" fillId="0" borderId="0" xfId="24161" applyFont="1" applyAlignment="1">
      <alignment horizontal="right" vertical="top" wrapText="1" indent="1"/>
    </xf>
    <xf numFmtId="0" fontId="6" fillId="0" borderId="0" xfId="108" applyFont="1" applyAlignment="1">
      <alignment horizontal="center"/>
    </xf>
    <xf numFmtId="0" fontId="1" fillId="0" borderId="0" xfId="108" applyFont="1" applyAlignment="1">
      <alignment horizontal="center"/>
    </xf>
    <xf numFmtId="0" fontId="2" fillId="0" borderId="10" xfId="108" applyFont="1" applyBorder="1" applyAlignment="1">
      <alignment horizontal="center" vertical="top" wrapText="1"/>
    </xf>
    <xf numFmtId="0" fontId="2" fillId="0" borderId="0" xfId="108" applyFont="1" applyAlignment="1"/>
    <xf numFmtId="0" fontId="1" fillId="0" borderId="0" xfId="109" applyFont="1" applyAlignment="1">
      <alignment horizontal="center"/>
    </xf>
    <xf numFmtId="0" fontId="1" fillId="0" borderId="0" xfId="104" applyFont="1" applyAlignment="1">
      <alignment horizontal="center"/>
    </xf>
    <xf numFmtId="0" fontId="1" fillId="0" borderId="0" xfId="24211" applyFont="1" applyAlignment="1">
      <alignment horizontal="center"/>
    </xf>
    <xf numFmtId="0" fontId="6" fillId="0" borderId="0" xfId="109" applyFont="1" applyAlignment="1">
      <alignment horizontal="center"/>
    </xf>
    <xf numFmtId="0" fontId="6" fillId="0" borderId="0" xfId="110" applyFont="1" applyAlignment="1">
      <alignment horizontal="center"/>
    </xf>
    <xf numFmtId="0" fontId="1" fillId="0" borderId="0" xfId="110" applyFont="1" applyAlignment="1">
      <alignment horizontal="center"/>
    </xf>
    <xf numFmtId="0" fontId="3" fillId="0" borderId="0" xfId="110" applyFont="1" applyAlignment="1">
      <alignment vertical="top"/>
    </xf>
    <xf numFmtId="0" fontId="2" fillId="0" borderId="0" xfId="110" applyFont="1" applyAlignment="1">
      <alignment horizontal="right" vertical="top" wrapText="1"/>
    </xf>
    <xf numFmtId="0" fontId="2" fillId="0" borderId="11" xfId="24224" applyFont="1" applyBorder="1" applyAlignment="1">
      <alignment horizontal="center" vertical="top" wrapText="1"/>
    </xf>
    <xf numFmtId="0" fontId="6" fillId="0" borderId="0" xfId="111" applyFont="1" applyAlignment="1">
      <alignment horizontal="center"/>
    </xf>
    <xf numFmtId="0" fontId="1" fillId="0" borderId="0" xfId="111" applyFont="1" applyAlignment="1">
      <alignment horizontal="center"/>
    </xf>
    <xf numFmtId="0" fontId="2" fillId="0" borderId="11" xfId="111" applyFont="1" applyBorder="1" applyAlignment="1">
      <alignment horizontal="center" vertical="top" wrapText="1"/>
    </xf>
    <xf numFmtId="0" fontId="2" fillId="0" borderId="11" xfId="111" applyFont="1" applyFill="1" applyBorder="1" applyAlignment="1">
      <alignment horizontal="center" vertical="top" wrapText="1"/>
    </xf>
    <xf numFmtId="0" fontId="2" fillId="0" borderId="0" xfId="111" applyFont="1" applyAlignment="1">
      <alignment horizontal="right" vertical="top"/>
    </xf>
    <xf numFmtId="0" fontId="6" fillId="0" borderId="0" xfId="112" applyFont="1" applyAlignment="1">
      <alignment horizontal="center"/>
    </xf>
    <xf numFmtId="0" fontId="1" fillId="0" borderId="0" xfId="112" applyFont="1" applyAlignment="1">
      <alignment horizontal="center"/>
    </xf>
    <xf numFmtId="0" fontId="2" fillId="0" borderId="10" xfId="112" applyFont="1" applyBorder="1" applyAlignment="1">
      <alignment horizontal="center" vertical="top" wrapText="1"/>
    </xf>
    <xf numFmtId="0" fontId="2" fillId="0" borderId="0" xfId="112" applyFont="1" applyAlignment="1">
      <alignment horizontal="right" vertical="top"/>
    </xf>
    <xf numFmtId="0" fontId="2" fillId="0" borderId="0" xfId="112" applyFont="1" applyAlignment="1">
      <alignment horizontal="right" vertical="top" wrapText="1"/>
    </xf>
    <xf numFmtId="0" fontId="6" fillId="0" borderId="0" xfId="113" applyFont="1" applyAlignment="1">
      <alignment horizontal="center"/>
    </xf>
    <xf numFmtId="0" fontId="1" fillId="0" borderId="0" xfId="113" applyFont="1" applyAlignment="1">
      <alignment horizontal="center"/>
    </xf>
    <xf numFmtId="0" fontId="2" fillId="0" borderId="0" xfId="97" applyFont="1" applyAlignment="1">
      <alignment horizontal="left" vertical="center" wrapText="1"/>
    </xf>
    <xf numFmtId="0" fontId="6" fillId="0" borderId="0" xfId="114" applyFont="1" applyAlignment="1">
      <alignment horizontal="center"/>
    </xf>
    <xf numFmtId="0" fontId="1" fillId="0" borderId="0" xfId="114" applyFont="1" applyAlignment="1">
      <alignment horizontal="center"/>
    </xf>
    <xf numFmtId="0" fontId="2" fillId="0" borderId="11" xfId="114" applyFont="1" applyBorder="1" applyAlignment="1">
      <alignment horizontal="center" vertical="top" wrapText="1"/>
    </xf>
    <xf numFmtId="0" fontId="2" fillId="0" borderId="0" xfId="114" applyFont="1" applyAlignment="1">
      <alignment horizontal="right" vertical="top"/>
    </xf>
    <xf numFmtId="0" fontId="2" fillId="0" borderId="0" xfId="114" applyFont="1" applyAlignment="1">
      <alignment horizontal="right" wrapText="1"/>
    </xf>
    <xf numFmtId="0" fontId="2" fillId="0" borderId="12" xfId="129" applyFont="1" applyFill="1" applyBorder="1" applyAlignment="1">
      <alignment horizontal="center" vertical="top" wrapText="1"/>
    </xf>
    <xf numFmtId="0" fontId="2" fillId="0" borderId="12" xfId="129" applyFont="1" applyBorder="1" applyAlignment="1">
      <alignment horizontal="center" vertical="top" wrapText="1"/>
    </xf>
    <xf numFmtId="0" fontId="2" fillId="0" borderId="0" xfId="129" applyFont="1" applyAlignment="1">
      <alignment horizontal="right" vertical="top" wrapText="1"/>
    </xf>
    <xf numFmtId="0" fontId="6" fillId="0" borderId="0" xfId="129" applyFont="1" applyAlignment="1">
      <alignment horizontal="center"/>
    </xf>
    <xf numFmtId="0" fontId="1" fillId="0" borderId="0" xfId="129" applyFont="1" applyAlignment="1">
      <alignment horizontal="center"/>
    </xf>
    <xf numFmtId="0" fontId="1" fillId="0" borderId="10" xfId="129" applyFont="1" applyBorder="1" applyAlignment="1">
      <alignment horizontal="center"/>
    </xf>
    <xf numFmtId="0" fontId="1" fillId="0" borderId="0" xfId="115" applyFont="1" applyAlignment="1">
      <alignment horizontal="center"/>
    </xf>
    <xf numFmtId="0" fontId="2" fillId="0" borderId="11" xfId="115" applyFont="1" applyFill="1" applyBorder="1" applyAlignment="1">
      <alignment horizontal="center" vertical="center" wrapText="1"/>
    </xf>
    <xf numFmtId="0" fontId="2" fillId="0" borderId="11" xfId="115" applyFont="1" applyBorder="1" applyAlignment="1">
      <alignment horizontal="center" vertical="center" wrapText="1"/>
    </xf>
    <xf numFmtId="0" fontId="2" fillId="0" borderId="0" xfId="115" applyFont="1" applyAlignment="1">
      <alignment horizontal="right" wrapText="1"/>
    </xf>
    <xf numFmtId="0" fontId="6" fillId="0" borderId="0" xfId="115" applyFont="1" applyAlignment="1">
      <alignment horizontal="center"/>
    </xf>
    <xf numFmtId="0" fontId="6" fillId="0" borderId="0" xfId="104" applyFont="1" applyAlignment="1">
      <alignment horizontal="center"/>
    </xf>
    <xf numFmtId="0" fontId="2" fillId="0" borderId="11" xfId="104" applyFont="1" applyFill="1" applyBorder="1" applyAlignment="1">
      <alignment horizontal="center" vertical="center" wrapText="1"/>
    </xf>
    <xf numFmtId="0" fontId="2" fillId="0" borderId="11" xfId="104" applyFont="1" applyBorder="1" applyAlignment="1">
      <alignment horizontal="center" vertical="center" wrapText="1"/>
    </xf>
    <xf numFmtId="0" fontId="2" fillId="0" borderId="0" xfId="104" applyFont="1" applyAlignment="1">
      <alignment horizontal="right" wrapText="1"/>
    </xf>
    <xf numFmtId="0" fontId="6" fillId="0" borderId="0" xfId="116" applyFont="1" applyAlignment="1">
      <alignment horizontal="center"/>
    </xf>
    <xf numFmtId="0" fontId="1" fillId="0" borderId="0" xfId="116" applyFont="1" applyAlignment="1">
      <alignment horizontal="center"/>
    </xf>
    <xf numFmtId="0" fontId="2" fillId="0" borderId="11" xfId="104" applyFont="1" applyFill="1" applyBorder="1" applyAlignment="1">
      <alignment horizontal="center" vertical="top" wrapText="1"/>
    </xf>
    <xf numFmtId="0" fontId="2" fillId="0" borderId="12" xfId="117" applyFont="1" applyFill="1" applyBorder="1" applyAlignment="1">
      <alignment horizontal="center" vertical="top" wrapText="1"/>
    </xf>
    <xf numFmtId="0" fontId="2" fillId="0" borderId="12" xfId="117" applyFont="1" applyBorder="1" applyAlignment="1">
      <alignment horizontal="center" vertical="top" wrapText="1"/>
    </xf>
    <xf numFmtId="0" fontId="2" fillId="0" borderId="0" xfId="117" applyFont="1" applyAlignment="1">
      <alignment horizontal="left" vertical="top"/>
    </xf>
    <xf numFmtId="0" fontId="2" fillId="0" borderId="0" xfId="117" applyFont="1" applyAlignment="1">
      <alignment horizontal="right" wrapText="1"/>
    </xf>
    <xf numFmtId="0" fontId="1" fillId="0" borderId="0" xfId="117" applyFont="1" applyBorder="1" applyAlignment="1">
      <alignment horizontal="center" vertical="center"/>
    </xf>
    <xf numFmtId="0" fontId="1" fillId="0" borderId="0" xfId="117" applyFont="1" applyAlignment="1">
      <alignment horizontal="center" vertical="center"/>
    </xf>
    <xf numFmtId="0" fontId="2" fillId="0" borderId="0" xfId="117" applyFont="1" applyAlignment="1">
      <alignment horizontal="right" vertical="top" wrapText="1"/>
    </xf>
    <xf numFmtId="0" fontId="6" fillId="0" borderId="0" xfId="117" applyFont="1" applyAlignment="1">
      <alignment horizontal="center"/>
    </xf>
    <xf numFmtId="0" fontId="2" fillId="0" borderId="11" xfId="117" applyFont="1" applyFill="1" applyBorder="1" applyAlignment="1">
      <alignment horizontal="center" vertical="top" wrapText="1"/>
    </xf>
    <xf numFmtId="0" fontId="6" fillId="0" borderId="0" xfId="126" applyFont="1" applyAlignment="1">
      <alignment horizontal="center"/>
    </xf>
    <xf numFmtId="0" fontId="1" fillId="0" borderId="0" xfId="126" applyFont="1" applyAlignment="1">
      <alignment horizontal="center"/>
    </xf>
    <xf numFmtId="0" fontId="2" fillId="0" borderId="11" xfId="143" applyNumberFormat="1" applyFont="1" applyBorder="1" applyAlignment="1">
      <alignment horizontal="center"/>
    </xf>
    <xf numFmtId="0" fontId="2" fillId="0" borderId="11" xfId="139" applyNumberFormat="1" applyFont="1" applyBorder="1" applyAlignment="1">
      <alignment horizontal="center"/>
    </xf>
    <xf numFmtId="0" fontId="6" fillId="0" borderId="0" xfId="128" applyFont="1" applyAlignment="1">
      <alignment horizontal="center"/>
    </xf>
    <xf numFmtId="0" fontId="1" fillId="0" borderId="0" xfId="128" applyFont="1" applyAlignment="1">
      <alignment horizontal="center"/>
    </xf>
    <xf numFmtId="0" fontId="2" fillId="0" borderId="11" xfId="24493" applyNumberFormat="1" applyFont="1" applyBorder="1" applyAlignment="1">
      <alignment horizontal="center"/>
    </xf>
    <xf numFmtId="0" fontId="2" fillId="0" borderId="11" xfId="24492" applyNumberFormat="1" applyFont="1" applyBorder="1" applyAlignment="1">
      <alignment horizontal="center"/>
    </xf>
    <xf numFmtId="0" fontId="2" fillId="0" borderId="10" xfId="118" applyFont="1" applyBorder="1" applyAlignment="1">
      <alignment horizontal="right" vertical="top"/>
    </xf>
    <xf numFmtId="0" fontId="2" fillId="0" borderId="0" xfId="118" applyFont="1" applyBorder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0" fontId="6" fillId="0" borderId="0" xfId="118" applyFont="1" applyAlignment="1">
      <alignment horizontal="center"/>
    </xf>
    <xf numFmtId="0" fontId="2" fillId="0" borderId="10" xfId="119" applyFont="1" applyBorder="1" applyAlignment="1">
      <alignment horizontal="right" vertical="top"/>
    </xf>
    <xf numFmtId="0" fontId="2" fillId="0" borderId="0" xfId="119" applyFont="1" applyBorder="1" applyAlignment="1">
      <alignment horizontal="right" vertical="top"/>
    </xf>
    <xf numFmtId="0" fontId="6" fillId="0" borderId="0" xfId="119" applyFont="1" applyAlignment="1">
      <alignment horizontal="center"/>
    </xf>
    <xf numFmtId="0" fontId="1" fillId="0" borderId="0" xfId="119" applyFont="1" applyAlignment="1">
      <alignment horizontal="center"/>
    </xf>
    <xf numFmtId="0" fontId="2" fillId="0" borderId="10" xfId="120" applyFont="1" applyBorder="1" applyAlignment="1">
      <alignment horizontal="right" vertical="top"/>
    </xf>
    <xf numFmtId="0" fontId="2" fillId="0" borderId="0" xfId="120" applyFont="1" applyBorder="1" applyAlignment="1">
      <alignment horizontal="right" vertical="top"/>
    </xf>
    <xf numFmtId="0" fontId="6" fillId="0" borderId="0" xfId="120" applyFont="1" applyAlignment="1">
      <alignment horizontal="center" wrapText="1"/>
    </xf>
    <xf numFmtId="0" fontId="1" fillId="0" borderId="12" xfId="120" applyBorder="1" applyAlignment="1">
      <alignment horizontal="center"/>
    </xf>
    <xf numFmtId="0" fontId="2" fillId="0" borderId="10" xfId="121" applyFont="1" applyBorder="1" applyAlignment="1">
      <alignment horizontal="right" vertical="top"/>
    </xf>
    <xf numFmtId="0" fontId="2" fillId="0" borderId="0" xfId="121" applyFont="1" applyBorder="1" applyAlignment="1">
      <alignment horizontal="right" vertical="top"/>
    </xf>
    <xf numFmtId="0" fontId="6" fillId="0" borderId="0" xfId="121" applyFont="1" applyAlignment="1">
      <alignment horizontal="center" wrapText="1"/>
    </xf>
    <xf numFmtId="0" fontId="2" fillId="0" borderId="0" xfId="95" applyFont="1" applyAlignment="1">
      <alignment horizontal="left" wrapText="1"/>
    </xf>
    <xf numFmtId="0" fontId="2" fillId="26" borderId="0" xfId="0" applyFont="1" applyFill="1" applyAlignment="1">
      <alignment horizontal="right" wrapText="1"/>
    </xf>
    <xf numFmtId="0" fontId="2" fillId="0" borderId="1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2" fillId="0" borderId="11" xfId="0" applyFont="1" applyBorder="1" applyAlignment="1">
      <alignment horizontal="center" wrapText="1"/>
    </xf>
    <xf numFmtId="0" fontId="2" fillId="0" borderId="1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6" fillId="0" borderId="0" xfId="0" applyFont="1" applyAlignment="1">
      <alignment horizontal="center" wrapText="1"/>
    </xf>
    <xf numFmtId="0" fontId="2" fillId="0" borderId="10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7" fillId="0" borderId="12" xfId="0" applyFont="1" applyBorder="1" applyAlignment="1">
      <alignment horizontal="center" wrapText="1"/>
    </xf>
    <xf numFmtId="0" fontId="6" fillId="0" borderId="0" xfId="24094" applyFont="1" applyAlignment="1">
      <alignment horizontal="center" wrapText="1"/>
    </xf>
    <xf numFmtId="0" fontId="6" fillId="0" borderId="0" xfId="24094" applyFont="1" applyAlignment="1">
      <alignment horizontal="center"/>
    </xf>
    <xf numFmtId="0" fontId="1" fillId="0" borderId="0" xfId="24094" applyAlignment="1"/>
    <xf numFmtId="0" fontId="6" fillId="0" borderId="0" xfId="24095" applyFont="1" applyAlignment="1">
      <alignment horizontal="center" wrapText="1"/>
    </xf>
    <xf numFmtId="0" fontId="6" fillId="0" borderId="0" xfId="24095" applyFont="1" applyAlignment="1">
      <alignment horizontal="center"/>
    </xf>
    <xf numFmtId="0" fontId="1" fillId="0" borderId="0" xfId="24095" applyAlignment="1"/>
    <xf numFmtId="0" fontId="6" fillId="0" borderId="0" xfId="24096" applyFont="1" applyAlignment="1">
      <alignment horizontal="center" wrapText="1"/>
    </xf>
    <xf numFmtId="0" fontId="6" fillId="0" borderId="0" xfId="24096" applyFont="1" applyAlignment="1">
      <alignment horizontal="center"/>
    </xf>
    <xf numFmtId="0" fontId="1" fillId="0" borderId="0" xfId="24096" applyAlignment="1"/>
    <xf numFmtId="0" fontId="0" fillId="0" borderId="0" xfId="0" applyAlignment="1"/>
    <xf numFmtId="0" fontId="7" fillId="0" borderId="0" xfId="0" applyFont="1" applyAlignment="1">
      <alignment horizontal="center" wrapText="1"/>
    </xf>
    <xf numFmtId="0" fontId="6" fillId="0" borderId="0" xfId="24097" applyFont="1" applyFill="1" applyAlignment="1">
      <alignment horizontal="center" wrapText="1"/>
    </xf>
    <xf numFmtId="0" fontId="6" fillId="0" borderId="0" xfId="24097" applyFont="1" applyFill="1" applyAlignment="1">
      <alignment horizontal="center"/>
    </xf>
    <xf numFmtId="0" fontId="1" fillId="0" borderId="0" xfId="24097" applyFill="1" applyAlignment="1"/>
    <xf numFmtId="0" fontId="6" fillId="0" borderId="0" xfId="24098" applyFont="1" applyAlignment="1">
      <alignment horizontal="center" wrapText="1"/>
    </xf>
    <xf numFmtId="0" fontId="6" fillId="0" borderId="0" xfId="24098" applyFont="1" applyAlignment="1">
      <alignment horizontal="center"/>
    </xf>
    <xf numFmtId="0" fontId="1" fillId="0" borderId="0" xfId="24098" applyAlignment="1"/>
    <xf numFmtId="0" fontId="58" fillId="0" borderId="0" xfId="0" applyFont="1" applyAlignment="1">
      <alignment horizontal="left" vertical="center" wrapText="1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/>
    </xf>
  </cellXfs>
  <cellStyles count="24645">
    <cellStyle name=" 1" xfId="190"/>
    <cellStyle name=" 2" xfId="191"/>
    <cellStyle name="$" xfId="192"/>
    <cellStyle name="$ 2" xfId="193"/>
    <cellStyle name="$ 3" xfId="194"/>
    <cellStyle name="$ k" xfId="195"/>
    <cellStyle name="$ k 2" xfId="196"/>
    <cellStyle name="$ k 3" xfId="197"/>
    <cellStyle name="$ M" xfId="198"/>
    <cellStyle name="$ M 2" xfId="199"/>
    <cellStyle name="$ M 3" xfId="200"/>
    <cellStyle name="%" xfId="201"/>
    <cellStyle name="% 2" xfId="202"/>
    <cellStyle name="% 3" xfId="203"/>
    <cellStyle name="%_from BT 1 Feb with Emmas comments" xfId="204"/>
    <cellStyle name="%_from BT 1 Feb with Emmas comments 2" xfId="205"/>
    <cellStyle name="%_from BT 1 Feb with Emmas comments 3" xfId="206"/>
    <cellStyle name="_2008020_CM_Model_Costsv1.3" xfId="207"/>
    <cellStyle name="_2008020_CM_Model_Costsv1.3 2" xfId="208"/>
    <cellStyle name="_2008020_CM_Model_Costsv1.3 3" xfId="209"/>
    <cellStyle name="_IMO Proforma Schedules" xfId="210"/>
    <cellStyle name="_IMO Proforma Schedules 2" xfId="211"/>
    <cellStyle name="_IMO Proforma Schedules 3" xfId="212"/>
    <cellStyle name="_Met One - CBD Metro - Model Input Sheets - Additional Inputs (27 November 2009)" xfId="213"/>
    <cellStyle name="_Model FCOv3 180408" xfId="214"/>
    <cellStyle name="_Platinum Tranche Analysis DF2" xfId="215"/>
    <cellStyle name="_Platinum Tranche Analysis DF2 FINAL" xfId="216"/>
    <cellStyle name="=C:\WINNT\SYSTEM32\COMMAND.COM" xfId="217"/>
    <cellStyle name="=C:\WINNT\SYSTEM32\COMMAND.COM 2" xfId="218"/>
    <cellStyle name="=C:\WINNT\SYSTEM32\COMMAND.COM 2 2" xfId="219"/>
    <cellStyle name="=C:\WINNT\SYSTEM32\COMMAND.COM 2 3" xfId="220"/>
    <cellStyle name="=C:\WINNT\SYSTEM32\COMMAND.COM 3" xfId="221"/>
    <cellStyle name="=C:\WINNT\SYSTEM32\COMMAND.COM 4" xfId="222"/>
    <cellStyle name="=C:\WINNT\SYSTEM32\COMMAND.COM_Templatev1 8 Bid Model Final - WFM10 (Payment Mechanism) v14" xfId="223"/>
    <cellStyle name="0%" xfId="224"/>
    <cellStyle name="0% 2" xfId="225"/>
    <cellStyle name="0% 3" xfId="226"/>
    <cellStyle name="0.0%" xfId="227"/>
    <cellStyle name="0.0% 2" xfId="228"/>
    <cellStyle name="0.0% 3" xfId="229"/>
    <cellStyle name="0.00%" xfId="230"/>
    <cellStyle name="0.00% 2" xfId="231"/>
    <cellStyle name="0.00% 3" xfId="232"/>
    <cellStyle name="20 % - Accent1" xfId="233"/>
    <cellStyle name="20 % - Accent2" xfId="234"/>
    <cellStyle name="20 % - Accent3" xfId="235"/>
    <cellStyle name="20 % - Accent4" xfId="236"/>
    <cellStyle name="20 % - Accent5" xfId="237"/>
    <cellStyle name="20 % - Accent6" xfId="238"/>
    <cellStyle name="20% - Accent1 10" xfId="239"/>
    <cellStyle name="20% - Accent1 11" xfId="240"/>
    <cellStyle name="20% - Accent1 12" xfId="241"/>
    <cellStyle name="20% - Accent1 13" xfId="242"/>
    <cellStyle name="20% - Accent1 14" xfId="243"/>
    <cellStyle name="20% - Accent1 15" xfId="244"/>
    <cellStyle name="20% - Accent1 16" xfId="245"/>
    <cellStyle name="20% - Accent1 17" xfId="246"/>
    <cellStyle name="20% - Accent1 18" xfId="247"/>
    <cellStyle name="20% - Accent1 19" xfId="248"/>
    <cellStyle name="20% - Accent1 2" xfId="1"/>
    <cellStyle name="20% - Accent1 2 2" xfId="249"/>
    <cellStyle name="20% - Accent1 2 3" xfId="250"/>
    <cellStyle name="20% - Accent1 2 4" xfId="251"/>
    <cellStyle name="20% - Accent1 2 5" xfId="252"/>
    <cellStyle name="20% - Accent1 20" xfId="253"/>
    <cellStyle name="20% - Accent1 21" xfId="254"/>
    <cellStyle name="20% - Accent1 22" xfId="255"/>
    <cellStyle name="20% - Accent1 23" xfId="256"/>
    <cellStyle name="20% - Accent1 24" xfId="257"/>
    <cellStyle name="20% - Accent1 25" xfId="258"/>
    <cellStyle name="20% - Accent1 26" xfId="259"/>
    <cellStyle name="20% - Accent1 27" xfId="260"/>
    <cellStyle name="20% - Accent1 28" xfId="261"/>
    <cellStyle name="20% - Accent1 29" xfId="262"/>
    <cellStyle name="20% - Accent1 3" xfId="263"/>
    <cellStyle name="20% - Accent1 30" xfId="264"/>
    <cellStyle name="20% - Accent1 31" xfId="265"/>
    <cellStyle name="20% - Accent1 32" xfId="266"/>
    <cellStyle name="20% - Accent1 33" xfId="267"/>
    <cellStyle name="20% - Accent1 34" xfId="268"/>
    <cellStyle name="20% - Accent1 35" xfId="269"/>
    <cellStyle name="20% - Accent1 36" xfId="270"/>
    <cellStyle name="20% - Accent1 4" xfId="271"/>
    <cellStyle name="20% - Accent1 5" xfId="272"/>
    <cellStyle name="20% - Accent1 6" xfId="273"/>
    <cellStyle name="20% - Accent1 7" xfId="274"/>
    <cellStyle name="20% - Accent1 8" xfId="275"/>
    <cellStyle name="20% - Accent1 9" xfId="276"/>
    <cellStyle name="20% - Accent2 10" xfId="277"/>
    <cellStyle name="20% - Accent2 11" xfId="278"/>
    <cellStyle name="20% - Accent2 12" xfId="279"/>
    <cellStyle name="20% - Accent2 13" xfId="280"/>
    <cellStyle name="20% - Accent2 14" xfId="281"/>
    <cellStyle name="20% - Accent2 15" xfId="282"/>
    <cellStyle name="20% - Accent2 16" xfId="283"/>
    <cellStyle name="20% - Accent2 17" xfId="284"/>
    <cellStyle name="20% - Accent2 18" xfId="285"/>
    <cellStyle name="20% - Accent2 19" xfId="286"/>
    <cellStyle name="20% - Accent2 2" xfId="2"/>
    <cellStyle name="20% - Accent2 2 2" xfId="287"/>
    <cellStyle name="20% - Accent2 2 3" xfId="288"/>
    <cellStyle name="20% - Accent2 2 4" xfId="289"/>
    <cellStyle name="20% - Accent2 2 5" xfId="290"/>
    <cellStyle name="20% - Accent2 20" xfId="291"/>
    <cellStyle name="20% - Accent2 21" xfId="292"/>
    <cellStyle name="20% - Accent2 22" xfId="293"/>
    <cellStyle name="20% - Accent2 23" xfId="294"/>
    <cellStyle name="20% - Accent2 24" xfId="295"/>
    <cellStyle name="20% - Accent2 25" xfId="296"/>
    <cellStyle name="20% - Accent2 26" xfId="297"/>
    <cellStyle name="20% - Accent2 27" xfId="298"/>
    <cellStyle name="20% - Accent2 28" xfId="299"/>
    <cellStyle name="20% - Accent2 29" xfId="300"/>
    <cellStyle name="20% - Accent2 3" xfId="301"/>
    <cellStyle name="20% - Accent2 30" xfId="302"/>
    <cellStyle name="20% - Accent2 31" xfId="303"/>
    <cellStyle name="20% - Accent2 32" xfId="304"/>
    <cellStyle name="20% - Accent2 33" xfId="305"/>
    <cellStyle name="20% - Accent2 34" xfId="306"/>
    <cellStyle name="20% - Accent2 35" xfId="307"/>
    <cellStyle name="20% - Accent2 36" xfId="308"/>
    <cellStyle name="20% - Accent2 4" xfId="309"/>
    <cellStyle name="20% - Accent2 5" xfId="310"/>
    <cellStyle name="20% - Accent2 6" xfId="311"/>
    <cellStyle name="20% - Accent2 7" xfId="312"/>
    <cellStyle name="20% - Accent2 8" xfId="313"/>
    <cellStyle name="20% - Accent2 9" xfId="314"/>
    <cellStyle name="20% - Accent3 10" xfId="315"/>
    <cellStyle name="20% - Accent3 11" xfId="316"/>
    <cellStyle name="20% - Accent3 12" xfId="317"/>
    <cellStyle name="20% - Accent3 13" xfId="318"/>
    <cellStyle name="20% - Accent3 14" xfId="319"/>
    <cellStyle name="20% - Accent3 15" xfId="320"/>
    <cellStyle name="20% - Accent3 16" xfId="321"/>
    <cellStyle name="20% - Accent3 17" xfId="322"/>
    <cellStyle name="20% - Accent3 18" xfId="323"/>
    <cellStyle name="20% - Accent3 19" xfId="324"/>
    <cellStyle name="20% - Accent3 2" xfId="3"/>
    <cellStyle name="20% - Accent3 2 2" xfId="325"/>
    <cellStyle name="20% - Accent3 2 3" xfId="326"/>
    <cellStyle name="20% - Accent3 2 4" xfId="327"/>
    <cellStyle name="20% - Accent3 2 5" xfId="328"/>
    <cellStyle name="20% - Accent3 20" xfId="329"/>
    <cellStyle name="20% - Accent3 21" xfId="330"/>
    <cellStyle name="20% - Accent3 22" xfId="331"/>
    <cellStyle name="20% - Accent3 23" xfId="332"/>
    <cellStyle name="20% - Accent3 24" xfId="333"/>
    <cellStyle name="20% - Accent3 25" xfId="334"/>
    <cellStyle name="20% - Accent3 26" xfId="335"/>
    <cellStyle name="20% - Accent3 27" xfId="336"/>
    <cellStyle name="20% - Accent3 28" xfId="337"/>
    <cellStyle name="20% - Accent3 29" xfId="338"/>
    <cellStyle name="20% - Accent3 3" xfId="339"/>
    <cellStyle name="20% - Accent3 30" xfId="340"/>
    <cellStyle name="20% - Accent3 31" xfId="341"/>
    <cellStyle name="20% - Accent3 32" xfId="342"/>
    <cellStyle name="20% - Accent3 33" xfId="343"/>
    <cellStyle name="20% - Accent3 34" xfId="344"/>
    <cellStyle name="20% - Accent3 35" xfId="345"/>
    <cellStyle name="20% - Accent3 36" xfId="346"/>
    <cellStyle name="20% - Accent3 4" xfId="347"/>
    <cellStyle name="20% - Accent3 5" xfId="348"/>
    <cellStyle name="20% - Accent3 6" xfId="349"/>
    <cellStyle name="20% - Accent3 7" xfId="350"/>
    <cellStyle name="20% - Accent3 8" xfId="351"/>
    <cellStyle name="20% - Accent3 9" xfId="352"/>
    <cellStyle name="20% - Accent4 10" xfId="353"/>
    <cellStyle name="20% - Accent4 11" xfId="354"/>
    <cellStyle name="20% - Accent4 12" xfId="355"/>
    <cellStyle name="20% - Accent4 13" xfId="356"/>
    <cellStyle name="20% - Accent4 14" xfId="357"/>
    <cellStyle name="20% - Accent4 15" xfId="358"/>
    <cellStyle name="20% - Accent4 16" xfId="359"/>
    <cellStyle name="20% - Accent4 17" xfId="360"/>
    <cellStyle name="20% - Accent4 18" xfId="361"/>
    <cellStyle name="20% - Accent4 19" xfId="362"/>
    <cellStyle name="20% - Accent4 2" xfId="4"/>
    <cellStyle name="20% - Accent4 2 2" xfId="363"/>
    <cellStyle name="20% - Accent4 2 3" xfId="364"/>
    <cellStyle name="20% - Accent4 2 4" xfId="365"/>
    <cellStyle name="20% - Accent4 2 5" xfId="366"/>
    <cellStyle name="20% - Accent4 20" xfId="367"/>
    <cellStyle name="20% - Accent4 21" xfId="368"/>
    <cellStyle name="20% - Accent4 22" xfId="369"/>
    <cellStyle name="20% - Accent4 23" xfId="370"/>
    <cellStyle name="20% - Accent4 24" xfId="371"/>
    <cellStyle name="20% - Accent4 25" xfId="372"/>
    <cellStyle name="20% - Accent4 26" xfId="373"/>
    <cellStyle name="20% - Accent4 27" xfId="374"/>
    <cellStyle name="20% - Accent4 28" xfId="375"/>
    <cellStyle name="20% - Accent4 29" xfId="376"/>
    <cellStyle name="20% - Accent4 3" xfId="377"/>
    <cellStyle name="20% - Accent4 30" xfId="378"/>
    <cellStyle name="20% - Accent4 31" xfId="379"/>
    <cellStyle name="20% - Accent4 32" xfId="380"/>
    <cellStyle name="20% - Accent4 33" xfId="381"/>
    <cellStyle name="20% - Accent4 34" xfId="382"/>
    <cellStyle name="20% - Accent4 35" xfId="383"/>
    <cellStyle name="20% - Accent4 36" xfId="384"/>
    <cellStyle name="20% - Accent4 4" xfId="385"/>
    <cellStyle name="20% - Accent4 5" xfId="386"/>
    <cellStyle name="20% - Accent4 6" xfId="387"/>
    <cellStyle name="20% - Accent4 7" xfId="388"/>
    <cellStyle name="20% - Accent4 8" xfId="389"/>
    <cellStyle name="20% - Accent4 9" xfId="390"/>
    <cellStyle name="20% - Accent5 10" xfId="391"/>
    <cellStyle name="20% - Accent5 11" xfId="392"/>
    <cellStyle name="20% - Accent5 12" xfId="393"/>
    <cellStyle name="20% - Accent5 13" xfId="394"/>
    <cellStyle name="20% - Accent5 14" xfId="395"/>
    <cellStyle name="20% - Accent5 15" xfId="396"/>
    <cellStyle name="20% - Accent5 16" xfId="397"/>
    <cellStyle name="20% - Accent5 17" xfId="398"/>
    <cellStyle name="20% - Accent5 18" xfId="399"/>
    <cellStyle name="20% - Accent5 19" xfId="400"/>
    <cellStyle name="20% - Accent5 2" xfId="5"/>
    <cellStyle name="20% - Accent5 2 2" xfId="401"/>
    <cellStyle name="20% - Accent5 2 3" xfId="402"/>
    <cellStyle name="20% - Accent5 2 4" xfId="403"/>
    <cellStyle name="20% - Accent5 2 5" xfId="404"/>
    <cellStyle name="20% - Accent5 20" xfId="405"/>
    <cellStyle name="20% - Accent5 21" xfId="406"/>
    <cellStyle name="20% - Accent5 22" xfId="407"/>
    <cellStyle name="20% - Accent5 23" xfId="408"/>
    <cellStyle name="20% - Accent5 24" xfId="409"/>
    <cellStyle name="20% - Accent5 25" xfId="410"/>
    <cellStyle name="20% - Accent5 26" xfId="411"/>
    <cellStyle name="20% - Accent5 27" xfId="412"/>
    <cellStyle name="20% - Accent5 28" xfId="413"/>
    <cellStyle name="20% - Accent5 29" xfId="414"/>
    <cellStyle name="20% - Accent5 3" xfId="415"/>
    <cellStyle name="20% - Accent5 30" xfId="416"/>
    <cellStyle name="20% - Accent5 31" xfId="417"/>
    <cellStyle name="20% - Accent5 32" xfId="418"/>
    <cellStyle name="20% - Accent5 33" xfId="419"/>
    <cellStyle name="20% - Accent5 34" xfId="420"/>
    <cellStyle name="20% - Accent5 35" xfId="421"/>
    <cellStyle name="20% - Accent5 36" xfId="422"/>
    <cellStyle name="20% - Accent5 4" xfId="423"/>
    <cellStyle name="20% - Accent5 5" xfId="424"/>
    <cellStyle name="20% - Accent5 6" xfId="425"/>
    <cellStyle name="20% - Accent5 7" xfId="426"/>
    <cellStyle name="20% - Accent5 8" xfId="427"/>
    <cellStyle name="20% - Accent5 9" xfId="428"/>
    <cellStyle name="20% - Accent6 10" xfId="429"/>
    <cellStyle name="20% - Accent6 11" xfId="430"/>
    <cellStyle name="20% - Accent6 12" xfId="431"/>
    <cellStyle name="20% - Accent6 13" xfId="432"/>
    <cellStyle name="20% - Accent6 14" xfId="433"/>
    <cellStyle name="20% - Accent6 15" xfId="434"/>
    <cellStyle name="20% - Accent6 16" xfId="435"/>
    <cellStyle name="20% - Accent6 17" xfId="436"/>
    <cellStyle name="20% - Accent6 18" xfId="437"/>
    <cellStyle name="20% - Accent6 19" xfId="438"/>
    <cellStyle name="20% - Accent6 2" xfId="6"/>
    <cellStyle name="20% - Accent6 2 2" xfId="439"/>
    <cellStyle name="20% - Accent6 2 3" xfId="440"/>
    <cellStyle name="20% - Accent6 2 4" xfId="441"/>
    <cellStyle name="20% - Accent6 2 5" xfId="442"/>
    <cellStyle name="20% - Accent6 20" xfId="443"/>
    <cellStyle name="20% - Accent6 21" xfId="444"/>
    <cellStyle name="20% - Accent6 22" xfId="445"/>
    <cellStyle name="20% - Accent6 23" xfId="446"/>
    <cellStyle name="20% - Accent6 24" xfId="447"/>
    <cellStyle name="20% - Accent6 25" xfId="448"/>
    <cellStyle name="20% - Accent6 26" xfId="449"/>
    <cellStyle name="20% - Accent6 27" xfId="450"/>
    <cellStyle name="20% - Accent6 28" xfId="451"/>
    <cellStyle name="20% - Accent6 29" xfId="452"/>
    <cellStyle name="20% - Accent6 3" xfId="453"/>
    <cellStyle name="20% - Accent6 30" xfId="454"/>
    <cellStyle name="20% - Accent6 31" xfId="455"/>
    <cellStyle name="20% - Accent6 32" xfId="456"/>
    <cellStyle name="20% - Accent6 33" xfId="457"/>
    <cellStyle name="20% - Accent6 34" xfId="458"/>
    <cellStyle name="20% - Accent6 35" xfId="459"/>
    <cellStyle name="20% - Accent6 36" xfId="460"/>
    <cellStyle name="20% - Accent6 4" xfId="461"/>
    <cellStyle name="20% - Accent6 5" xfId="462"/>
    <cellStyle name="20% - Accent6 6" xfId="463"/>
    <cellStyle name="20% - Accent6 7" xfId="464"/>
    <cellStyle name="20% - Accent6 8" xfId="465"/>
    <cellStyle name="20% - Accent6 9" xfId="466"/>
    <cellStyle name="40 % - Accent1" xfId="467"/>
    <cellStyle name="40 % - Accent2" xfId="468"/>
    <cellStyle name="40 % - Accent3" xfId="469"/>
    <cellStyle name="40 % - Accent4" xfId="470"/>
    <cellStyle name="40 % - Accent5" xfId="471"/>
    <cellStyle name="40 % - Accent6" xfId="472"/>
    <cellStyle name="40% - Accent1 10" xfId="473"/>
    <cellStyle name="40% - Accent1 11" xfId="474"/>
    <cellStyle name="40% - Accent1 12" xfId="475"/>
    <cellStyle name="40% - Accent1 13" xfId="476"/>
    <cellStyle name="40% - Accent1 14" xfId="477"/>
    <cellStyle name="40% - Accent1 15" xfId="478"/>
    <cellStyle name="40% - Accent1 16" xfId="479"/>
    <cellStyle name="40% - Accent1 17" xfId="480"/>
    <cellStyle name="40% - Accent1 18" xfId="481"/>
    <cellStyle name="40% - Accent1 19" xfId="482"/>
    <cellStyle name="40% - Accent1 2" xfId="7"/>
    <cellStyle name="40% - Accent1 2 2" xfId="483"/>
    <cellStyle name="40% - Accent1 2 3" xfId="484"/>
    <cellStyle name="40% - Accent1 2 4" xfId="485"/>
    <cellStyle name="40% - Accent1 2 5" xfId="486"/>
    <cellStyle name="40% - Accent1 20" xfId="487"/>
    <cellStyle name="40% - Accent1 21" xfId="488"/>
    <cellStyle name="40% - Accent1 22" xfId="489"/>
    <cellStyle name="40% - Accent1 23" xfId="490"/>
    <cellStyle name="40% - Accent1 24" xfId="491"/>
    <cellStyle name="40% - Accent1 25" xfId="492"/>
    <cellStyle name="40% - Accent1 26" xfId="493"/>
    <cellStyle name="40% - Accent1 27" xfId="494"/>
    <cellStyle name="40% - Accent1 28" xfId="495"/>
    <cellStyle name="40% - Accent1 29" xfId="496"/>
    <cellStyle name="40% - Accent1 3" xfId="497"/>
    <cellStyle name="40% - Accent1 30" xfId="498"/>
    <cellStyle name="40% - Accent1 31" xfId="499"/>
    <cellStyle name="40% - Accent1 32" xfId="500"/>
    <cellStyle name="40% - Accent1 33" xfId="501"/>
    <cellStyle name="40% - Accent1 34" xfId="502"/>
    <cellStyle name="40% - Accent1 35" xfId="503"/>
    <cellStyle name="40% - Accent1 36" xfId="504"/>
    <cellStyle name="40% - Accent1 4" xfId="505"/>
    <cellStyle name="40% - Accent1 5" xfId="506"/>
    <cellStyle name="40% - Accent1 6" xfId="507"/>
    <cellStyle name="40% - Accent1 7" xfId="508"/>
    <cellStyle name="40% - Accent1 8" xfId="509"/>
    <cellStyle name="40% - Accent1 9" xfId="510"/>
    <cellStyle name="40% - Accent2 10" xfId="511"/>
    <cellStyle name="40% - Accent2 11" xfId="512"/>
    <cellStyle name="40% - Accent2 12" xfId="513"/>
    <cellStyle name="40% - Accent2 13" xfId="514"/>
    <cellStyle name="40% - Accent2 14" xfId="515"/>
    <cellStyle name="40% - Accent2 15" xfId="516"/>
    <cellStyle name="40% - Accent2 16" xfId="517"/>
    <cellStyle name="40% - Accent2 17" xfId="518"/>
    <cellStyle name="40% - Accent2 18" xfId="519"/>
    <cellStyle name="40% - Accent2 19" xfId="520"/>
    <cellStyle name="40% - Accent2 2" xfId="8"/>
    <cellStyle name="40% - Accent2 2 2" xfId="521"/>
    <cellStyle name="40% - Accent2 2 3" xfId="522"/>
    <cellStyle name="40% - Accent2 2 4" xfId="523"/>
    <cellStyle name="40% - Accent2 2 5" xfId="524"/>
    <cellStyle name="40% - Accent2 20" xfId="525"/>
    <cellStyle name="40% - Accent2 21" xfId="526"/>
    <cellStyle name="40% - Accent2 22" xfId="527"/>
    <cellStyle name="40% - Accent2 23" xfId="528"/>
    <cellStyle name="40% - Accent2 24" xfId="529"/>
    <cellStyle name="40% - Accent2 25" xfId="530"/>
    <cellStyle name="40% - Accent2 26" xfId="531"/>
    <cellStyle name="40% - Accent2 27" xfId="532"/>
    <cellStyle name="40% - Accent2 28" xfId="533"/>
    <cellStyle name="40% - Accent2 29" xfId="534"/>
    <cellStyle name="40% - Accent2 3" xfId="535"/>
    <cellStyle name="40% - Accent2 30" xfId="536"/>
    <cellStyle name="40% - Accent2 31" xfId="537"/>
    <cellStyle name="40% - Accent2 32" xfId="538"/>
    <cellStyle name="40% - Accent2 33" xfId="539"/>
    <cellStyle name="40% - Accent2 34" xfId="540"/>
    <cellStyle name="40% - Accent2 35" xfId="541"/>
    <cellStyle name="40% - Accent2 36" xfId="542"/>
    <cellStyle name="40% - Accent2 4" xfId="543"/>
    <cellStyle name="40% - Accent2 5" xfId="544"/>
    <cellStyle name="40% - Accent2 6" xfId="545"/>
    <cellStyle name="40% - Accent2 7" xfId="546"/>
    <cellStyle name="40% - Accent2 8" xfId="547"/>
    <cellStyle name="40% - Accent2 9" xfId="548"/>
    <cellStyle name="40% - Accent3 10" xfId="549"/>
    <cellStyle name="40% - Accent3 11" xfId="550"/>
    <cellStyle name="40% - Accent3 12" xfId="551"/>
    <cellStyle name="40% - Accent3 13" xfId="552"/>
    <cellStyle name="40% - Accent3 14" xfId="553"/>
    <cellStyle name="40% - Accent3 15" xfId="554"/>
    <cellStyle name="40% - Accent3 16" xfId="555"/>
    <cellStyle name="40% - Accent3 17" xfId="556"/>
    <cellStyle name="40% - Accent3 18" xfId="557"/>
    <cellStyle name="40% - Accent3 19" xfId="558"/>
    <cellStyle name="40% - Accent3 2" xfId="9"/>
    <cellStyle name="40% - Accent3 2 2" xfId="559"/>
    <cellStyle name="40% - Accent3 2 3" xfId="560"/>
    <cellStyle name="40% - Accent3 2 4" xfId="561"/>
    <cellStyle name="40% - Accent3 2 5" xfId="562"/>
    <cellStyle name="40% - Accent3 20" xfId="563"/>
    <cellStyle name="40% - Accent3 21" xfId="564"/>
    <cellStyle name="40% - Accent3 22" xfId="565"/>
    <cellStyle name="40% - Accent3 23" xfId="566"/>
    <cellStyle name="40% - Accent3 24" xfId="567"/>
    <cellStyle name="40% - Accent3 25" xfId="568"/>
    <cellStyle name="40% - Accent3 26" xfId="569"/>
    <cellStyle name="40% - Accent3 27" xfId="570"/>
    <cellStyle name="40% - Accent3 28" xfId="571"/>
    <cellStyle name="40% - Accent3 29" xfId="572"/>
    <cellStyle name="40% - Accent3 3" xfId="573"/>
    <cellStyle name="40% - Accent3 30" xfId="574"/>
    <cellStyle name="40% - Accent3 31" xfId="575"/>
    <cellStyle name="40% - Accent3 32" xfId="576"/>
    <cellStyle name="40% - Accent3 33" xfId="577"/>
    <cellStyle name="40% - Accent3 34" xfId="578"/>
    <cellStyle name="40% - Accent3 35" xfId="579"/>
    <cellStyle name="40% - Accent3 36" xfId="580"/>
    <cellStyle name="40% - Accent3 4" xfId="581"/>
    <cellStyle name="40% - Accent3 5" xfId="582"/>
    <cellStyle name="40% - Accent3 6" xfId="583"/>
    <cellStyle name="40% - Accent3 7" xfId="584"/>
    <cellStyle name="40% - Accent3 8" xfId="585"/>
    <cellStyle name="40% - Accent3 9" xfId="586"/>
    <cellStyle name="40% - Accent4 10" xfId="587"/>
    <cellStyle name="40% - Accent4 11" xfId="588"/>
    <cellStyle name="40% - Accent4 12" xfId="589"/>
    <cellStyle name="40% - Accent4 13" xfId="590"/>
    <cellStyle name="40% - Accent4 14" xfId="591"/>
    <cellStyle name="40% - Accent4 15" xfId="592"/>
    <cellStyle name="40% - Accent4 16" xfId="593"/>
    <cellStyle name="40% - Accent4 17" xfId="594"/>
    <cellStyle name="40% - Accent4 18" xfId="595"/>
    <cellStyle name="40% - Accent4 19" xfId="596"/>
    <cellStyle name="40% - Accent4 2" xfId="10"/>
    <cellStyle name="40% - Accent4 2 2" xfId="597"/>
    <cellStyle name="40% - Accent4 2 3" xfId="598"/>
    <cellStyle name="40% - Accent4 2 4" xfId="599"/>
    <cellStyle name="40% - Accent4 2 5" xfId="600"/>
    <cellStyle name="40% - Accent4 20" xfId="601"/>
    <cellStyle name="40% - Accent4 21" xfId="602"/>
    <cellStyle name="40% - Accent4 22" xfId="603"/>
    <cellStyle name="40% - Accent4 23" xfId="604"/>
    <cellStyle name="40% - Accent4 24" xfId="605"/>
    <cellStyle name="40% - Accent4 25" xfId="606"/>
    <cellStyle name="40% - Accent4 26" xfId="607"/>
    <cellStyle name="40% - Accent4 27" xfId="608"/>
    <cellStyle name="40% - Accent4 28" xfId="609"/>
    <cellStyle name="40% - Accent4 29" xfId="610"/>
    <cellStyle name="40% - Accent4 3" xfId="611"/>
    <cellStyle name="40% - Accent4 30" xfId="612"/>
    <cellStyle name="40% - Accent4 31" xfId="613"/>
    <cellStyle name="40% - Accent4 32" xfId="614"/>
    <cellStyle name="40% - Accent4 33" xfId="615"/>
    <cellStyle name="40% - Accent4 34" xfId="616"/>
    <cellStyle name="40% - Accent4 35" xfId="617"/>
    <cellStyle name="40% - Accent4 36" xfId="618"/>
    <cellStyle name="40% - Accent4 4" xfId="619"/>
    <cellStyle name="40% - Accent4 5" xfId="620"/>
    <cellStyle name="40% - Accent4 6" xfId="621"/>
    <cellStyle name="40% - Accent4 7" xfId="622"/>
    <cellStyle name="40% - Accent4 8" xfId="623"/>
    <cellStyle name="40% - Accent4 9" xfId="624"/>
    <cellStyle name="40% - Accent5 10" xfId="625"/>
    <cellStyle name="40% - Accent5 11" xfId="626"/>
    <cellStyle name="40% - Accent5 12" xfId="627"/>
    <cellStyle name="40% - Accent5 13" xfId="628"/>
    <cellStyle name="40% - Accent5 14" xfId="629"/>
    <cellStyle name="40% - Accent5 15" xfId="630"/>
    <cellStyle name="40% - Accent5 16" xfId="631"/>
    <cellStyle name="40% - Accent5 17" xfId="632"/>
    <cellStyle name="40% - Accent5 18" xfId="633"/>
    <cellStyle name="40% - Accent5 19" xfId="634"/>
    <cellStyle name="40% - Accent5 2" xfId="11"/>
    <cellStyle name="40% - Accent5 2 2" xfId="635"/>
    <cellStyle name="40% - Accent5 2 3" xfId="636"/>
    <cellStyle name="40% - Accent5 2 4" xfId="637"/>
    <cellStyle name="40% - Accent5 2 5" xfId="638"/>
    <cellStyle name="40% - Accent5 20" xfId="639"/>
    <cellStyle name="40% - Accent5 21" xfId="640"/>
    <cellStyle name="40% - Accent5 22" xfId="641"/>
    <cellStyle name="40% - Accent5 23" xfId="642"/>
    <cellStyle name="40% - Accent5 24" xfId="643"/>
    <cellStyle name="40% - Accent5 25" xfId="644"/>
    <cellStyle name="40% - Accent5 26" xfId="645"/>
    <cellStyle name="40% - Accent5 27" xfId="646"/>
    <cellStyle name="40% - Accent5 28" xfId="647"/>
    <cellStyle name="40% - Accent5 29" xfId="648"/>
    <cellStyle name="40% - Accent5 3" xfId="649"/>
    <cellStyle name="40% - Accent5 30" xfId="650"/>
    <cellStyle name="40% - Accent5 31" xfId="651"/>
    <cellStyle name="40% - Accent5 32" xfId="652"/>
    <cellStyle name="40% - Accent5 33" xfId="653"/>
    <cellStyle name="40% - Accent5 34" xfId="654"/>
    <cellStyle name="40% - Accent5 35" xfId="655"/>
    <cellStyle name="40% - Accent5 36" xfId="656"/>
    <cellStyle name="40% - Accent5 4" xfId="657"/>
    <cellStyle name="40% - Accent5 5" xfId="658"/>
    <cellStyle name="40% - Accent5 6" xfId="659"/>
    <cellStyle name="40% - Accent5 7" xfId="660"/>
    <cellStyle name="40% - Accent5 8" xfId="661"/>
    <cellStyle name="40% - Accent5 9" xfId="662"/>
    <cellStyle name="40% - Accent6 10" xfId="663"/>
    <cellStyle name="40% - Accent6 11" xfId="664"/>
    <cellStyle name="40% - Accent6 12" xfId="665"/>
    <cellStyle name="40% - Accent6 13" xfId="666"/>
    <cellStyle name="40% - Accent6 14" xfId="667"/>
    <cellStyle name="40% - Accent6 15" xfId="668"/>
    <cellStyle name="40% - Accent6 16" xfId="669"/>
    <cellStyle name="40% - Accent6 17" xfId="670"/>
    <cellStyle name="40% - Accent6 18" xfId="671"/>
    <cellStyle name="40% - Accent6 19" xfId="672"/>
    <cellStyle name="40% - Accent6 2" xfId="12"/>
    <cellStyle name="40% - Accent6 2 2" xfId="673"/>
    <cellStyle name="40% - Accent6 2 3" xfId="674"/>
    <cellStyle name="40% - Accent6 2 4" xfId="675"/>
    <cellStyle name="40% - Accent6 2 5" xfId="676"/>
    <cellStyle name="40% - Accent6 20" xfId="677"/>
    <cellStyle name="40% - Accent6 21" xfId="678"/>
    <cellStyle name="40% - Accent6 22" xfId="679"/>
    <cellStyle name="40% - Accent6 23" xfId="680"/>
    <cellStyle name="40% - Accent6 24" xfId="681"/>
    <cellStyle name="40% - Accent6 25" xfId="682"/>
    <cellStyle name="40% - Accent6 26" xfId="683"/>
    <cellStyle name="40% - Accent6 27" xfId="684"/>
    <cellStyle name="40% - Accent6 28" xfId="685"/>
    <cellStyle name="40% - Accent6 29" xfId="686"/>
    <cellStyle name="40% - Accent6 3" xfId="687"/>
    <cellStyle name="40% - Accent6 30" xfId="688"/>
    <cellStyle name="40% - Accent6 31" xfId="689"/>
    <cellStyle name="40% - Accent6 32" xfId="690"/>
    <cellStyle name="40% - Accent6 33" xfId="691"/>
    <cellStyle name="40% - Accent6 34" xfId="692"/>
    <cellStyle name="40% - Accent6 35" xfId="693"/>
    <cellStyle name="40% - Accent6 36" xfId="694"/>
    <cellStyle name="40% - Accent6 4" xfId="695"/>
    <cellStyle name="40% - Accent6 5" xfId="696"/>
    <cellStyle name="40% - Accent6 6" xfId="697"/>
    <cellStyle name="40% - Accent6 7" xfId="698"/>
    <cellStyle name="40% - Accent6 8" xfId="699"/>
    <cellStyle name="40% - Accent6 9" xfId="700"/>
    <cellStyle name="60 % - Accent1" xfId="701"/>
    <cellStyle name="60 % - Accent2" xfId="702"/>
    <cellStyle name="60 % - Accent3" xfId="703"/>
    <cellStyle name="60 % - Accent4" xfId="704"/>
    <cellStyle name="60 % - Accent5" xfId="705"/>
    <cellStyle name="60 % - Accent6" xfId="706"/>
    <cellStyle name="60% - Accent1 2" xfId="13"/>
    <cellStyle name="60% - Accent1 2 2" xfId="707"/>
    <cellStyle name="60% - Accent1 2 3" xfId="708"/>
    <cellStyle name="60% - Accent1 2 4" xfId="709"/>
    <cellStyle name="60% - Accent1 3" xfId="710"/>
    <cellStyle name="60% - Accent1 4" xfId="711"/>
    <cellStyle name="60% - Accent2 2" xfId="14"/>
    <cellStyle name="60% - Accent2 2 2" xfId="712"/>
    <cellStyle name="60% - Accent2 2 3" xfId="713"/>
    <cellStyle name="60% - Accent2 2 4" xfId="714"/>
    <cellStyle name="60% - Accent2 3" xfId="715"/>
    <cellStyle name="60% - Accent2 4" xfId="716"/>
    <cellStyle name="60% - Accent3 2" xfId="15"/>
    <cellStyle name="60% - Accent3 2 2" xfId="717"/>
    <cellStyle name="60% - Accent3 2 3" xfId="718"/>
    <cellStyle name="60% - Accent3 2 4" xfId="719"/>
    <cellStyle name="60% - Accent3 3" xfId="720"/>
    <cellStyle name="60% - Accent3 4" xfId="721"/>
    <cellStyle name="60% - Accent4 2" xfId="16"/>
    <cellStyle name="60% - Accent4 2 2" xfId="722"/>
    <cellStyle name="60% - Accent4 2 3" xfId="723"/>
    <cellStyle name="60% - Accent4 2 4" xfId="724"/>
    <cellStyle name="60% - Accent4 3" xfId="725"/>
    <cellStyle name="60% - Accent4 4" xfId="726"/>
    <cellStyle name="60% - Accent5 2" xfId="17"/>
    <cellStyle name="60% - Accent5 2 2" xfId="727"/>
    <cellStyle name="60% - Accent5 2 3" xfId="728"/>
    <cellStyle name="60% - Accent5 2 4" xfId="729"/>
    <cellStyle name="60% - Accent5 3" xfId="730"/>
    <cellStyle name="60% - Accent5 4" xfId="731"/>
    <cellStyle name="60% - Accent6 2" xfId="18"/>
    <cellStyle name="60% - Accent6 2 2" xfId="732"/>
    <cellStyle name="60% - Accent6 2 3" xfId="733"/>
    <cellStyle name="60% - Accent6 2 4" xfId="734"/>
    <cellStyle name="60% - Accent6 3" xfId="735"/>
    <cellStyle name="60% - Accent6 4" xfId="736"/>
    <cellStyle name="AA Nombre" xfId="737"/>
    <cellStyle name="AA Nombre 2" xfId="738"/>
    <cellStyle name="AA Nombre 3" xfId="739"/>
    <cellStyle name="AA-Heading 3" xfId="740"/>
    <cellStyle name="Accent1 2" xfId="19"/>
    <cellStyle name="Accent1 2 2" xfId="741"/>
    <cellStyle name="Accent1 2 3" xfId="742"/>
    <cellStyle name="Accent1 2 4" xfId="743"/>
    <cellStyle name="Accent1 2 5" xfId="744"/>
    <cellStyle name="Accent1 3" xfId="745"/>
    <cellStyle name="Accent1 4" xfId="746"/>
    <cellStyle name="Accent2 2" xfId="20"/>
    <cellStyle name="Accent2 2 2" xfId="747"/>
    <cellStyle name="Accent2 2 3" xfId="748"/>
    <cellStyle name="Accent2 2 4" xfId="749"/>
    <cellStyle name="Accent2 2 5" xfId="750"/>
    <cellStyle name="Accent2 3" xfId="751"/>
    <cellStyle name="Accent2 4" xfId="752"/>
    <cellStyle name="Accent3 2" xfId="21"/>
    <cellStyle name="Accent3 2 2" xfId="753"/>
    <cellStyle name="Accent3 2 3" xfId="754"/>
    <cellStyle name="Accent3 2 4" xfId="755"/>
    <cellStyle name="Accent3 2 5" xfId="756"/>
    <cellStyle name="Accent3 3" xfId="757"/>
    <cellStyle name="Accent3 4" xfId="758"/>
    <cellStyle name="Accent4 2" xfId="22"/>
    <cellStyle name="Accent4 2 2" xfId="759"/>
    <cellStyle name="Accent4 2 3" xfId="760"/>
    <cellStyle name="Accent4 2 4" xfId="761"/>
    <cellStyle name="Accent4 2 5" xfId="762"/>
    <cellStyle name="Accent4 3" xfId="763"/>
    <cellStyle name="Accent4 4" xfId="764"/>
    <cellStyle name="Accent5 2" xfId="23"/>
    <cellStyle name="Accent5 2 2" xfId="765"/>
    <cellStyle name="Accent5 2 3" xfId="766"/>
    <cellStyle name="Accent5 2 4" xfId="767"/>
    <cellStyle name="Accent5 2 5" xfId="768"/>
    <cellStyle name="Accent5 3" xfId="769"/>
    <cellStyle name="Accent5 4" xfId="770"/>
    <cellStyle name="Accent6 2" xfId="24"/>
    <cellStyle name="Accent6 2 2" xfId="771"/>
    <cellStyle name="Accent6 2 3" xfId="772"/>
    <cellStyle name="Accent6 2 4" xfId="773"/>
    <cellStyle name="Accent6 2 5" xfId="774"/>
    <cellStyle name="Accent6 3" xfId="775"/>
    <cellStyle name="Accent6 4" xfId="776"/>
    <cellStyle name="Actuals" xfId="777"/>
    <cellStyle name="Argument" xfId="778"/>
    <cellStyle name="as" xfId="779"/>
    <cellStyle name="as 2" xfId="780"/>
    <cellStyle name="as 3" xfId="781"/>
    <cellStyle name="Assumption" xfId="782"/>
    <cellStyle name="Assumption %" xfId="783"/>
    <cellStyle name="Assumption % 10" xfId="784"/>
    <cellStyle name="Assumption % 11" xfId="785"/>
    <cellStyle name="Assumption % 12" xfId="786"/>
    <cellStyle name="Assumption % 13" xfId="787"/>
    <cellStyle name="Assumption % 14" xfId="788"/>
    <cellStyle name="Assumption % 15" xfId="789"/>
    <cellStyle name="Assumption % 16" xfId="790"/>
    <cellStyle name="Assumption % 17" xfId="791"/>
    <cellStyle name="Assumption % 18" xfId="792"/>
    <cellStyle name="Assumption % 19" xfId="793"/>
    <cellStyle name="Assumption % 2" xfId="794"/>
    <cellStyle name="Assumption % 2 10" xfId="795"/>
    <cellStyle name="Assumption % 2 10 2" xfId="796"/>
    <cellStyle name="Assumption % 2 11" xfId="797"/>
    <cellStyle name="Assumption % 2 11 2" xfId="798"/>
    <cellStyle name="Assumption % 2 12" xfId="799"/>
    <cellStyle name="Assumption % 2 12 2" xfId="800"/>
    <cellStyle name="Assumption % 2 13" xfId="801"/>
    <cellStyle name="Assumption % 2 13 2" xfId="802"/>
    <cellStyle name="Assumption % 2 14" xfId="803"/>
    <cellStyle name="Assumption % 2 14 2" xfId="804"/>
    <cellStyle name="Assumption % 2 15" xfId="805"/>
    <cellStyle name="Assumption % 2 15 2" xfId="806"/>
    <cellStyle name="Assumption % 2 16" xfId="807"/>
    <cellStyle name="Assumption % 2 16 2" xfId="808"/>
    <cellStyle name="Assumption % 2 17" xfId="809"/>
    <cellStyle name="Assumption % 2 17 2" xfId="810"/>
    <cellStyle name="Assumption % 2 18" xfId="811"/>
    <cellStyle name="Assumption % 2 18 2" xfId="812"/>
    <cellStyle name="Assumption % 2 19" xfId="813"/>
    <cellStyle name="Assumption % 2 2" xfId="814"/>
    <cellStyle name="Assumption % 2 2 2" xfId="815"/>
    <cellStyle name="Assumption % 2 2 3" xfId="816"/>
    <cellStyle name="Assumption % 2 20" xfId="817"/>
    <cellStyle name="Assumption % 2 21" xfId="818"/>
    <cellStyle name="Assumption % 2 22" xfId="819"/>
    <cellStyle name="Assumption % 2 23" xfId="820"/>
    <cellStyle name="Assumption % 2 24" xfId="821"/>
    <cellStyle name="Assumption % 2 25" xfId="822"/>
    <cellStyle name="Assumption % 2 26" xfId="823"/>
    <cellStyle name="Assumption % 2 27" xfId="824"/>
    <cellStyle name="Assumption % 2 28" xfId="825"/>
    <cellStyle name="Assumption % 2 29" xfId="826"/>
    <cellStyle name="Assumption % 2 3" xfId="827"/>
    <cellStyle name="Assumption % 2 3 2" xfId="828"/>
    <cellStyle name="Assumption % 2 30" xfId="829"/>
    <cellStyle name="Assumption % 2 31" xfId="830"/>
    <cellStyle name="Assumption % 2 32" xfId="831"/>
    <cellStyle name="Assumption % 2 33" xfId="832"/>
    <cellStyle name="Assumption % 2 34" xfId="833"/>
    <cellStyle name="Assumption % 2 35" xfId="834"/>
    <cellStyle name="Assumption % 2 36" xfId="835"/>
    <cellStyle name="Assumption % 2 37" xfId="836"/>
    <cellStyle name="Assumption % 2 38" xfId="837"/>
    <cellStyle name="Assumption % 2 39" xfId="838"/>
    <cellStyle name="Assumption % 2 4" xfId="839"/>
    <cellStyle name="Assumption % 2 4 2" xfId="840"/>
    <cellStyle name="Assumption % 2 40" xfId="841"/>
    <cellStyle name="Assumption % 2 41" xfId="842"/>
    <cellStyle name="Assumption % 2 42" xfId="843"/>
    <cellStyle name="Assumption % 2 43" xfId="844"/>
    <cellStyle name="Assumption % 2 44" xfId="845"/>
    <cellStyle name="Assumption % 2 45" xfId="846"/>
    <cellStyle name="Assumption % 2 46" xfId="847"/>
    <cellStyle name="Assumption % 2 47" xfId="848"/>
    <cellStyle name="Assumption % 2 48" xfId="849"/>
    <cellStyle name="Assumption % 2 49" xfId="850"/>
    <cellStyle name="Assumption % 2 5" xfId="851"/>
    <cellStyle name="Assumption % 2 5 2" xfId="852"/>
    <cellStyle name="Assumption % 2 50" xfId="853"/>
    <cellStyle name="Assumption % 2 51" xfId="854"/>
    <cellStyle name="Assumption % 2 52" xfId="855"/>
    <cellStyle name="Assumption % 2 53" xfId="856"/>
    <cellStyle name="Assumption % 2 54" xfId="857"/>
    <cellStyle name="Assumption % 2 55" xfId="858"/>
    <cellStyle name="Assumption % 2 56" xfId="859"/>
    <cellStyle name="Assumption % 2 57" xfId="860"/>
    <cellStyle name="Assumption % 2 58" xfId="861"/>
    <cellStyle name="Assumption % 2 59" xfId="862"/>
    <cellStyle name="Assumption % 2 6" xfId="863"/>
    <cellStyle name="Assumption % 2 6 2" xfId="864"/>
    <cellStyle name="Assumption % 2 60" xfId="865"/>
    <cellStyle name="Assumption % 2 61" xfId="866"/>
    <cellStyle name="Assumption % 2 62" xfId="867"/>
    <cellStyle name="Assumption % 2 63" xfId="868"/>
    <cellStyle name="Assumption % 2 64" xfId="869"/>
    <cellStyle name="Assumption % 2 65" xfId="870"/>
    <cellStyle name="Assumption % 2 66" xfId="871"/>
    <cellStyle name="Assumption % 2 67" xfId="872"/>
    <cellStyle name="Assumption % 2 68" xfId="873"/>
    <cellStyle name="Assumption % 2 69" xfId="874"/>
    <cellStyle name="Assumption % 2 7" xfId="875"/>
    <cellStyle name="Assumption % 2 7 2" xfId="876"/>
    <cellStyle name="Assumption % 2 70" xfId="877"/>
    <cellStyle name="Assumption % 2 71" xfId="878"/>
    <cellStyle name="Assumption % 2 72" xfId="879"/>
    <cellStyle name="Assumption % 2 73" xfId="880"/>
    <cellStyle name="Assumption % 2 74" xfId="881"/>
    <cellStyle name="Assumption % 2 75" xfId="882"/>
    <cellStyle name="Assumption % 2 76" xfId="883"/>
    <cellStyle name="Assumption % 2 77" xfId="884"/>
    <cellStyle name="Assumption % 2 78" xfId="885"/>
    <cellStyle name="Assumption % 2 79" xfId="886"/>
    <cellStyle name="Assumption % 2 8" xfId="887"/>
    <cellStyle name="Assumption % 2 8 2" xfId="888"/>
    <cellStyle name="Assumption % 2 80" xfId="889"/>
    <cellStyle name="Assumption % 2 81" xfId="890"/>
    <cellStyle name="Assumption % 2 82" xfId="891"/>
    <cellStyle name="Assumption % 2 83" xfId="892"/>
    <cellStyle name="Assumption % 2 84" xfId="893"/>
    <cellStyle name="Assumption % 2 9" xfId="894"/>
    <cellStyle name="Assumption % 2 9 2" xfId="895"/>
    <cellStyle name="Assumption % 20" xfId="896"/>
    <cellStyle name="Assumption % 21" xfId="897"/>
    <cellStyle name="Assumption % 22" xfId="898"/>
    <cellStyle name="Assumption % 23" xfId="899"/>
    <cellStyle name="Assumption % 24" xfId="900"/>
    <cellStyle name="Assumption % 25" xfId="901"/>
    <cellStyle name="Assumption % 26" xfId="902"/>
    <cellStyle name="Assumption % 27" xfId="903"/>
    <cellStyle name="Assumption % 28" xfId="904"/>
    <cellStyle name="Assumption % 29" xfId="905"/>
    <cellStyle name="Assumption % 3" xfId="906"/>
    <cellStyle name="Assumption % 3 10" xfId="907"/>
    <cellStyle name="Assumption % 3 11" xfId="908"/>
    <cellStyle name="Assumption % 3 12" xfId="909"/>
    <cellStyle name="Assumption % 3 13" xfId="910"/>
    <cellStyle name="Assumption % 3 14" xfId="911"/>
    <cellStyle name="Assumption % 3 15" xfId="912"/>
    <cellStyle name="Assumption % 3 16" xfId="913"/>
    <cellStyle name="Assumption % 3 17" xfId="914"/>
    <cellStyle name="Assumption % 3 18" xfId="915"/>
    <cellStyle name="Assumption % 3 19" xfId="916"/>
    <cellStyle name="Assumption % 3 2" xfId="917"/>
    <cellStyle name="Assumption % 3 20" xfId="918"/>
    <cellStyle name="Assumption % 3 3" xfId="919"/>
    <cellStyle name="Assumption % 3 4" xfId="920"/>
    <cellStyle name="Assumption % 3 5" xfId="921"/>
    <cellStyle name="Assumption % 3 6" xfId="922"/>
    <cellStyle name="Assumption % 3 7" xfId="923"/>
    <cellStyle name="Assumption % 3 8" xfId="924"/>
    <cellStyle name="Assumption % 3 9" xfId="925"/>
    <cellStyle name="Assumption % 30" xfId="926"/>
    <cellStyle name="Assumption % 31" xfId="927"/>
    <cellStyle name="Assumption % 32" xfId="928"/>
    <cellStyle name="Assumption % 33" xfId="929"/>
    <cellStyle name="Assumption % 34" xfId="930"/>
    <cellStyle name="Assumption % 35" xfId="931"/>
    <cellStyle name="Assumption % 36" xfId="932"/>
    <cellStyle name="Assumption % 37" xfId="933"/>
    <cellStyle name="Assumption % 38" xfId="934"/>
    <cellStyle name="Assumption % 39" xfId="935"/>
    <cellStyle name="Assumption % 4" xfId="936"/>
    <cellStyle name="Assumption % 4 10" xfId="937"/>
    <cellStyle name="Assumption % 4 11" xfId="938"/>
    <cellStyle name="Assumption % 4 12" xfId="939"/>
    <cellStyle name="Assumption % 4 13" xfId="940"/>
    <cellStyle name="Assumption % 4 14" xfId="941"/>
    <cellStyle name="Assumption % 4 15" xfId="942"/>
    <cellStyle name="Assumption % 4 16" xfId="943"/>
    <cellStyle name="Assumption % 4 17" xfId="944"/>
    <cellStyle name="Assumption % 4 18" xfId="945"/>
    <cellStyle name="Assumption % 4 19" xfId="946"/>
    <cellStyle name="Assumption % 4 2" xfId="947"/>
    <cellStyle name="Assumption % 4 20" xfId="948"/>
    <cellStyle name="Assumption % 4 3" xfId="949"/>
    <cellStyle name="Assumption % 4 4" xfId="950"/>
    <cellStyle name="Assumption % 4 5" xfId="951"/>
    <cellStyle name="Assumption % 4 6" xfId="952"/>
    <cellStyle name="Assumption % 4 7" xfId="953"/>
    <cellStyle name="Assumption % 4 8" xfId="954"/>
    <cellStyle name="Assumption % 4 9" xfId="955"/>
    <cellStyle name="Assumption % 40" xfId="956"/>
    <cellStyle name="Assumption % 41" xfId="957"/>
    <cellStyle name="Assumption % 42" xfId="958"/>
    <cellStyle name="Assumption % 43" xfId="959"/>
    <cellStyle name="Assumption % 44" xfId="960"/>
    <cellStyle name="Assumption % 45" xfId="961"/>
    <cellStyle name="Assumption % 46" xfId="962"/>
    <cellStyle name="Assumption % 47" xfId="963"/>
    <cellStyle name="Assumption % 48" xfId="964"/>
    <cellStyle name="Assumption % 49" xfId="965"/>
    <cellStyle name="Assumption % 5" xfId="966"/>
    <cellStyle name="Assumption % 50" xfId="967"/>
    <cellStyle name="Assumption % 51" xfId="968"/>
    <cellStyle name="Assumption % 52" xfId="969"/>
    <cellStyle name="Assumption % 53" xfId="970"/>
    <cellStyle name="Assumption % 54" xfId="971"/>
    <cellStyle name="Assumption % 55" xfId="972"/>
    <cellStyle name="Assumption % 56" xfId="973"/>
    <cellStyle name="Assumption % 57" xfId="974"/>
    <cellStyle name="Assumption % 58" xfId="975"/>
    <cellStyle name="Assumption % 59" xfId="976"/>
    <cellStyle name="Assumption % 6" xfId="977"/>
    <cellStyle name="Assumption % 60" xfId="978"/>
    <cellStyle name="Assumption % 61" xfId="979"/>
    <cellStyle name="Assumption % 62" xfId="980"/>
    <cellStyle name="Assumption % 63" xfId="981"/>
    <cellStyle name="Assumption % 64" xfId="982"/>
    <cellStyle name="Assumption % 65" xfId="983"/>
    <cellStyle name="Assumption % 66" xfId="984"/>
    <cellStyle name="Assumption % 67" xfId="985"/>
    <cellStyle name="Assumption % 68" xfId="986"/>
    <cellStyle name="Assumption % 69" xfId="987"/>
    <cellStyle name="Assumption % 7" xfId="988"/>
    <cellStyle name="Assumption % 70" xfId="989"/>
    <cellStyle name="Assumption % 71" xfId="990"/>
    <cellStyle name="Assumption % 72" xfId="991"/>
    <cellStyle name="Assumption % 73" xfId="992"/>
    <cellStyle name="Assumption % 74" xfId="993"/>
    <cellStyle name="Assumption % 75" xfId="994"/>
    <cellStyle name="Assumption % 76" xfId="995"/>
    <cellStyle name="Assumption % 77" xfId="996"/>
    <cellStyle name="Assumption % 78" xfId="997"/>
    <cellStyle name="Assumption % 79" xfId="998"/>
    <cellStyle name="Assumption % 8" xfId="999"/>
    <cellStyle name="Assumption % 80" xfId="1000"/>
    <cellStyle name="Assumption % 81" xfId="1001"/>
    <cellStyle name="Assumption % 82" xfId="1002"/>
    <cellStyle name="Assumption % 83" xfId="1003"/>
    <cellStyle name="Assumption % 84" xfId="1004"/>
    <cellStyle name="Assumption % 85" xfId="1005"/>
    <cellStyle name="Assumption % 9" xfId="1006"/>
    <cellStyle name="Assumption %_4 July 2012 Decomp" xfId="1007"/>
    <cellStyle name="assumption 1" xfId="1008"/>
    <cellStyle name="Assumption 10" xfId="1009"/>
    <cellStyle name="Assumption 100" xfId="1010"/>
    <cellStyle name="Assumption 101" xfId="1011"/>
    <cellStyle name="Assumption 102" xfId="1012"/>
    <cellStyle name="Assumption 103" xfId="1013"/>
    <cellStyle name="Assumption 104" xfId="1014"/>
    <cellStyle name="Assumption 105" xfId="1015"/>
    <cellStyle name="Assumption 106" xfId="1016"/>
    <cellStyle name="Assumption 107" xfId="1017"/>
    <cellStyle name="Assumption 108" xfId="1018"/>
    <cellStyle name="Assumption 109" xfId="1019"/>
    <cellStyle name="Assumption 11" xfId="1020"/>
    <cellStyle name="Assumption 110" xfId="1021"/>
    <cellStyle name="Assumption 111" xfId="1022"/>
    <cellStyle name="Assumption 112" xfId="1023"/>
    <cellStyle name="Assumption 113" xfId="1024"/>
    <cellStyle name="Assumption 114" xfId="1025"/>
    <cellStyle name="Assumption 115" xfId="1026"/>
    <cellStyle name="Assumption 116" xfId="1027"/>
    <cellStyle name="Assumption 117" xfId="1028"/>
    <cellStyle name="Assumption 118" xfId="1029"/>
    <cellStyle name="Assumption 119" xfId="1030"/>
    <cellStyle name="Assumption 12" xfId="1031"/>
    <cellStyle name="Assumption 120" xfId="1032"/>
    <cellStyle name="Assumption 121" xfId="1033"/>
    <cellStyle name="Assumption 122" xfId="1034"/>
    <cellStyle name="Assumption 123" xfId="1035"/>
    <cellStyle name="Assumption 124" xfId="1036"/>
    <cellStyle name="Assumption 125" xfId="1037"/>
    <cellStyle name="Assumption 126" xfId="1038"/>
    <cellStyle name="Assumption 127" xfId="1039"/>
    <cellStyle name="Assumption 128" xfId="1040"/>
    <cellStyle name="Assumption 129" xfId="1041"/>
    <cellStyle name="Assumption 13" xfId="1042"/>
    <cellStyle name="Assumption 130" xfId="1043"/>
    <cellStyle name="Assumption 131" xfId="1044"/>
    <cellStyle name="Assumption 132" xfId="1045"/>
    <cellStyle name="Assumption 133" xfId="1046"/>
    <cellStyle name="Assumption 134" xfId="1047"/>
    <cellStyle name="Assumption 135" xfId="1048"/>
    <cellStyle name="Assumption 136" xfId="1049"/>
    <cellStyle name="Assumption 137" xfId="1050"/>
    <cellStyle name="Assumption 138" xfId="1051"/>
    <cellStyle name="Assumption 139" xfId="1052"/>
    <cellStyle name="Assumption 14" xfId="1053"/>
    <cellStyle name="Assumption 140" xfId="1054"/>
    <cellStyle name="Assumption 141" xfId="1055"/>
    <cellStyle name="Assumption 142" xfId="1056"/>
    <cellStyle name="Assumption 143" xfId="1057"/>
    <cellStyle name="Assumption 144" xfId="1058"/>
    <cellStyle name="Assumption 145" xfId="1059"/>
    <cellStyle name="Assumption 146" xfId="1060"/>
    <cellStyle name="Assumption 147" xfId="1061"/>
    <cellStyle name="Assumption 148" xfId="1062"/>
    <cellStyle name="Assumption 149" xfId="1063"/>
    <cellStyle name="Assumption 15" xfId="1064"/>
    <cellStyle name="Assumption 150" xfId="1065"/>
    <cellStyle name="Assumption 151" xfId="1066"/>
    <cellStyle name="Assumption 152" xfId="1067"/>
    <cellStyle name="Assumption 153" xfId="1068"/>
    <cellStyle name="Assumption 154" xfId="1069"/>
    <cellStyle name="Assumption 155" xfId="1070"/>
    <cellStyle name="Assumption 156" xfId="1071"/>
    <cellStyle name="Assumption 157" xfId="1072"/>
    <cellStyle name="Assumption 158" xfId="1073"/>
    <cellStyle name="Assumption 159" xfId="1074"/>
    <cellStyle name="Assumption 16" xfId="1075"/>
    <cellStyle name="Assumption 160" xfId="1076"/>
    <cellStyle name="Assumption 161" xfId="1077"/>
    <cellStyle name="Assumption 162" xfId="1078"/>
    <cellStyle name="Assumption 163" xfId="1079"/>
    <cellStyle name="Assumption 164" xfId="1080"/>
    <cellStyle name="Assumption 165" xfId="1081"/>
    <cellStyle name="Assumption 166" xfId="1082"/>
    <cellStyle name="Assumption 167" xfId="1083"/>
    <cellStyle name="Assumption 168" xfId="1084"/>
    <cellStyle name="Assumption 169" xfId="1085"/>
    <cellStyle name="Assumption 17" xfId="1086"/>
    <cellStyle name="Assumption 170" xfId="1087"/>
    <cellStyle name="Assumption 171" xfId="1088"/>
    <cellStyle name="Assumption 172" xfId="1089"/>
    <cellStyle name="Assumption 173" xfId="1090"/>
    <cellStyle name="Assumption 174" xfId="1091"/>
    <cellStyle name="Assumption 175" xfId="1092"/>
    <cellStyle name="Assumption 176" xfId="1093"/>
    <cellStyle name="Assumption 177" xfId="1094"/>
    <cellStyle name="Assumption 178" xfId="1095"/>
    <cellStyle name="Assumption 179" xfId="1096"/>
    <cellStyle name="Assumption 18" xfId="1097"/>
    <cellStyle name="Assumption 180" xfId="1098"/>
    <cellStyle name="Assumption 181" xfId="1099"/>
    <cellStyle name="Assumption 182" xfId="1100"/>
    <cellStyle name="Assumption 183" xfId="1101"/>
    <cellStyle name="Assumption 184" xfId="1102"/>
    <cellStyle name="Assumption 185" xfId="1103"/>
    <cellStyle name="Assumption 186" xfId="1104"/>
    <cellStyle name="Assumption 187" xfId="1105"/>
    <cellStyle name="Assumption 188" xfId="1106"/>
    <cellStyle name="Assumption 189" xfId="1107"/>
    <cellStyle name="Assumption 19" xfId="1108"/>
    <cellStyle name="Assumption 190" xfId="1109"/>
    <cellStyle name="Assumption 191" xfId="1110"/>
    <cellStyle name="Assumption 192" xfId="1111"/>
    <cellStyle name="Assumption 193" xfId="1112"/>
    <cellStyle name="Assumption 194" xfId="1113"/>
    <cellStyle name="Assumption 195" xfId="1114"/>
    <cellStyle name="Assumption 196" xfId="1115"/>
    <cellStyle name="Assumption 197" xfId="1116"/>
    <cellStyle name="Assumption 198" xfId="1117"/>
    <cellStyle name="Assumption 199" xfId="1118"/>
    <cellStyle name="assumption 2" xfId="1119"/>
    <cellStyle name="Assumption 2 10" xfId="1120"/>
    <cellStyle name="Assumption 2 10 2" xfId="1121"/>
    <cellStyle name="Assumption 2 11" xfId="1122"/>
    <cellStyle name="Assumption 2 11 2" xfId="1123"/>
    <cellStyle name="Assumption 2 12" xfId="1124"/>
    <cellStyle name="Assumption 2 12 2" xfId="1125"/>
    <cellStyle name="Assumption 2 13" xfId="1126"/>
    <cellStyle name="Assumption 2 13 2" xfId="1127"/>
    <cellStyle name="Assumption 2 14" xfId="1128"/>
    <cellStyle name="Assumption 2 14 2" xfId="1129"/>
    <cellStyle name="Assumption 2 15" xfId="1130"/>
    <cellStyle name="Assumption 2 15 2" xfId="1131"/>
    <cellStyle name="Assumption 2 16" xfId="1132"/>
    <cellStyle name="Assumption 2 16 2" xfId="1133"/>
    <cellStyle name="Assumption 2 17" xfId="1134"/>
    <cellStyle name="Assumption 2 17 2" xfId="1135"/>
    <cellStyle name="Assumption 2 18" xfId="1136"/>
    <cellStyle name="Assumption 2 18 2" xfId="1137"/>
    <cellStyle name="Assumption 2 19" xfId="1138"/>
    <cellStyle name="Assumption 2 2" xfId="1139"/>
    <cellStyle name="Assumption 2 2 2" xfId="1140"/>
    <cellStyle name="Assumption 2 2 3" xfId="1141"/>
    <cellStyle name="Assumption 2 20" xfId="1142"/>
    <cellStyle name="Assumption 2 21" xfId="1143"/>
    <cellStyle name="Assumption 2 22" xfId="1144"/>
    <cellStyle name="Assumption 2 23" xfId="1145"/>
    <cellStyle name="Assumption 2 24" xfId="1146"/>
    <cellStyle name="Assumption 2 25" xfId="1147"/>
    <cellStyle name="Assumption 2 26" xfId="1148"/>
    <cellStyle name="Assumption 2 27" xfId="1149"/>
    <cellStyle name="Assumption 2 28" xfId="1150"/>
    <cellStyle name="Assumption 2 29" xfId="1151"/>
    <cellStyle name="Assumption 2 3" xfId="1152"/>
    <cellStyle name="Assumption 2 3 2" xfId="1153"/>
    <cellStyle name="Assumption 2 30" xfId="1154"/>
    <cellStyle name="Assumption 2 31" xfId="1155"/>
    <cellStyle name="Assumption 2 32" xfId="1156"/>
    <cellStyle name="Assumption 2 33" xfId="1157"/>
    <cellStyle name="Assumption 2 34" xfId="1158"/>
    <cellStyle name="Assumption 2 35" xfId="1159"/>
    <cellStyle name="Assumption 2 36" xfId="1160"/>
    <cellStyle name="Assumption 2 37" xfId="1161"/>
    <cellStyle name="Assumption 2 38" xfId="1162"/>
    <cellStyle name="Assumption 2 39" xfId="1163"/>
    <cellStyle name="Assumption 2 4" xfId="1164"/>
    <cellStyle name="Assumption 2 4 2" xfId="1165"/>
    <cellStyle name="Assumption 2 40" xfId="1166"/>
    <cellStyle name="Assumption 2 41" xfId="1167"/>
    <cellStyle name="Assumption 2 42" xfId="1168"/>
    <cellStyle name="Assumption 2 43" xfId="1169"/>
    <cellStyle name="Assumption 2 44" xfId="1170"/>
    <cellStyle name="Assumption 2 45" xfId="1171"/>
    <cellStyle name="Assumption 2 46" xfId="1172"/>
    <cellStyle name="Assumption 2 47" xfId="1173"/>
    <cellStyle name="Assumption 2 48" xfId="1174"/>
    <cellStyle name="Assumption 2 49" xfId="1175"/>
    <cellStyle name="Assumption 2 5" xfId="1176"/>
    <cellStyle name="Assumption 2 5 2" xfId="1177"/>
    <cellStyle name="Assumption 2 50" xfId="1178"/>
    <cellStyle name="Assumption 2 51" xfId="1179"/>
    <cellStyle name="Assumption 2 52" xfId="1180"/>
    <cellStyle name="Assumption 2 53" xfId="1181"/>
    <cellStyle name="Assumption 2 54" xfId="1182"/>
    <cellStyle name="Assumption 2 55" xfId="1183"/>
    <cellStyle name="Assumption 2 56" xfId="1184"/>
    <cellStyle name="Assumption 2 57" xfId="1185"/>
    <cellStyle name="Assumption 2 58" xfId="1186"/>
    <cellStyle name="Assumption 2 59" xfId="1187"/>
    <cellStyle name="Assumption 2 6" xfId="1188"/>
    <cellStyle name="Assumption 2 6 2" xfId="1189"/>
    <cellStyle name="Assumption 2 60" xfId="1190"/>
    <cellStyle name="Assumption 2 61" xfId="1191"/>
    <cellStyle name="Assumption 2 62" xfId="1192"/>
    <cellStyle name="Assumption 2 63" xfId="1193"/>
    <cellStyle name="Assumption 2 64" xfId="1194"/>
    <cellStyle name="Assumption 2 65" xfId="1195"/>
    <cellStyle name="Assumption 2 66" xfId="1196"/>
    <cellStyle name="Assumption 2 67" xfId="1197"/>
    <cellStyle name="Assumption 2 68" xfId="1198"/>
    <cellStyle name="Assumption 2 69" xfId="1199"/>
    <cellStyle name="Assumption 2 7" xfId="1200"/>
    <cellStyle name="Assumption 2 7 2" xfId="1201"/>
    <cellStyle name="Assumption 2 70" xfId="1202"/>
    <cellStyle name="Assumption 2 71" xfId="1203"/>
    <cellStyle name="Assumption 2 72" xfId="1204"/>
    <cellStyle name="Assumption 2 73" xfId="1205"/>
    <cellStyle name="Assumption 2 74" xfId="1206"/>
    <cellStyle name="Assumption 2 75" xfId="1207"/>
    <cellStyle name="Assumption 2 76" xfId="1208"/>
    <cellStyle name="Assumption 2 77" xfId="1209"/>
    <cellStyle name="Assumption 2 78" xfId="1210"/>
    <cellStyle name="Assumption 2 79" xfId="1211"/>
    <cellStyle name="Assumption 2 8" xfId="1212"/>
    <cellStyle name="Assumption 2 8 2" xfId="1213"/>
    <cellStyle name="Assumption 2 80" xfId="1214"/>
    <cellStyle name="Assumption 2 81" xfId="1215"/>
    <cellStyle name="Assumption 2 82" xfId="1216"/>
    <cellStyle name="Assumption 2 83" xfId="1217"/>
    <cellStyle name="Assumption 2 84" xfId="1218"/>
    <cellStyle name="Assumption 2 9" xfId="1219"/>
    <cellStyle name="Assumption 2 9 2" xfId="1220"/>
    <cellStyle name="Assumption 20" xfId="1221"/>
    <cellStyle name="Assumption 200" xfId="1222"/>
    <cellStyle name="Assumption 201" xfId="1223"/>
    <cellStyle name="Assumption 202" xfId="1224"/>
    <cellStyle name="Assumption 203" xfId="1225"/>
    <cellStyle name="Assumption 204" xfId="1226"/>
    <cellStyle name="Assumption 205" xfId="1227"/>
    <cellStyle name="Assumption 206" xfId="1228"/>
    <cellStyle name="Assumption 207" xfId="1229"/>
    <cellStyle name="Assumption 208" xfId="1230"/>
    <cellStyle name="Assumption 209" xfId="1231"/>
    <cellStyle name="Assumption 21" xfId="1232"/>
    <cellStyle name="Assumption 210" xfId="1233"/>
    <cellStyle name="Assumption 211" xfId="1234"/>
    <cellStyle name="Assumption 212" xfId="1235"/>
    <cellStyle name="Assumption 213" xfId="1236"/>
    <cellStyle name="Assumption 214" xfId="1237"/>
    <cellStyle name="Assumption 215" xfId="1238"/>
    <cellStyle name="Assumption 216" xfId="1239"/>
    <cellStyle name="Assumption 217" xfId="1240"/>
    <cellStyle name="Assumption 218" xfId="1241"/>
    <cellStyle name="Assumption 219" xfId="1242"/>
    <cellStyle name="Assumption 22" xfId="1243"/>
    <cellStyle name="Assumption 220" xfId="1244"/>
    <cellStyle name="Assumption 221" xfId="1245"/>
    <cellStyle name="Assumption 222" xfId="1246"/>
    <cellStyle name="Assumption 223" xfId="1247"/>
    <cellStyle name="Assumption 224" xfId="1248"/>
    <cellStyle name="Assumption 225" xfId="1249"/>
    <cellStyle name="Assumption 226" xfId="1250"/>
    <cellStyle name="Assumption 227" xfId="1251"/>
    <cellStyle name="Assumption 228" xfId="1252"/>
    <cellStyle name="Assumption 229" xfId="1253"/>
    <cellStyle name="Assumption 23" xfId="1254"/>
    <cellStyle name="Assumption 230" xfId="1255"/>
    <cellStyle name="Assumption 231" xfId="1256"/>
    <cellStyle name="Assumption 232" xfId="1257"/>
    <cellStyle name="Assumption 233" xfId="1258"/>
    <cellStyle name="Assumption 234" xfId="1259"/>
    <cellStyle name="Assumption 235" xfId="1260"/>
    <cellStyle name="Assumption 236" xfId="1261"/>
    <cellStyle name="Assumption 237" xfId="1262"/>
    <cellStyle name="Assumption 238" xfId="1263"/>
    <cellStyle name="Assumption 239" xfId="1264"/>
    <cellStyle name="Assumption 24" xfId="1265"/>
    <cellStyle name="Assumption 240" xfId="1266"/>
    <cellStyle name="Assumption 241" xfId="1267"/>
    <cellStyle name="Assumption 242" xfId="1268"/>
    <cellStyle name="Assumption 243" xfId="1269"/>
    <cellStyle name="Assumption 244" xfId="1270"/>
    <cellStyle name="Assumption 245" xfId="1271"/>
    <cellStyle name="Assumption 246" xfId="1272"/>
    <cellStyle name="Assumption 247" xfId="1273"/>
    <cellStyle name="Assumption 248" xfId="1274"/>
    <cellStyle name="Assumption 249" xfId="1275"/>
    <cellStyle name="Assumption 25" xfId="1276"/>
    <cellStyle name="Assumption 250" xfId="1277"/>
    <cellStyle name="Assumption 251" xfId="1278"/>
    <cellStyle name="Assumption 252" xfId="1279"/>
    <cellStyle name="Assumption 253" xfId="1280"/>
    <cellStyle name="Assumption 254" xfId="1281"/>
    <cellStyle name="Assumption 255" xfId="1282"/>
    <cellStyle name="Assumption 256" xfId="1283"/>
    <cellStyle name="Assumption 257" xfId="1284"/>
    <cellStyle name="Assumption 258" xfId="1285"/>
    <cellStyle name="Assumption 259" xfId="1286"/>
    <cellStyle name="Assumption 26" xfId="1287"/>
    <cellStyle name="Assumption 260" xfId="1288"/>
    <cellStyle name="Assumption 261" xfId="1289"/>
    <cellStyle name="Assumption 262" xfId="1290"/>
    <cellStyle name="Assumption 263" xfId="1291"/>
    <cellStyle name="Assumption 264" xfId="1292"/>
    <cellStyle name="Assumption 265" xfId="1293"/>
    <cellStyle name="Assumption 266" xfId="1294"/>
    <cellStyle name="Assumption 267" xfId="1295"/>
    <cellStyle name="Assumption 268" xfId="1296"/>
    <cellStyle name="Assumption 269" xfId="1297"/>
    <cellStyle name="Assumption 27" xfId="1298"/>
    <cellStyle name="Assumption 270" xfId="1299"/>
    <cellStyle name="Assumption 271" xfId="1300"/>
    <cellStyle name="Assumption 272" xfId="1301"/>
    <cellStyle name="Assumption 273" xfId="1302"/>
    <cellStyle name="Assumption 274" xfId="1303"/>
    <cellStyle name="Assumption 275" xfId="1304"/>
    <cellStyle name="Assumption 276" xfId="1305"/>
    <cellStyle name="Assumption 277" xfId="1306"/>
    <cellStyle name="Assumption 278" xfId="1307"/>
    <cellStyle name="Assumption 279" xfId="1308"/>
    <cellStyle name="Assumption 28" xfId="1309"/>
    <cellStyle name="Assumption 280" xfId="1310"/>
    <cellStyle name="Assumption 281" xfId="1311"/>
    <cellStyle name="Assumption 282" xfId="1312"/>
    <cellStyle name="Assumption 283" xfId="1313"/>
    <cellStyle name="Assumption 284" xfId="1314"/>
    <cellStyle name="Assumption 285" xfId="1315"/>
    <cellStyle name="Assumption 286" xfId="1316"/>
    <cellStyle name="Assumption 287" xfId="1317"/>
    <cellStyle name="Assumption 288" xfId="1318"/>
    <cellStyle name="Assumption 289" xfId="1319"/>
    <cellStyle name="Assumption 29" xfId="1320"/>
    <cellStyle name="Assumption 290" xfId="1321"/>
    <cellStyle name="Assumption 291" xfId="1322"/>
    <cellStyle name="Assumption 292" xfId="1323"/>
    <cellStyle name="Assumption 293" xfId="1324"/>
    <cellStyle name="Assumption 294" xfId="1325"/>
    <cellStyle name="Assumption 295" xfId="1326"/>
    <cellStyle name="Assumption 296" xfId="1327"/>
    <cellStyle name="Assumption 297" xfId="1328"/>
    <cellStyle name="Assumption 298" xfId="1329"/>
    <cellStyle name="Assumption 299" xfId="1330"/>
    <cellStyle name="Assumption 3" xfId="1331"/>
    <cellStyle name="Assumption 3 10" xfId="1332"/>
    <cellStyle name="Assumption 3 11" xfId="1333"/>
    <cellStyle name="Assumption 3 12" xfId="1334"/>
    <cellStyle name="Assumption 3 13" xfId="1335"/>
    <cellStyle name="Assumption 3 14" xfId="1336"/>
    <cellStyle name="Assumption 3 15" xfId="1337"/>
    <cellStyle name="Assumption 3 16" xfId="1338"/>
    <cellStyle name="Assumption 3 17" xfId="1339"/>
    <cellStyle name="Assumption 3 18" xfId="1340"/>
    <cellStyle name="Assumption 3 19" xfId="1341"/>
    <cellStyle name="Assumption 3 2" xfId="1342"/>
    <cellStyle name="Assumption 3 20" xfId="1343"/>
    <cellStyle name="Assumption 3 3" xfId="1344"/>
    <cellStyle name="Assumption 3 4" xfId="1345"/>
    <cellStyle name="Assumption 3 5" xfId="1346"/>
    <cellStyle name="Assumption 3 6" xfId="1347"/>
    <cellStyle name="Assumption 3 7" xfId="1348"/>
    <cellStyle name="Assumption 3 8" xfId="1349"/>
    <cellStyle name="Assumption 3 9" xfId="1350"/>
    <cellStyle name="Assumption 30" xfId="1351"/>
    <cellStyle name="Assumption 300" xfId="1352"/>
    <cellStyle name="Assumption 301" xfId="1353"/>
    <cellStyle name="Assumption 302" xfId="1354"/>
    <cellStyle name="Assumption 303" xfId="1355"/>
    <cellStyle name="Assumption 304" xfId="1356"/>
    <cellStyle name="Assumption 305" xfId="1357"/>
    <cellStyle name="Assumption 306" xfId="1358"/>
    <cellStyle name="Assumption 307" xfId="1359"/>
    <cellStyle name="Assumption 308" xfId="1360"/>
    <cellStyle name="Assumption 309" xfId="1361"/>
    <cellStyle name="Assumption 31" xfId="1362"/>
    <cellStyle name="Assumption 310" xfId="1363"/>
    <cellStyle name="Assumption 311" xfId="1364"/>
    <cellStyle name="Assumption 312" xfId="1365"/>
    <cellStyle name="Assumption 313" xfId="1366"/>
    <cellStyle name="Assumption 314" xfId="1367"/>
    <cellStyle name="Assumption 315" xfId="1368"/>
    <cellStyle name="Assumption 316" xfId="1369"/>
    <cellStyle name="Assumption 317" xfId="1370"/>
    <cellStyle name="Assumption 318" xfId="1371"/>
    <cellStyle name="Assumption 319" xfId="1372"/>
    <cellStyle name="Assumption 32" xfId="1373"/>
    <cellStyle name="Assumption 320" xfId="1374"/>
    <cellStyle name="Assumption 321" xfId="1375"/>
    <cellStyle name="Assumption 322" xfId="1376"/>
    <cellStyle name="Assumption 323" xfId="1377"/>
    <cellStyle name="Assumption 324" xfId="1378"/>
    <cellStyle name="Assumption 325" xfId="1379"/>
    <cellStyle name="Assumption 326" xfId="1380"/>
    <cellStyle name="Assumption 327" xfId="1381"/>
    <cellStyle name="Assumption 328" xfId="1382"/>
    <cellStyle name="Assumption 329" xfId="1383"/>
    <cellStyle name="Assumption 33" xfId="1384"/>
    <cellStyle name="Assumption 330" xfId="1385"/>
    <cellStyle name="Assumption 331" xfId="1386"/>
    <cellStyle name="Assumption 332" xfId="1387"/>
    <cellStyle name="Assumption 333" xfId="1388"/>
    <cellStyle name="Assumption 334" xfId="1389"/>
    <cellStyle name="Assumption 335" xfId="1390"/>
    <cellStyle name="Assumption 34" xfId="1391"/>
    <cellStyle name="Assumption 35" xfId="1392"/>
    <cellStyle name="Assumption 36" xfId="1393"/>
    <cellStyle name="Assumption 37" xfId="1394"/>
    <cellStyle name="Assumption 38" xfId="1395"/>
    <cellStyle name="Assumption 39" xfId="1396"/>
    <cellStyle name="assumption 4" xfId="1397"/>
    <cellStyle name="Assumption 4 10" xfId="1398"/>
    <cellStyle name="Assumption 4 11" xfId="1399"/>
    <cellStyle name="Assumption 4 12" xfId="1400"/>
    <cellStyle name="Assumption 4 13" xfId="1401"/>
    <cellStyle name="Assumption 4 14" xfId="1402"/>
    <cellStyle name="Assumption 4 15" xfId="1403"/>
    <cellStyle name="Assumption 4 16" xfId="1404"/>
    <cellStyle name="Assumption 4 17" xfId="1405"/>
    <cellStyle name="Assumption 4 18" xfId="1406"/>
    <cellStyle name="Assumption 4 19" xfId="1407"/>
    <cellStyle name="Assumption 4 2" xfId="1408"/>
    <cellStyle name="Assumption 4 20" xfId="1409"/>
    <cellStyle name="Assumption 4 3" xfId="1410"/>
    <cellStyle name="Assumption 4 4" xfId="1411"/>
    <cellStyle name="Assumption 4 5" xfId="1412"/>
    <cellStyle name="Assumption 4 6" xfId="1413"/>
    <cellStyle name="Assumption 4 7" xfId="1414"/>
    <cellStyle name="Assumption 4 8" xfId="1415"/>
    <cellStyle name="Assumption 4 9" xfId="1416"/>
    <cellStyle name="Assumption 40" xfId="1417"/>
    <cellStyle name="Assumption 41" xfId="1418"/>
    <cellStyle name="Assumption 42" xfId="1419"/>
    <cellStyle name="Assumption 43" xfId="1420"/>
    <cellStyle name="Assumption 44" xfId="1421"/>
    <cellStyle name="Assumption 45" xfId="1422"/>
    <cellStyle name="Assumption 46" xfId="1423"/>
    <cellStyle name="Assumption 47" xfId="1424"/>
    <cellStyle name="Assumption 48" xfId="1425"/>
    <cellStyle name="Assumption 49" xfId="1426"/>
    <cellStyle name="Assumption 5" xfId="1427"/>
    <cellStyle name="Assumption 50" xfId="1428"/>
    <cellStyle name="Assumption 51" xfId="1429"/>
    <cellStyle name="Assumption 52" xfId="1430"/>
    <cellStyle name="Assumption 53" xfId="1431"/>
    <cellStyle name="Assumption 54" xfId="1432"/>
    <cellStyle name="Assumption 55" xfId="1433"/>
    <cellStyle name="Assumption 56" xfId="1434"/>
    <cellStyle name="Assumption 57" xfId="1435"/>
    <cellStyle name="Assumption 58" xfId="1436"/>
    <cellStyle name="Assumption 59" xfId="1437"/>
    <cellStyle name="Assumption 6" xfId="1438"/>
    <cellStyle name="Assumption 60" xfId="1439"/>
    <cellStyle name="Assumption 61" xfId="1440"/>
    <cellStyle name="Assumption 62" xfId="1441"/>
    <cellStyle name="Assumption 63" xfId="1442"/>
    <cellStyle name="Assumption 64" xfId="1443"/>
    <cellStyle name="Assumption 65" xfId="1444"/>
    <cellStyle name="Assumption 66" xfId="1445"/>
    <cellStyle name="Assumption 67" xfId="1446"/>
    <cellStyle name="Assumption 68" xfId="1447"/>
    <cellStyle name="Assumption 69" xfId="1448"/>
    <cellStyle name="Assumption 7" xfId="1449"/>
    <cellStyle name="Assumption 70" xfId="1450"/>
    <cellStyle name="Assumption 71" xfId="1451"/>
    <cellStyle name="Assumption 72" xfId="1452"/>
    <cellStyle name="Assumption 73" xfId="1453"/>
    <cellStyle name="Assumption 74" xfId="1454"/>
    <cellStyle name="Assumption 75" xfId="1455"/>
    <cellStyle name="Assumption 76" xfId="1456"/>
    <cellStyle name="Assumption 77" xfId="1457"/>
    <cellStyle name="Assumption 78" xfId="1458"/>
    <cellStyle name="Assumption 79" xfId="1459"/>
    <cellStyle name="Assumption 8" xfId="1460"/>
    <cellStyle name="Assumption 80" xfId="1461"/>
    <cellStyle name="Assumption 81" xfId="1462"/>
    <cellStyle name="Assumption 82" xfId="1463"/>
    <cellStyle name="Assumption 83" xfId="1464"/>
    <cellStyle name="Assumption 84" xfId="1465"/>
    <cellStyle name="Assumption 85" xfId="1466"/>
    <cellStyle name="Assumption 86" xfId="1467"/>
    <cellStyle name="Assumption 87" xfId="1468"/>
    <cellStyle name="Assumption 88" xfId="1469"/>
    <cellStyle name="Assumption 89" xfId="1470"/>
    <cellStyle name="Assumption 9" xfId="1471"/>
    <cellStyle name="Assumption 90" xfId="1472"/>
    <cellStyle name="Assumption 91" xfId="1473"/>
    <cellStyle name="Assumption 92" xfId="1474"/>
    <cellStyle name="Assumption 93" xfId="1475"/>
    <cellStyle name="Assumption 94" xfId="1476"/>
    <cellStyle name="Assumption 95" xfId="1477"/>
    <cellStyle name="Assumption 96" xfId="1478"/>
    <cellStyle name="Assumption 97" xfId="1479"/>
    <cellStyle name="Assumption 98" xfId="1480"/>
    <cellStyle name="Assumption 99" xfId="1481"/>
    <cellStyle name="Assumption Date" xfId="1482"/>
    <cellStyle name="Assumption_4 April 2012 Decomp" xfId="1483"/>
    <cellStyle name="Avertissement" xfId="1484"/>
    <cellStyle name="_x000f__x0006_B" xfId="1485"/>
    <cellStyle name="Background" xfId="1486"/>
    <cellStyle name="Background 2" xfId="1487"/>
    <cellStyle name="Background 3" xfId="1488"/>
    <cellStyle name="Bad 2" xfId="25"/>
    <cellStyle name="Bad 2 2" xfId="1489"/>
    <cellStyle name="Bad 2 3" xfId="1490"/>
    <cellStyle name="Bad 2 4" xfId="1491"/>
    <cellStyle name="Bad 3" xfId="1492"/>
    <cellStyle name="Bad 4" xfId="1493"/>
    <cellStyle name="BB-Heading1" xfId="1494"/>
    <cellStyle name="BB-Heading2" xfId="1495"/>
    <cellStyle name="BB-Heading3" xfId="1496"/>
    <cellStyle name="BB-Input" xfId="1497"/>
    <cellStyle name="BB-InputSens" xfId="1498"/>
    <cellStyle name="BB-InputSoft" xfId="1499"/>
    <cellStyle name="BB-InputSoft 2" xfId="1500"/>
    <cellStyle name="BB-InputSoft 3" xfId="1501"/>
    <cellStyle name="BB-Output" xfId="1502"/>
    <cellStyle name="Besuchtɥr Hyperlink" xfId="1503"/>
    <cellStyle name="Blue" xfId="1504"/>
    <cellStyle name="BMM_Data Input" xfId="1505"/>
    <cellStyle name="bullet" xfId="1506"/>
    <cellStyle name="Calc" xfId="1507"/>
    <cellStyle name="Calc - Blue" xfId="1508"/>
    <cellStyle name="Calc - Feed" xfId="1509"/>
    <cellStyle name="Calc - Feed 2" xfId="1510"/>
    <cellStyle name="Calc - Feed 3" xfId="1511"/>
    <cellStyle name="Calc - Green" xfId="1512"/>
    <cellStyle name="Calc - Grey" xfId="1513"/>
    <cellStyle name="Calc - Light" xfId="1514"/>
    <cellStyle name="Calc - Light White" xfId="1515"/>
    <cellStyle name="Calc - White" xfId="1516"/>
    <cellStyle name="Calc - White Light" xfId="1517"/>
    <cellStyle name="Calc - White_BizMo" xfId="1518"/>
    <cellStyle name="Calc - yellow" xfId="1519"/>
    <cellStyle name="Calc - yellow 2" xfId="1520"/>
    <cellStyle name="Calc - yellow 3" xfId="1521"/>
    <cellStyle name="Calc[0]" xfId="1522"/>
    <cellStyle name="Calc[0] 2" xfId="1523"/>
    <cellStyle name="Calc[0] 3" xfId="1524"/>
    <cellStyle name="Calc_BizMo" xfId="1525"/>
    <cellStyle name="CalcedCell" xfId="1526"/>
    <cellStyle name="CalcedCellHours" xfId="1527"/>
    <cellStyle name="Calcul" xfId="1528"/>
    <cellStyle name="Calculated" xfId="1529"/>
    <cellStyle name="Calculated 2" xfId="1530"/>
    <cellStyle name="Calculated 3" xfId="1531"/>
    <cellStyle name="Calculation 2" xfId="26"/>
    <cellStyle name="Calculation 2 2" xfId="1532"/>
    <cellStyle name="Calculation 2 3" xfId="1533"/>
    <cellStyle name="Calculation 2 4" xfId="1534"/>
    <cellStyle name="Calculation 3" xfId="1535"/>
    <cellStyle name="Calculation 4" xfId="1536"/>
    <cellStyle name="Cash" xfId="1537"/>
    <cellStyle name="CashAM" xfId="1538"/>
    <cellStyle name="CashCF" xfId="1539"/>
    <cellStyle name="CashFCo" xfId="1540"/>
    <cellStyle name="CashOC" xfId="1541"/>
    <cellStyle name="Cellule liée" xfId="1542"/>
    <cellStyle name="Check Cell 2" xfId="27"/>
    <cellStyle name="Check Cell 2 2" xfId="1543"/>
    <cellStyle name="Check Cell 2 3" xfId="1544"/>
    <cellStyle name="Check Cell 2 4" xfId="1545"/>
    <cellStyle name="Check Cell 3" xfId="1546"/>
    <cellStyle name="Check Cell 4" xfId="1547"/>
    <cellStyle name="Comma" xfId="28" builtinId="3"/>
    <cellStyle name="Comma [0] 2" xfId="29"/>
    <cellStyle name="Comma [0] 2 10" xfId="1548"/>
    <cellStyle name="Comma [0] 2 10 10" xfId="1549"/>
    <cellStyle name="Comma [0] 2 10 11" xfId="1550"/>
    <cellStyle name="Comma [0] 2 10 12" xfId="1551"/>
    <cellStyle name="Comma [0] 2 10 13" xfId="1552"/>
    <cellStyle name="Comma [0] 2 10 14" xfId="1553"/>
    <cellStyle name="Comma [0] 2 10 15" xfId="1554"/>
    <cellStyle name="Comma [0] 2 10 16" xfId="1555"/>
    <cellStyle name="Comma [0] 2 10 17" xfId="1556"/>
    <cellStyle name="Comma [0] 2 10 18" xfId="1557"/>
    <cellStyle name="Comma [0] 2 10 19" xfId="1558"/>
    <cellStyle name="Comma [0] 2 10 2" xfId="1559"/>
    <cellStyle name="Comma [0] 2 10 20" xfId="1560"/>
    <cellStyle name="Comma [0] 2 10 21" xfId="1561"/>
    <cellStyle name="Comma [0] 2 10 22" xfId="1562"/>
    <cellStyle name="Comma [0] 2 10 23" xfId="1563"/>
    <cellStyle name="Comma [0] 2 10 24" xfId="1564"/>
    <cellStyle name="Comma [0] 2 10 25" xfId="1565"/>
    <cellStyle name="Comma [0] 2 10 26" xfId="1566"/>
    <cellStyle name="Comma [0] 2 10 27" xfId="1567"/>
    <cellStyle name="Comma [0] 2 10 28" xfId="1568"/>
    <cellStyle name="Comma [0] 2 10 29" xfId="1569"/>
    <cellStyle name="Comma [0] 2 10 3" xfId="1570"/>
    <cellStyle name="Comma [0] 2 10 30" xfId="1571"/>
    <cellStyle name="Comma [0] 2 10 31" xfId="1572"/>
    <cellStyle name="Comma [0] 2 10 32" xfId="1573"/>
    <cellStyle name="Comma [0] 2 10 33" xfId="1574"/>
    <cellStyle name="Comma [0] 2 10 34" xfId="1575"/>
    <cellStyle name="Comma [0] 2 10 35" xfId="1576"/>
    <cellStyle name="Comma [0] 2 10 4" xfId="1577"/>
    <cellStyle name="Comma [0] 2 10 5" xfId="1578"/>
    <cellStyle name="Comma [0] 2 10 6" xfId="1579"/>
    <cellStyle name="Comma [0] 2 10 7" xfId="1580"/>
    <cellStyle name="Comma [0] 2 10 8" xfId="1581"/>
    <cellStyle name="Comma [0] 2 10 9" xfId="1582"/>
    <cellStyle name="Comma [0] 2 11" xfId="1583"/>
    <cellStyle name="Comma [0] 2 11 10" xfId="1584"/>
    <cellStyle name="Comma [0] 2 11 11" xfId="1585"/>
    <cellStyle name="Comma [0] 2 11 12" xfId="1586"/>
    <cellStyle name="Comma [0] 2 11 13" xfId="1587"/>
    <cellStyle name="Comma [0] 2 11 14" xfId="1588"/>
    <cellStyle name="Comma [0] 2 11 15" xfId="1589"/>
    <cellStyle name="Comma [0] 2 11 16" xfId="1590"/>
    <cellStyle name="Comma [0] 2 11 17" xfId="1591"/>
    <cellStyle name="Comma [0] 2 11 18" xfId="1592"/>
    <cellStyle name="Comma [0] 2 11 19" xfId="1593"/>
    <cellStyle name="Comma [0] 2 11 2" xfId="1594"/>
    <cellStyle name="Comma [0] 2 11 20" xfId="1595"/>
    <cellStyle name="Comma [0] 2 11 21" xfId="1596"/>
    <cellStyle name="Comma [0] 2 11 22" xfId="1597"/>
    <cellStyle name="Comma [0] 2 11 23" xfId="1598"/>
    <cellStyle name="Comma [0] 2 11 24" xfId="1599"/>
    <cellStyle name="Comma [0] 2 11 25" xfId="1600"/>
    <cellStyle name="Comma [0] 2 11 26" xfId="1601"/>
    <cellStyle name="Comma [0] 2 11 27" xfId="1602"/>
    <cellStyle name="Comma [0] 2 11 28" xfId="1603"/>
    <cellStyle name="Comma [0] 2 11 29" xfId="1604"/>
    <cellStyle name="Comma [0] 2 11 3" xfId="1605"/>
    <cellStyle name="Comma [0] 2 11 30" xfId="1606"/>
    <cellStyle name="Comma [0] 2 11 31" xfId="1607"/>
    <cellStyle name="Comma [0] 2 11 32" xfId="1608"/>
    <cellStyle name="Comma [0] 2 11 33" xfId="1609"/>
    <cellStyle name="Comma [0] 2 11 34" xfId="1610"/>
    <cellStyle name="Comma [0] 2 11 35" xfId="1611"/>
    <cellStyle name="Comma [0] 2 11 4" xfId="1612"/>
    <cellStyle name="Comma [0] 2 11 5" xfId="1613"/>
    <cellStyle name="Comma [0] 2 11 6" xfId="1614"/>
    <cellStyle name="Comma [0] 2 11 7" xfId="1615"/>
    <cellStyle name="Comma [0] 2 11 8" xfId="1616"/>
    <cellStyle name="Comma [0] 2 11 9" xfId="1617"/>
    <cellStyle name="Comma [0] 2 12" xfId="1618"/>
    <cellStyle name="Comma [0] 2 12 10" xfId="1619"/>
    <cellStyle name="Comma [0] 2 12 11" xfId="1620"/>
    <cellStyle name="Comma [0] 2 12 12" xfId="1621"/>
    <cellStyle name="Comma [0] 2 12 13" xfId="1622"/>
    <cellStyle name="Comma [0] 2 12 14" xfId="1623"/>
    <cellStyle name="Comma [0] 2 12 15" xfId="1624"/>
    <cellStyle name="Comma [0] 2 12 16" xfId="1625"/>
    <cellStyle name="Comma [0] 2 12 17" xfId="1626"/>
    <cellStyle name="Comma [0] 2 12 18" xfId="1627"/>
    <cellStyle name="Comma [0] 2 12 19" xfId="1628"/>
    <cellStyle name="Comma [0] 2 12 2" xfId="1629"/>
    <cellStyle name="Comma [0] 2 12 20" xfId="1630"/>
    <cellStyle name="Comma [0] 2 12 21" xfId="1631"/>
    <cellStyle name="Comma [0] 2 12 22" xfId="1632"/>
    <cellStyle name="Comma [0] 2 12 23" xfId="1633"/>
    <cellStyle name="Comma [0] 2 12 24" xfId="1634"/>
    <cellStyle name="Comma [0] 2 12 25" xfId="1635"/>
    <cellStyle name="Comma [0] 2 12 26" xfId="1636"/>
    <cellStyle name="Comma [0] 2 12 27" xfId="1637"/>
    <cellStyle name="Comma [0] 2 12 28" xfId="1638"/>
    <cellStyle name="Comma [0] 2 12 29" xfId="1639"/>
    <cellStyle name="Comma [0] 2 12 3" xfId="1640"/>
    <cellStyle name="Comma [0] 2 12 30" xfId="1641"/>
    <cellStyle name="Comma [0] 2 12 31" xfId="1642"/>
    <cellStyle name="Comma [0] 2 12 32" xfId="1643"/>
    <cellStyle name="Comma [0] 2 12 33" xfId="1644"/>
    <cellStyle name="Comma [0] 2 12 34" xfId="1645"/>
    <cellStyle name="Comma [0] 2 12 35" xfId="1646"/>
    <cellStyle name="Comma [0] 2 12 4" xfId="1647"/>
    <cellStyle name="Comma [0] 2 12 5" xfId="1648"/>
    <cellStyle name="Comma [0] 2 12 6" xfId="1649"/>
    <cellStyle name="Comma [0] 2 12 7" xfId="1650"/>
    <cellStyle name="Comma [0] 2 12 8" xfId="1651"/>
    <cellStyle name="Comma [0] 2 12 9" xfId="1652"/>
    <cellStyle name="Comma [0] 2 13" xfId="1653"/>
    <cellStyle name="Comma [0] 2 13 10" xfId="1654"/>
    <cellStyle name="Comma [0] 2 13 11" xfId="1655"/>
    <cellStyle name="Comma [0] 2 13 12" xfId="1656"/>
    <cellStyle name="Comma [0] 2 13 13" xfId="1657"/>
    <cellStyle name="Comma [0] 2 13 14" xfId="1658"/>
    <cellStyle name="Comma [0] 2 13 15" xfId="1659"/>
    <cellStyle name="Comma [0] 2 13 16" xfId="1660"/>
    <cellStyle name="Comma [0] 2 13 17" xfId="1661"/>
    <cellStyle name="Comma [0] 2 13 18" xfId="1662"/>
    <cellStyle name="Comma [0] 2 13 19" xfId="1663"/>
    <cellStyle name="Comma [0] 2 13 2" xfId="1664"/>
    <cellStyle name="Comma [0] 2 13 20" xfId="1665"/>
    <cellStyle name="Comma [0] 2 13 21" xfId="1666"/>
    <cellStyle name="Comma [0] 2 13 22" xfId="1667"/>
    <cellStyle name="Comma [0] 2 13 23" xfId="1668"/>
    <cellStyle name="Comma [0] 2 13 24" xfId="1669"/>
    <cellStyle name="Comma [0] 2 13 25" xfId="1670"/>
    <cellStyle name="Comma [0] 2 13 26" xfId="1671"/>
    <cellStyle name="Comma [0] 2 13 27" xfId="1672"/>
    <cellStyle name="Comma [0] 2 13 28" xfId="1673"/>
    <cellStyle name="Comma [0] 2 13 29" xfId="1674"/>
    <cellStyle name="Comma [0] 2 13 3" xfId="1675"/>
    <cellStyle name="Comma [0] 2 13 30" xfId="1676"/>
    <cellStyle name="Comma [0] 2 13 31" xfId="1677"/>
    <cellStyle name="Comma [0] 2 13 32" xfId="1678"/>
    <cellStyle name="Comma [0] 2 13 33" xfId="1679"/>
    <cellStyle name="Comma [0] 2 13 34" xfId="1680"/>
    <cellStyle name="Comma [0] 2 13 35" xfId="1681"/>
    <cellStyle name="Comma [0] 2 13 4" xfId="1682"/>
    <cellStyle name="Comma [0] 2 13 5" xfId="1683"/>
    <cellStyle name="Comma [0] 2 13 6" xfId="1684"/>
    <cellStyle name="Comma [0] 2 13 7" xfId="1685"/>
    <cellStyle name="Comma [0] 2 13 8" xfId="1686"/>
    <cellStyle name="Comma [0] 2 13 9" xfId="1687"/>
    <cellStyle name="Comma [0] 2 14" xfId="1688"/>
    <cellStyle name="Comma [0] 2 14 10" xfId="1689"/>
    <cellStyle name="Comma [0] 2 14 11" xfId="1690"/>
    <cellStyle name="Comma [0] 2 14 12" xfId="1691"/>
    <cellStyle name="Comma [0] 2 14 13" xfId="1692"/>
    <cellStyle name="Comma [0] 2 14 14" xfId="1693"/>
    <cellStyle name="Comma [0] 2 14 15" xfId="1694"/>
    <cellStyle name="Comma [0] 2 14 16" xfId="1695"/>
    <cellStyle name="Comma [0] 2 14 17" xfId="1696"/>
    <cellStyle name="Comma [0] 2 14 18" xfId="1697"/>
    <cellStyle name="Comma [0] 2 14 19" xfId="1698"/>
    <cellStyle name="Comma [0] 2 14 2" xfId="1699"/>
    <cellStyle name="Comma [0] 2 14 20" xfId="1700"/>
    <cellStyle name="Comma [0] 2 14 21" xfId="1701"/>
    <cellStyle name="Comma [0] 2 14 22" xfId="1702"/>
    <cellStyle name="Comma [0] 2 14 23" xfId="1703"/>
    <cellStyle name="Comma [0] 2 14 24" xfId="1704"/>
    <cellStyle name="Comma [0] 2 14 25" xfId="1705"/>
    <cellStyle name="Comma [0] 2 14 26" xfId="1706"/>
    <cellStyle name="Comma [0] 2 14 27" xfId="1707"/>
    <cellStyle name="Comma [0] 2 14 28" xfId="1708"/>
    <cellStyle name="Comma [0] 2 14 29" xfId="1709"/>
    <cellStyle name="Comma [0] 2 14 3" xfId="1710"/>
    <cellStyle name="Comma [0] 2 14 30" xfId="1711"/>
    <cellStyle name="Comma [0] 2 14 31" xfId="1712"/>
    <cellStyle name="Comma [0] 2 14 32" xfId="1713"/>
    <cellStyle name="Comma [0] 2 14 33" xfId="1714"/>
    <cellStyle name="Comma [0] 2 14 34" xfId="1715"/>
    <cellStyle name="Comma [0] 2 14 35" xfId="1716"/>
    <cellStyle name="Comma [0] 2 14 4" xfId="1717"/>
    <cellStyle name="Comma [0] 2 14 5" xfId="1718"/>
    <cellStyle name="Comma [0] 2 14 6" xfId="1719"/>
    <cellStyle name="Comma [0] 2 14 7" xfId="1720"/>
    <cellStyle name="Comma [0] 2 14 8" xfId="1721"/>
    <cellStyle name="Comma [0] 2 14 9" xfId="1722"/>
    <cellStyle name="Comma [0] 2 15" xfId="1723"/>
    <cellStyle name="Comma [0] 2 15 10" xfId="1724"/>
    <cellStyle name="Comma [0] 2 15 11" xfId="1725"/>
    <cellStyle name="Comma [0] 2 15 12" xfId="1726"/>
    <cellStyle name="Comma [0] 2 15 13" xfId="1727"/>
    <cellStyle name="Comma [0] 2 15 14" xfId="1728"/>
    <cellStyle name="Comma [0] 2 15 15" xfId="1729"/>
    <cellStyle name="Comma [0] 2 15 16" xfId="1730"/>
    <cellStyle name="Comma [0] 2 15 17" xfId="1731"/>
    <cellStyle name="Comma [0] 2 15 18" xfId="1732"/>
    <cellStyle name="Comma [0] 2 15 19" xfId="1733"/>
    <cellStyle name="Comma [0] 2 15 2" xfId="1734"/>
    <cellStyle name="Comma [0] 2 15 20" xfId="1735"/>
    <cellStyle name="Comma [0] 2 15 21" xfId="1736"/>
    <cellStyle name="Comma [0] 2 15 22" xfId="1737"/>
    <cellStyle name="Comma [0] 2 15 23" xfId="1738"/>
    <cellStyle name="Comma [0] 2 15 24" xfId="1739"/>
    <cellStyle name="Comma [0] 2 15 25" xfId="1740"/>
    <cellStyle name="Comma [0] 2 15 26" xfId="1741"/>
    <cellStyle name="Comma [0] 2 15 27" xfId="1742"/>
    <cellStyle name="Comma [0] 2 15 28" xfId="1743"/>
    <cellStyle name="Comma [0] 2 15 29" xfId="1744"/>
    <cellStyle name="Comma [0] 2 15 3" xfId="1745"/>
    <cellStyle name="Comma [0] 2 15 30" xfId="1746"/>
    <cellStyle name="Comma [0] 2 15 31" xfId="1747"/>
    <cellStyle name="Comma [0] 2 15 32" xfId="1748"/>
    <cellStyle name="Comma [0] 2 15 33" xfId="1749"/>
    <cellStyle name="Comma [0] 2 15 34" xfId="1750"/>
    <cellStyle name="Comma [0] 2 15 35" xfId="1751"/>
    <cellStyle name="Comma [0] 2 15 4" xfId="1752"/>
    <cellStyle name="Comma [0] 2 15 5" xfId="1753"/>
    <cellStyle name="Comma [0] 2 15 6" xfId="1754"/>
    <cellStyle name="Comma [0] 2 15 7" xfId="1755"/>
    <cellStyle name="Comma [0] 2 15 8" xfId="1756"/>
    <cellStyle name="Comma [0] 2 15 9" xfId="1757"/>
    <cellStyle name="Comma [0] 2 16" xfId="1758"/>
    <cellStyle name="Comma [0] 2 16 10" xfId="1759"/>
    <cellStyle name="Comma [0] 2 16 11" xfId="1760"/>
    <cellStyle name="Comma [0] 2 16 12" xfId="1761"/>
    <cellStyle name="Comma [0] 2 16 13" xfId="1762"/>
    <cellStyle name="Comma [0] 2 16 14" xfId="1763"/>
    <cellStyle name="Comma [0] 2 16 15" xfId="1764"/>
    <cellStyle name="Comma [0] 2 16 16" xfId="1765"/>
    <cellStyle name="Comma [0] 2 16 17" xfId="1766"/>
    <cellStyle name="Comma [0] 2 16 18" xfId="1767"/>
    <cellStyle name="Comma [0] 2 16 19" xfId="1768"/>
    <cellStyle name="Comma [0] 2 16 2" xfId="1769"/>
    <cellStyle name="Comma [0] 2 16 20" xfId="1770"/>
    <cellStyle name="Comma [0] 2 16 21" xfId="1771"/>
    <cellStyle name="Comma [0] 2 16 22" xfId="1772"/>
    <cellStyle name="Comma [0] 2 16 23" xfId="1773"/>
    <cellStyle name="Comma [0] 2 16 24" xfId="1774"/>
    <cellStyle name="Comma [0] 2 16 25" xfId="1775"/>
    <cellStyle name="Comma [0] 2 16 26" xfId="1776"/>
    <cellStyle name="Comma [0] 2 16 27" xfId="1777"/>
    <cellStyle name="Comma [0] 2 16 28" xfId="1778"/>
    <cellStyle name="Comma [0] 2 16 29" xfId="1779"/>
    <cellStyle name="Comma [0] 2 16 3" xfId="1780"/>
    <cellStyle name="Comma [0] 2 16 30" xfId="1781"/>
    <cellStyle name="Comma [0] 2 16 31" xfId="1782"/>
    <cellStyle name="Comma [0] 2 16 32" xfId="1783"/>
    <cellStyle name="Comma [0] 2 16 33" xfId="1784"/>
    <cellStyle name="Comma [0] 2 16 34" xfId="1785"/>
    <cellStyle name="Comma [0] 2 16 35" xfId="1786"/>
    <cellStyle name="Comma [0] 2 16 4" xfId="1787"/>
    <cellStyle name="Comma [0] 2 16 5" xfId="1788"/>
    <cellStyle name="Comma [0] 2 16 6" xfId="1789"/>
    <cellStyle name="Comma [0] 2 16 7" xfId="1790"/>
    <cellStyle name="Comma [0] 2 16 8" xfId="1791"/>
    <cellStyle name="Comma [0] 2 16 9" xfId="1792"/>
    <cellStyle name="Comma [0] 2 17" xfId="1793"/>
    <cellStyle name="Comma [0] 2 17 10" xfId="1794"/>
    <cellStyle name="Comma [0] 2 17 11" xfId="1795"/>
    <cellStyle name="Comma [0] 2 17 12" xfId="1796"/>
    <cellStyle name="Comma [0] 2 17 13" xfId="1797"/>
    <cellStyle name="Comma [0] 2 17 14" xfId="1798"/>
    <cellStyle name="Comma [0] 2 17 15" xfId="1799"/>
    <cellStyle name="Comma [0] 2 17 16" xfId="1800"/>
    <cellStyle name="Comma [0] 2 17 17" xfId="1801"/>
    <cellStyle name="Comma [0] 2 17 18" xfId="1802"/>
    <cellStyle name="Comma [0] 2 17 19" xfId="1803"/>
    <cellStyle name="Comma [0] 2 17 2" xfId="1804"/>
    <cellStyle name="Comma [0] 2 17 20" xfId="1805"/>
    <cellStyle name="Comma [0] 2 17 21" xfId="1806"/>
    <cellStyle name="Comma [0] 2 17 22" xfId="1807"/>
    <cellStyle name="Comma [0] 2 17 23" xfId="1808"/>
    <cellStyle name="Comma [0] 2 17 24" xfId="1809"/>
    <cellStyle name="Comma [0] 2 17 25" xfId="1810"/>
    <cellStyle name="Comma [0] 2 17 26" xfId="1811"/>
    <cellStyle name="Comma [0] 2 17 27" xfId="1812"/>
    <cellStyle name="Comma [0] 2 17 28" xfId="1813"/>
    <cellStyle name="Comma [0] 2 17 29" xfId="1814"/>
    <cellStyle name="Comma [0] 2 17 3" xfId="1815"/>
    <cellStyle name="Comma [0] 2 17 30" xfId="1816"/>
    <cellStyle name="Comma [0] 2 17 31" xfId="1817"/>
    <cellStyle name="Comma [0] 2 17 32" xfId="1818"/>
    <cellStyle name="Comma [0] 2 17 33" xfId="1819"/>
    <cellStyle name="Comma [0] 2 17 34" xfId="1820"/>
    <cellStyle name="Comma [0] 2 17 35" xfId="1821"/>
    <cellStyle name="Comma [0] 2 17 4" xfId="1822"/>
    <cellStyle name="Comma [0] 2 17 5" xfId="1823"/>
    <cellStyle name="Comma [0] 2 17 6" xfId="1824"/>
    <cellStyle name="Comma [0] 2 17 7" xfId="1825"/>
    <cellStyle name="Comma [0] 2 17 8" xfId="1826"/>
    <cellStyle name="Comma [0] 2 17 9" xfId="1827"/>
    <cellStyle name="Comma [0] 2 18" xfId="1828"/>
    <cellStyle name="Comma [0] 2 18 10" xfId="1829"/>
    <cellStyle name="Comma [0] 2 18 11" xfId="1830"/>
    <cellStyle name="Comma [0] 2 18 12" xfId="1831"/>
    <cellStyle name="Comma [0] 2 18 13" xfId="1832"/>
    <cellStyle name="Comma [0] 2 18 14" xfId="1833"/>
    <cellStyle name="Comma [0] 2 18 15" xfId="1834"/>
    <cellStyle name="Comma [0] 2 18 16" xfId="1835"/>
    <cellStyle name="Comma [0] 2 18 17" xfId="1836"/>
    <cellStyle name="Comma [0] 2 18 18" xfId="1837"/>
    <cellStyle name="Comma [0] 2 18 19" xfId="1838"/>
    <cellStyle name="Comma [0] 2 18 2" xfId="1839"/>
    <cellStyle name="Comma [0] 2 18 20" xfId="1840"/>
    <cellStyle name="Comma [0] 2 18 21" xfId="1841"/>
    <cellStyle name="Comma [0] 2 18 22" xfId="1842"/>
    <cellStyle name="Comma [0] 2 18 23" xfId="1843"/>
    <cellStyle name="Comma [0] 2 18 24" xfId="1844"/>
    <cellStyle name="Comma [0] 2 18 25" xfId="1845"/>
    <cellStyle name="Comma [0] 2 18 26" xfId="1846"/>
    <cellStyle name="Comma [0] 2 18 27" xfId="1847"/>
    <cellStyle name="Comma [0] 2 18 28" xfId="1848"/>
    <cellStyle name="Comma [0] 2 18 29" xfId="1849"/>
    <cellStyle name="Comma [0] 2 18 3" xfId="1850"/>
    <cellStyle name="Comma [0] 2 18 30" xfId="1851"/>
    <cellStyle name="Comma [0] 2 18 31" xfId="1852"/>
    <cellStyle name="Comma [0] 2 18 32" xfId="1853"/>
    <cellStyle name="Comma [0] 2 18 33" xfId="1854"/>
    <cellStyle name="Comma [0] 2 18 34" xfId="1855"/>
    <cellStyle name="Comma [0] 2 18 35" xfId="1856"/>
    <cellStyle name="Comma [0] 2 18 4" xfId="1857"/>
    <cellStyle name="Comma [0] 2 18 5" xfId="1858"/>
    <cellStyle name="Comma [0] 2 18 6" xfId="1859"/>
    <cellStyle name="Comma [0] 2 18 7" xfId="1860"/>
    <cellStyle name="Comma [0] 2 18 8" xfId="1861"/>
    <cellStyle name="Comma [0] 2 18 9" xfId="1862"/>
    <cellStyle name="Comma [0] 2 19" xfId="1863"/>
    <cellStyle name="Comma [0] 2 19 10" xfId="1864"/>
    <cellStyle name="Comma [0] 2 19 11" xfId="1865"/>
    <cellStyle name="Comma [0] 2 19 12" xfId="1866"/>
    <cellStyle name="Comma [0] 2 19 13" xfId="1867"/>
    <cellStyle name="Comma [0] 2 19 14" xfId="1868"/>
    <cellStyle name="Comma [0] 2 19 15" xfId="1869"/>
    <cellStyle name="Comma [0] 2 19 16" xfId="1870"/>
    <cellStyle name="Comma [0] 2 19 17" xfId="1871"/>
    <cellStyle name="Comma [0] 2 19 18" xfId="1872"/>
    <cellStyle name="Comma [0] 2 19 19" xfId="1873"/>
    <cellStyle name="Comma [0] 2 19 2" xfId="1874"/>
    <cellStyle name="Comma [0] 2 19 20" xfId="1875"/>
    <cellStyle name="Comma [0] 2 19 21" xfId="1876"/>
    <cellStyle name="Comma [0] 2 19 22" xfId="1877"/>
    <cellStyle name="Comma [0] 2 19 23" xfId="1878"/>
    <cellStyle name="Comma [0] 2 19 24" xfId="1879"/>
    <cellStyle name="Comma [0] 2 19 25" xfId="1880"/>
    <cellStyle name="Comma [0] 2 19 26" xfId="1881"/>
    <cellStyle name="Comma [0] 2 19 27" xfId="1882"/>
    <cellStyle name="Comma [0] 2 19 28" xfId="1883"/>
    <cellStyle name="Comma [0] 2 19 29" xfId="1884"/>
    <cellStyle name="Comma [0] 2 19 3" xfId="1885"/>
    <cellStyle name="Comma [0] 2 19 30" xfId="1886"/>
    <cellStyle name="Comma [0] 2 19 31" xfId="1887"/>
    <cellStyle name="Comma [0] 2 19 32" xfId="1888"/>
    <cellStyle name="Comma [0] 2 19 33" xfId="1889"/>
    <cellStyle name="Comma [0] 2 19 34" xfId="1890"/>
    <cellStyle name="Comma [0] 2 19 35" xfId="1891"/>
    <cellStyle name="Comma [0] 2 19 4" xfId="1892"/>
    <cellStyle name="Comma [0] 2 19 5" xfId="1893"/>
    <cellStyle name="Comma [0] 2 19 6" xfId="1894"/>
    <cellStyle name="Comma [0] 2 19 7" xfId="1895"/>
    <cellStyle name="Comma [0] 2 19 8" xfId="1896"/>
    <cellStyle name="Comma [0] 2 19 9" xfId="1897"/>
    <cellStyle name="Comma [0] 2 2" xfId="1898"/>
    <cellStyle name="Comma [0] 2 2 10" xfId="1899"/>
    <cellStyle name="Comma [0] 2 2 11" xfId="1900"/>
    <cellStyle name="Comma [0] 2 2 12" xfId="1901"/>
    <cellStyle name="Comma [0] 2 2 13" xfId="1902"/>
    <cellStyle name="Comma [0] 2 2 14" xfId="1903"/>
    <cellStyle name="Comma [0] 2 2 15" xfId="1904"/>
    <cellStyle name="Comma [0] 2 2 16" xfId="1905"/>
    <cellStyle name="Comma [0] 2 2 17" xfId="1906"/>
    <cellStyle name="Comma [0] 2 2 18" xfId="1907"/>
    <cellStyle name="Comma [0] 2 2 19" xfId="1908"/>
    <cellStyle name="Comma [0] 2 2 2" xfId="1909"/>
    <cellStyle name="Comma [0] 2 2 20" xfId="1910"/>
    <cellStyle name="Comma [0] 2 2 21" xfId="1911"/>
    <cellStyle name="Comma [0] 2 2 22" xfId="1912"/>
    <cellStyle name="Comma [0] 2 2 23" xfId="1913"/>
    <cellStyle name="Comma [0] 2 2 24" xfId="1914"/>
    <cellStyle name="Comma [0] 2 2 25" xfId="1915"/>
    <cellStyle name="Comma [0] 2 2 26" xfId="1916"/>
    <cellStyle name="Comma [0] 2 2 27" xfId="1917"/>
    <cellStyle name="Comma [0] 2 2 28" xfId="1918"/>
    <cellStyle name="Comma [0] 2 2 29" xfId="1919"/>
    <cellStyle name="Comma [0] 2 2 3" xfId="1920"/>
    <cellStyle name="Comma [0] 2 2 30" xfId="1921"/>
    <cellStyle name="Comma [0] 2 2 31" xfId="1922"/>
    <cellStyle name="Comma [0] 2 2 32" xfId="1923"/>
    <cellStyle name="Comma [0] 2 2 33" xfId="1924"/>
    <cellStyle name="Comma [0] 2 2 34" xfId="1925"/>
    <cellStyle name="Comma [0] 2 2 35" xfId="1926"/>
    <cellStyle name="Comma [0] 2 2 4" xfId="1927"/>
    <cellStyle name="Comma [0] 2 2 5" xfId="1928"/>
    <cellStyle name="Comma [0] 2 2 6" xfId="1929"/>
    <cellStyle name="Comma [0] 2 2 7" xfId="1930"/>
    <cellStyle name="Comma [0] 2 2 8" xfId="1931"/>
    <cellStyle name="Comma [0] 2 2 9" xfId="1932"/>
    <cellStyle name="Comma [0] 2 20" xfId="1933"/>
    <cellStyle name="Comma [0] 2 20 10" xfId="1934"/>
    <cellStyle name="Comma [0] 2 20 11" xfId="1935"/>
    <cellStyle name="Comma [0] 2 20 12" xfId="1936"/>
    <cellStyle name="Comma [0] 2 20 13" xfId="1937"/>
    <cellStyle name="Comma [0] 2 20 14" xfId="1938"/>
    <cellStyle name="Comma [0] 2 20 15" xfId="1939"/>
    <cellStyle name="Comma [0] 2 20 16" xfId="1940"/>
    <cellStyle name="Comma [0] 2 20 17" xfId="1941"/>
    <cellStyle name="Comma [0] 2 20 18" xfId="1942"/>
    <cellStyle name="Comma [0] 2 20 19" xfId="1943"/>
    <cellStyle name="Comma [0] 2 20 2" xfId="1944"/>
    <cellStyle name="Comma [0] 2 20 20" xfId="1945"/>
    <cellStyle name="Comma [0] 2 20 21" xfId="1946"/>
    <cellStyle name="Comma [0] 2 20 22" xfId="1947"/>
    <cellStyle name="Comma [0] 2 20 23" xfId="1948"/>
    <cellStyle name="Comma [0] 2 20 24" xfId="1949"/>
    <cellStyle name="Comma [0] 2 20 25" xfId="1950"/>
    <cellStyle name="Comma [0] 2 20 26" xfId="1951"/>
    <cellStyle name="Comma [0] 2 20 27" xfId="1952"/>
    <cellStyle name="Comma [0] 2 20 28" xfId="1953"/>
    <cellStyle name="Comma [0] 2 20 29" xfId="1954"/>
    <cellStyle name="Comma [0] 2 20 3" xfId="1955"/>
    <cellStyle name="Comma [0] 2 20 30" xfId="1956"/>
    <cellStyle name="Comma [0] 2 20 31" xfId="1957"/>
    <cellStyle name="Comma [0] 2 20 32" xfId="1958"/>
    <cellStyle name="Comma [0] 2 20 33" xfId="1959"/>
    <cellStyle name="Comma [0] 2 20 34" xfId="1960"/>
    <cellStyle name="Comma [0] 2 20 35" xfId="1961"/>
    <cellStyle name="Comma [0] 2 20 4" xfId="1962"/>
    <cellStyle name="Comma [0] 2 20 5" xfId="1963"/>
    <cellStyle name="Comma [0] 2 20 6" xfId="1964"/>
    <cellStyle name="Comma [0] 2 20 7" xfId="1965"/>
    <cellStyle name="Comma [0] 2 20 8" xfId="1966"/>
    <cellStyle name="Comma [0] 2 20 9" xfId="1967"/>
    <cellStyle name="Comma [0] 2 21" xfId="1968"/>
    <cellStyle name="Comma [0] 2 21 10" xfId="1969"/>
    <cellStyle name="Comma [0] 2 21 11" xfId="1970"/>
    <cellStyle name="Comma [0] 2 21 12" xfId="1971"/>
    <cellStyle name="Comma [0] 2 21 13" xfId="1972"/>
    <cellStyle name="Comma [0] 2 21 14" xfId="1973"/>
    <cellStyle name="Comma [0] 2 21 15" xfId="1974"/>
    <cellStyle name="Comma [0] 2 21 16" xfId="1975"/>
    <cellStyle name="Comma [0] 2 21 17" xfId="1976"/>
    <cellStyle name="Comma [0] 2 21 18" xfId="1977"/>
    <cellStyle name="Comma [0] 2 21 19" xfId="1978"/>
    <cellStyle name="Comma [0] 2 21 2" xfId="1979"/>
    <cellStyle name="Comma [0] 2 21 20" xfId="1980"/>
    <cellStyle name="Comma [0] 2 21 21" xfId="1981"/>
    <cellStyle name="Comma [0] 2 21 22" xfId="1982"/>
    <cellStyle name="Comma [0] 2 21 23" xfId="1983"/>
    <cellStyle name="Comma [0] 2 21 24" xfId="1984"/>
    <cellStyle name="Comma [0] 2 21 25" xfId="1985"/>
    <cellStyle name="Comma [0] 2 21 26" xfId="1986"/>
    <cellStyle name="Comma [0] 2 21 27" xfId="1987"/>
    <cellStyle name="Comma [0] 2 21 28" xfId="1988"/>
    <cellStyle name="Comma [0] 2 21 29" xfId="1989"/>
    <cellStyle name="Comma [0] 2 21 3" xfId="1990"/>
    <cellStyle name="Comma [0] 2 21 30" xfId="1991"/>
    <cellStyle name="Comma [0] 2 21 31" xfId="1992"/>
    <cellStyle name="Comma [0] 2 21 32" xfId="1993"/>
    <cellStyle name="Comma [0] 2 21 33" xfId="1994"/>
    <cellStyle name="Comma [0] 2 21 34" xfId="1995"/>
    <cellStyle name="Comma [0] 2 21 35" xfId="1996"/>
    <cellStyle name="Comma [0] 2 21 4" xfId="1997"/>
    <cellStyle name="Comma [0] 2 21 5" xfId="1998"/>
    <cellStyle name="Comma [0] 2 21 6" xfId="1999"/>
    <cellStyle name="Comma [0] 2 21 7" xfId="2000"/>
    <cellStyle name="Comma [0] 2 21 8" xfId="2001"/>
    <cellStyle name="Comma [0] 2 21 9" xfId="2002"/>
    <cellStyle name="Comma [0] 2 22" xfId="2003"/>
    <cellStyle name="Comma [0] 2 22 10" xfId="2004"/>
    <cellStyle name="Comma [0] 2 22 11" xfId="2005"/>
    <cellStyle name="Comma [0] 2 22 12" xfId="2006"/>
    <cellStyle name="Comma [0] 2 22 13" xfId="2007"/>
    <cellStyle name="Comma [0] 2 22 14" xfId="2008"/>
    <cellStyle name="Comma [0] 2 22 15" xfId="2009"/>
    <cellStyle name="Comma [0] 2 22 16" xfId="2010"/>
    <cellStyle name="Comma [0] 2 22 17" xfId="2011"/>
    <cellStyle name="Comma [0] 2 22 18" xfId="2012"/>
    <cellStyle name="Comma [0] 2 22 19" xfId="2013"/>
    <cellStyle name="Comma [0] 2 22 2" xfId="2014"/>
    <cellStyle name="Comma [0] 2 22 20" xfId="2015"/>
    <cellStyle name="Comma [0] 2 22 21" xfId="2016"/>
    <cellStyle name="Comma [0] 2 22 22" xfId="2017"/>
    <cellStyle name="Comma [0] 2 22 23" xfId="2018"/>
    <cellStyle name="Comma [0] 2 22 24" xfId="2019"/>
    <cellStyle name="Comma [0] 2 22 25" xfId="2020"/>
    <cellStyle name="Comma [0] 2 22 26" xfId="2021"/>
    <cellStyle name="Comma [0] 2 22 27" xfId="2022"/>
    <cellStyle name="Comma [0] 2 22 28" xfId="2023"/>
    <cellStyle name="Comma [0] 2 22 29" xfId="2024"/>
    <cellStyle name="Comma [0] 2 22 3" xfId="2025"/>
    <cellStyle name="Comma [0] 2 22 30" xfId="2026"/>
    <cellStyle name="Comma [0] 2 22 31" xfId="2027"/>
    <cellStyle name="Comma [0] 2 22 32" xfId="2028"/>
    <cellStyle name="Comma [0] 2 22 33" xfId="2029"/>
    <cellStyle name="Comma [0] 2 22 34" xfId="2030"/>
    <cellStyle name="Comma [0] 2 22 35" xfId="2031"/>
    <cellStyle name="Comma [0] 2 22 4" xfId="2032"/>
    <cellStyle name="Comma [0] 2 22 5" xfId="2033"/>
    <cellStyle name="Comma [0] 2 22 6" xfId="2034"/>
    <cellStyle name="Comma [0] 2 22 7" xfId="2035"/>
    <cellStyle name="Comma [0] 2 22 8" xfId="2036"/>
    <cellStyle name="Comma [0] 2 22 9" xfId="2037"/>
    <cellStyle name="Comma [0] 2 23" xfId="2038"/>
    <cellStyle name="Comma [0] 2 23 10" xfId="2039"/>
    <cellStyle name="Comma [0] 2 23 11" xfId="2040"/>
    <cellStyle name="Comma [0] 2 23 12" xfId="2041"/>
    <cellStyle name="Comma [0] 2 23 13" xfId="2042"/>
    <cellStyle name="Comma [0] 2 23 14" xfId="2043"/>
    <cellStyle name="Comma [0] 2 23 15" xfId="2044"/>
    <cellStyle name="Comma [0] 2 23 16" xfId="2045"/>
    <cellStyle name="Comma [0] 2 23 17" xfId="2046"/>
    <cellStyle name="Comma [0] 2 23 18" xfId="2047"/>
    <cellStyle name="Comma [0] 2 23 19" xfId="2048"/>
    <cellStyle name="Comma [0] 2 23 2" xfId="2049"/>
    <cellStyle name="Comma [0] 2 23 20" xfId="2050"/>
    <cellStyle name="Comma [0] 2 23 21" xfId="2051"/>
    <cellStyle name="Comma [0] 2 23 22" xfId="2052"/>
    <cellStyle name="Comma [0] 2 23 23" xfId="2053"/>
    <cellStyle name="Comma [0] 2 23 24" xfId="2054"/>
    <cellStyle name="Comma [0] 2 23 25" xfId="2055"/>
    <cellStyle name="Comma [0] 2 23 26" xfId="2056"/>
    <cellStyle name="Comma [0] 2 23 27" xfId="2057"/>
    <cellStyle name="Comma [0] 2 23 28" xfId="2058"/>
    <cellStyle name="Comma [0] 2 23 29" xfId="2059"/>
    <cellStyle name="Comma [0] 2 23 3" xfId="2060"/>
    <cellStyle name="Comma [0] 2 23 30" xfId="2061"/>
    <cellStyle name="Comma [0] 2 23 31" xfId="2062"/>
    <cellStyle name="Comma [0] 2 23 32" xfId="2063"/>
    <cellStyle name="Comma [0] 2 23 33" xfId="2064"/>
    <cellStyle name="Comma [0] 2 23 34" xfId="2065"/>
    <cellStyle name="Comma [0] 2 23 35" xfId="2066"/>
    <cellStyle name="Comma [0] 2 23 4" xfId="2067"/>
    <cellStyle name="Comma [0] 2 23 5" xfId="2068"/>
    <cellStyle name="Comma [0] 2 23 6" xfId="2069"/>
    <cellStyle name="Comma [0] 2 23 7" xfId="2070"/>
    <cellStyle name="Comma [0] 2 23 8" xfId="2071"/>
    <cellStyle name="Comma [0] 2 23 9" xfId="2072"/>
    <cellStyle name="Comma [0] 2 24" xfId="2073"/>
    <cellStyle name="Comma [0] 2 24 10" xfId="2074"/>
    <cellStyle name="Comma [0] 2 24 11" xfId="2075"/>
    <cellStyle name="Comma [0] 2 24 12" xfId="2076"/>
    <cellStyle name="Comma [0] 2 24 13" xfId="2077"/>
    <cellStyle name="Comma [0] 2 24 14" xfId="2078"/>
    <cellStyle name="Comma [0] 2 24 15" xfId="2079"/>
    <cellStyle name="Comma [0] 2 24 16" xfId="2080"/>
    <cellStyle name="Comma [0] 2 24 17" xfId="2081"/>
    <cellStyle name="Comma [0] 2 24 18" xfId="2082"/>
    <cellStyle name="Comma [0] 2 24 19" xfId="2083"/>
    <cellStyle name="Comma [0] 2 24 2" xfId="2084"/>
    <cellStyle name="Comma [0] 2 24 20" xfId="2085"/>
    <cellStyle name="Comma [0] 2 24 21" xfId="2086"/>
    <cellStyle name="Comma [0] 2 24 22" xfId="2087"/>
    <cellStyle name="Comma [0] 2 24 23" xfId="2088"/>
    <cellStyle name="Comma [0] 2 24 24" xfId="2089"/>
    <cellStyle name="Comma [0] 2 24 25" xfId="2090"/>
    <cellStyle name="Comma [0] 2 24 26" xfId="2091"/>
    <cellStyle name="Comma [0] 2 24 27" xfId="2092"/>
    <cellStyle name="Comma [0] 2 24 28" xfId="2093"/>
    <cellStyle name="Comma [0] 2 24 29" xfId="2094"/>
    <cellStyle name="Comma [0] 2 24 3" xfId="2095"/>
    <cellStyle name="Comma [0] 2 24 30" xfId="2096"/>
    <cellStyle name="Comma [0] 2 24 31" xfId="2097"/>
    <cellStyle name="Comma [0] 2 24 32" xfId="2098"/>
    <cellStyle name="Comma [0] 2 24 33" xfId="2099"/>
    <cellStyle name="Comma [0] 2 24 34" xfId="2100"/>
    <cellStyle name="Comma [0] 2 24 35" xfId="2101"/>
    <cellStyle name="Comma [0] 2 24 4" xfId="2102"/>
    <cellStyle name="Comma [0] 2 24 5" xfId="2103"/>
    <cellStyle name="Comma [0] 2 24 6" xfId="2104"/>
    <cellStyle name="Comma [0] 2 24 7" xfId="2105"/>
    <cellStyle name="Comma [0] 2 24 8" xfId="2106"/>
    <cellStyle name="Comma [0] 2 24 9" xfId="2107"/>
    <cellStyle name="Comma [0] 2 25" xfId="2108"/>
    <cellStyle name="Comma [0] 2 25 10" xfId="2109"/>
    <cellStyle name="Comma [0] 2 25 11" xfId="2110"/>
    <cellStyle name="Comma [0] 2 25 12" xfId="2111"/>
    <cellStyle name="Comma [0] 2 25 13" xfId="2112"/>
    <cellStyle name="Comma [0] 2 25 14" xfId="2113"/>
    <cellStyle name="Comma [0] 2 25 15" xfId="2114"/>
    <cellStyle name="Comma [0] 2 25 16" xfId="2115"/>
    <cellStyle name="Comma [0] 2 25 17" xfId="2116"/>
    <cellStyle name="Comma [0] 2 25 18" xfId="2117"/>
    <cellStyle name="Comma [0] 2 25 19" xfId="2118"/>
    <cellStyle name="Comma [0] 2 25 2" xfId="2119"/>
    <cellStyle name="Comma [0] 2 25 20" xfId="2120"/>
    <cellStyle name="Comma [0] 2 25 21" xfId="2121"/>
    <cellStyle name="Comma [0] 2 25 22" xfId="2122"/>
    <cellStyle name="Comma [0] 2 25 23" xfId="2123"/>
    <cellStyle name="Comma [0] 2 25 24" xfId="2124"/>
    <cellStyle name="Comma [0] 2 25 25" xfId="2125"/>
    <cellStyle name="Comma [0] 2 25 26" xfId="2126"/>
    <cellStyle name="Comma [0] 2 25 27" xfId="2127"/>
    <cellStyle name="Comma [0] 2 25 28" xfId="2128"/>
    <cellStyle name="Comma [0] 2 25 29" xfId="2129"/>
    <cellStyle name="Comma [0] 2 25 3" xfId="2130"/>
    <cellStyle name="Comma [0] 2 25 30" xfId="2131"/>
    <cellStyle name="Comma [0] 2 25 31" xfId="2132"/>
    <cellStyle name="Comma [0] 2 25 32" xfId="2133"/>
    <cellStyle name="Comma [0] 2 25 33" xfId="2134"/>
    <cellStyle name="Comma [0] 2 25 34" xfId="2135"/>
    <cellStyle name="Comma [0] 2 25 35" xfId="2136"/>
    <cellStyle name="Comma [0] 2 25 4" xfId="2137"/>
    <cellStyle name="Comma [0] 2 25 5" xfId="2138"/>
    <cellStyle name="Comma [0] 2 25 6" xfId="2139"/>
    <cellStyle name="Comma [0] 2 25 7" xfId="2140"/>
    <cellStyle name="Comma [0] 2 25 8" xfId="2141"/>
    <cellStyle name="Comma [0] 2 25 9" xfId="2142"/>
    <cellStyle name="Comma [0] 2 26" xfId="2143"/>
    <cellStyle name="Comma [0] 2 26 10" xfId="2144"/>
    <cellStyle name="Comma [0] 2 26 11" xfId="2145"/>
    <cellStyle name="Comma [0] 2 26 12" xfId="2146"/>
    <cellStyle name="Comma [0] 2 26 13" xfId="2147"/>
    <cellStyle name="Comma [0] 2 26 14" xfId="2148"/>
    <cellStyle name="Comma [0] 2 26 15" xfId="2149"/>
    <cellStyle name="Comma [0] 2 26 16" xfId="2150"/>
    <cellStyle name="Comma [0] 2 26 17" xfId="2151"/>
    <cellStyle name="Comma [0] 2 26 18" xfId="2152"/>
    <cellStyle name="Comma [0] 2 26 19" xfId="2153"/>
    <cellStyle name="Comma [0] 2 26 2" xfId="2154"/>
    <cellStyle name="Comma [0] 2 26 20" xfId="2155"/>
    <cellStyle name="Comma [0] 2 26 21" xfId="2156"/>
    <cellStyle name="Comma [0] 2 26 22" xfId="2157"/>
    <cellStyle name="Comma [0] 2 26 23" xfId="2158"/>
    <cellStyle name="Comma [0] 2 26 24" xfId="2159"/>
    <cellStyle name="Comma [0] 2 26 25" xfId="2160"/>
    <cellStyle name="Comma [0] 2 26 26" xfId="2161"/>
    <cellStyle name="Comma [0] 2 26 27" xfId="2162"/>
    <cellStyle name="Comma [0] 2 26 28" xfId="2163"/>
    <cellStyle name="Comma [0] 2 26 29" xfId="2164"/>
    <cellStyle name="Comma [0] 2 26 3" xfId="2165"/>
    <cellStyle name="Comma [0] 2 26 30" xfId="2166"/>
    <cellStyle name="Comma [0] 2 26 31" xfId="2167"/>
    <cellStyle name="Comma [0] 2 26 32" xfId="2168"/>
    <cellStyle name="Comma [0] 2 26 33" xfId="2169"/>
    <cellStyle name="Comma [0] 2 26 34" xfId="2170"/>
    <cellStyle name="Comma [0] 2 26 35" xfId="2171"/>
    <cellStyle name="Comma [0] 2 26 4" xfId="2172"/>
    <cellStyle name="Comma [0] 2 26 5" xfId="2173"/>
    <cellStyle name="Comma [0] 2 26 6" xfId="2174"/>
    <cellStyle name="Comma [0] 2 26 7" xfId="2175"/>
    <cellStyle name="Comma [0] 2 26 8" xfId="2176"/>
    <cellStyle name="Comma [0] 2 26 9" xfId="2177"/>
    <cellStyle name="Comma [0] 2 27" xfId="2178"/>
    <cellStyle name="Comma [0] 2 27 10" xfId="2179"/>
    <cellStyle name="Comma [0] 2 27 11" xfId="2180"/>
    <cellStyle name="Comma [0] 2 27 12" xfId="2181"/>
    <cellStyle name="Comma [0] 2 27 13" xfId="2182"/>
    <cellStyle name="Comma [0] 2 27 14" xfId="2183"/>
    <cellStyle name="Comma [0] 2 27 15" xfId="2184"/>
    <cellStyle name="Comma [0] 2 27 16" xfId="2185"/>
    <cellStyle name="Comma [0] 2 27 17" xfId="2186"/>
    <cellStyle name="Comma [0] 2 27 18" xfId="2187"/>
    <cellStyle name="Comma [0] 2 27 19" xfId="2188"/>
    <cellStyle name="Comma [0] 2 27 2" xfId="2189"/>
    <cellStyle name="Comma [0] 2 27 20" xfId="2190"/>
    <cellStyle name="Comma [0] 2 27 21" xfId="2191"/>
    <cellStyle name="Comma [0] 2 27 22" xfId="2192"/>
    <cellStyle name="Comma [0] 2 27 23" xfId="2193"/>
    <cellStyle name="Comma [0] 2 27 24" xfId="2194"/>
    <cellStyle name="Comma [0] 2 27 25" xfId="2195"/>
    <cellStyle name="Comma [0] 2 27 26" xfId="2196"/>
    <cellStyle name="Comma [0] 2 27 27" xfId="2197"/>
    <cellStyle name="Comma [0] 2 27 28" xfId="2198"/>
    <cellStyle name="Comma [0] 2 27 29" xfId="2199"/>
    <cellStyle name="Comma [0] 2 27 3" xfId="2200"/>
    <cellStyle name="Comma [0] 2 27 30" xfId="2201"/>
    <cellStyle name="Comma [0] 2 27 31" xfId="2202"/>
    <cellStyle name="Comma [0] 2 27 32" xfId="2203"/>
    <cellStyle name="Comma [0] 2 27 33" xfId="2204"/>
    <cellStyle name="Comma [0] 2 27 34" xfId="2205"/>
    <cellStyle name="Comma [0] 2 27 35" xfId="2206"/>
    <cellStyle name="Comma [0] 2 27 4" xfId="2207"/>
    <cellStyle name="Comma [0] 2 27 5" xfId="2208"/>
    <cellStyle name="Comma [0] 2 27 6" xfId="2209"/>
    <cellStyle name="Comma [0] 2 27 7" xfId="2210"/>
    <cellStyle name="Comma [0] 2 27 8" xfId="2211"/>
    <cellStyle name="Comma [0] 2 27 9" xfId="2212"/>
    <cellStyle name="Comma [0] 2 28" xfId="2213"/>
    <cellStyle name="Comma [0] 2 28 10" xfId="2214"/>
    <cellStyle name="Comma [0] 2 28 11" xfId="2215"/>
    <cellStyle name="Comma [0] 2 28 12" xfId="2216"/>
    <cellStyle name="Comma [0] 2 28 13" xfId="2217"/>
    <cellStyle name="Comma [0] 2 28 14" xfId="2218"/>
    <cellStyle name="Comma [0] 2 28 15" xfId="2219"/>
    <cellStyle name="Comma [0] 2 28 16" xfId="2220"/>
    <cellStyle name="Comma [0] 2 28 17" xfId="2221"/>
    <cellStyle name="Comma [0] 2 28 18" xfId="2222"/>
    <cellStyle name="Comma [0] 2 28 19" xfId="2223"/>
    <cellStyle name="Comma [0] 2 28 2" xfId="2224"/>
    <cellStyle name="Comma [0] 2 28 20" xfId="2225"/>
    <cellStyle name="Comma [0] 2 28 21" xfId="2226"/>
    <cellStyle name="Comma [0] 2 28 22" xfId="2227"/>
    <cellStyle name="Comma [0] 2 28 23" xfId="2228"/>
    <cellStyle name="Comma [0] 2 28 24" xfId="2229"/>
    <cellStyle name="Comma [0] 2 28 25" xfId="2230"/>
    <cellStyle name="Comma [0] 2 28 26" xfId="2231"/>
    <cellStyle name="Comma [0] 2 28 27" xfId="2232"/>
    <cellStyle name="Comma [0] 2 28 28" xfId="2233"/>
    <cellStyle name="Comma [0] 2 28 29" xfId="2234"/>
    <cellStyle name="Comma [0] 2 28 3" xfId="2235"/>
    <cellStyle name="Comma [0] 2 28 30" xfId="2236"/>
    <cellStyle name="Comma [0] 2 28 31" xfId="2237"/>
    <cellStyle name="Comma [0] 2 28 32" xfId="2238"/>
    <cellStyle name="Comma [0] 2 28 33" xfId="2239"/>
    <cellStyle name="Comma [0] 2 28 34" xfId="2240"/>
    <cellStyle name="Comma [0] 2 28 35" xfId="2241"/>
    <cellStyle name="Comma [0] 2 28 4" xfId="2242"/>
    <cellStyle name="Comma [0] 2 28 5" xfId="2243"/>
    <cellStyle name="Comma [0] 2 28 6" xfId="2244"/>
    <cellStyle name="Comma [0] 2 28 7" xfId="2245"/>
    <cellStyle name="Comma [0] 2 28 8" xfId="2246"/>
    <cellStyle name="Comma [0] 2 28 9" xfId="2247"/>
    <cellStyle name="Comma [0] 2 29" xfId="2248"/>
    <cellStyle name="Comma [0] 2 29 10" xfId="2249"/>
    <cellStyle name="Comma [0] 2 29 11" xfId="2250"/>
    <cellStyle name="Comma [0] 2 29 12" xfId="2251"/>
    <cellStyle name="Comma [0] 2 29 13" xfId="2252"/>
    <cellStyle name="Comma [0] 2 29 14" xfId="2253"/>
    <cellStyle name="Comma [0] 2 29 15" xfId="2254"/>
    <cellStyle name="Comma [0] 2 29 16" xfId="2255"/>
    <cellStyle name="Comma [0] 2 29 17" xfId="2256"/>
    <cellStyle name="Comma [0] 2 29 18" xfId="2257"/>
    <cellStyle name="Comma [0] 2 29 19" xfId="2258"/>
    <cellStyle name="Comma [0] 2 29 2" xfId="2259"/>
    <cellStyle name="Comma [0] 2 29 20" xfId="2260"/>
    <cellStyle name="Comma [0] 2 29 21" xfId="2261"/>
    <cellStyle name="Comma [0] 2 29 22" xfId="2262"/>
    <cellStyle name="Comma [0] 2 29 23" xfId="2263"/>
    <cellStyle name="Comma [0] 2 29 24" xfId="2264"/>
    <cellStyle name="Comma [0] 2 29 25" xfId="2265"/>
    <cellStyle name="Comma [0] 2 29 26" xfId="2266"/>
    <cellStyle name="Comma [0] 2 29 27" xfId="2267"/>
    <cellStyle name="Comma [0] 2 29 28" xfId="2268"/>
    <cellStyle name="Comma [0] 2 29 29" xfId="2269"/>
    <cellStyle name="Comma [0] 2 29 3" xfId="2270"/>
    <cellStyle name="Comma [0] 2 29 30" xfId="2271"/>
    <cellStyle name="Comma [0] 2 29 31" xfId="2272"/>
    <cellStyle name="Comma [0] 2 29 32" xfId="2273"/>
    <cellStyle name="Comma [0] 2 29 33" xfId="2274"/>
    <cellStyle name="Comma [0] 2 29 34" xfId="2275"/>
    <cellStyle name="Comma [0] 2 29 35" xfId="2276"/>
    <cellStyle name="Comma [0] 2 29 4" xfId="2277"/>
    <cellStyle name="Comma [0] 2 29 5" xfId="2278"/>
    <cellStyle name="Comma [0] 2 29 6" xfId="2279"/>
    <cellStyle name="Comma [0] 2 29 7" xfId="2280"/>
    <cellStyle name="Comma [0] 2 29 8" xfId="2281"/>
    <cellStyle name="Comma [0] 2 29 9" xfId="2282"/>
    <cellStyle name="Comma [0] 2 3" xfId="2283"/>
    <cellStyle name="Comma [0] 2 3 10" xfId="2284"/>
    <cellStyle name="Comma [0] 2 3 11" xfId="2285"/>
    <cellStyle name="Comma [0] 2 3 12" xfId="2286"/>
    <cellStyle name="Comma [0] 2 3 13" xfId="2287"/>
    <cellStyle name="Comma [0] 2 3 14" xfId="2288"/>
    <cellStyle name="Comma [0] 2 3 15" xfId="2289"/>
    <cellStyle name="Comma [0] 2 3 16" xfId="2290"/>
    <cellStyle name="Comma [0] 2 3 17" xfId="2291"/>
    <cellStyle name="Comma [0] 2 3 18" xfId="2292"/>
    <cellStyle name="Comma [0] 2 3 19" xfId="2293"/>
    <cellStyle name="Comma [0] 2 3 2" xfId="2294"/>
    <cellStyle name="Comma [0] 2 3 20" xfId="2295"/>
    <cellStyle name="Comma [0] 2 3 21" xfId="2296"/>
    <cellStyle name="Comma [0] 2 3 22" xfId="2297"/>
    <cellStyle name="Comma [0] 2 3 23" xfId="2298"/>
    <cellStyle name="Comma [0] 2 3 24" xfId="2299"/>
    <cellStyle name="Comma [0] 2 3 25" xfId="2300"/>
    <cellStyle name="Comma [0] 2 3 26" xfId="2301"/>
    <cellStyle name="Comma [0] 2 3 27" xfId="2302"/>
    <cellStyle name="Comma [0] 2 3 28" xfId="2303"/>
    <cellStyle name="Comma [0] 2 3 29" xfId="2304"/>
    <cellStyle name="Comma [0] 2 3 3" xfId="2305"/>
    <cellStyle name="Comma [0] 2 3 30" xfId="2306"/>
    <cellStyle name="Comma [0] 2 3 31" xfId="2307"/>
    <cellStyle name="Comma [0] 2 3 32" xfId="2308"/>
    <cellStyle name="Comma [0] 2 3 33" xfId="2309"/>
    <cellStyle name="Comma [0] 2 3 34" xfId="2310"/>
    <cellStyle name="Comma [0] 2 3 35" xfId="2311"/>
    <cellStyle name="Comma [0] 2 3 4" xfId="2312"/>
    <cellStyle name="Comma [0] 2 3 5" xfId="2313"/>
    <cellStyle name="Comma [0] 2 3 6" xfId="2314"/>
    <cellStyle name="Comma [0] 2 3 7" xfId="2315"/>
    <cellStyle name="Comma [0] 2 3 8" xfId="2316"/>
    <cellStyle name="Comma [0] 2 3 9" xfId="2317"/>
    <cellStyle name="Comma [0] 2 30" xfId="2318"/>
    <cellStyle name="Comma [0] 2 30 10" xfId="2319"/>
    <cellStyle name="Comma [0] 2 30 11" xfId="2320"/>
    <cellStyle name="Comma [0] 2 30 12" xfId="2321"/>
    <cellStyle name="Comma [0] 2 30 13" xfId="2322"/>
    <cellStyle name="Comma [0] 2 30 14" xfId="2323"/>
    <cellStyle name="Comma [0] 2 30 15" xfId="2324"/>
    <cellStyle name="Comma [0] 2 30 16" xfId="2325"/>
    <cellStyle name="Comma [0] 2 30 17" xfId="2326"/>
    <cellStyle name="Comma [0] 2 30 18" xfId="2327"/>
    <cellStyle name="Comma [0] 2 30 19" xfId="2328"/>
    <cellStyle name="Comma [0] 2 30 2" xfId="2329"/>
    <cellStyle name="Comma [0] 2 30 20" xfId="2330"/>
    <cellStyle name="Comma [0] 2 30 21" xfId="2331"/>
    <cellStyle name="Comma [0] 2 30 22" xfId="2332"/>
    <cellStyle name="Comma [0] 2 30 23" xfId="2333"/>
    <cellStyle name="Comma [0] 2 30 24" xfId="2334"/>
    <cellStyle name="Comma [0] 2 30 25" xfId="2335"/>
    <cellStyle name="Comma [0] 2 30 26" xfId="2336"/>
    <cellStyle name="Comma [0] 2 30 27" xfId="2337"/>
    <cellStyle name="Comma [0] 2 30 28" xfId="2338"/>
    <cellStyle name="Comma [0] 2 30 29" xfId="2339"/>
    <cellStyle name="Comma [0] 2 30 3" xfId="2340"/>
    <cellStyle name="Comma [0] 2 30 30" xfId="2341"/>
    <cellStyle name="Comma [0] 2 30 31" xfId="2342"/>
    <cellStyle name="Comma [0] 2 30 32" xfId="2343"/>
    <cellStyle name="Comma [0] 2 30 33" xfId="2344"/>
    <cellStyle name="Comma [0] 2 30 34" xfId="2345"/>
    <cellStyle name="Comma [0] 2 30 35" xfId="2346"/>
    <cellStyle name="Comma [0] 2 30 4" xfId="2347"/>
    <cellStyle name="Comma [0] 2 30 5" xfId="2348"/>
    <cellStyle name="Comma [0] 2 30 6" xfId="2349"/>
    <cellStyle name="Comma [0] 2 30 7" xfId="2350"/>
    <cellStyle name="Comma [0] 2 30 8" xfId="2351"/>
    <cellStyle name="Comma [0] 2 30 9" xfId="2352"/>
    <cellStyle name="Comma [0] 2 31" xfId="2353"/>
    <cellStyle name="Comma [0] 2 31 10" xfId="2354"/>
    <cellStyle name="Comma [0] 2 31 11" xfId="2355"/>
    <cellStyle name="Comma [0] 2 31 12" xfId="2356"/>
    <cellStyle name="Comma [0] 2 31 13" xfId="2357"/>
    <cellStyle name="Comma [0] 2 31 14" xfId="2358"/>
    <cellStyle name="Comma [0] 2 31 15" xfId="2359"/>
    <cellStyle name="Comma [0] 2 31 16" xfId="2360"/>
    <cellStyle name="Comma [0] 2 31 17" xfId="2361"/>
    <cellStyle name="Comma [0] 2 31 18" xfId="2362"/>
    <cellStyle name="Comma [0] 2 31 19" xfId="2363"/>
    <cellStyle name="Comma [0] 2 31 2" xfId="2364"/>
    <cellStyle name="Comma [0] 2 31 20" xfId="2365"/>
    <cellStyle name="Comma [0] 2 31 21" xfId="2366"/>
    <cellStyle name="Comma [0] 2 31 22" xfId="2367"/>
    <cellStyle name="Comma [0] 2 31 23" xfId="2368"/>
    <cellStyle name="Comma [0] 2 31 24" xfId="2369"/>
    <cellStyle name="Comma [0] 2 31 25" xfId="2370"/>
    <cellStyle name="Comma [0] 2 31 26" xfId="2371"/>
    <cellStyle name="Comma [0] 2 31 27" xfId="2372"/>
    <cellStyle name="Comma [0] 2 31 28" xfId="2373"/>
    <cellStyle name="Comma [0] 2 31 29" xfId="2374"/>
    <cellStyle name="Comma [0] 2 31 3" xfId="2375"/>
    <cellStyle name="Comma [0] 2 31 30" xfId="2376"/>
    <cellStyle name="Comma [0] 2 31 31" xfId="2377"/>
    <cellStyle name="Comma [0] 2 31 32" xfId="2378"/>
    <cellStyle name="Comma [0] 2 31 33" xfId="2379"/>
    <cellStyle name="Comma [0] 2 31 34" xfId="2380"/>
    <cellStyle name="Comma [0] 2 31 35" xfId="2381"/>
    <cellStyle name="Comma [0] 2 31 4" xfId="2382"/>
    <cellStyle name="Comma [0] 2 31 5" xfId="2383"/>
    <cellStyle name="Comma [0] 2 31 6" xfId="2384"/>
    <cellStyle name="Comma [0] 2 31 7" xfId="2385"/>
    <cellStyle name="Comma [0] 2 31 8" xfId="2386"/>
    <cellStyle name="Comma [0] 2 31 9" xfId="2387"/>
    <cellStyle name="Comma [0] 2 32" xfId="2388"/>
    <cellStyle name="Comma [0] 2 32 10" xfId="2389"/>
    <cellStyle name="Comma [0] 2 32 11" xfId="2390"/>
    <cellStyle name="Comma [0] 2 32 12" xfId="2391"/>
    <cellStyle name="Comma [0] 2 32 13" xfId="2392"/>
    <cellStyle name="Comma [0] 2 32 14" xfId="2393"/>
    <cellStyle name="Comma [0] 2 32 15" xfId="2394"/>
    <cellStyle name="Comma [0] 2 32 16" xfId="2395"/>
    <cellStyle name="Comma [0] 2 32 17" xfId="2396"/>
    <cellStyle name="Comma [0] 2 32 18" xfId="2397"/>
    <cellStyle name="Comma [0] 2 32 19" xfId="2398"/>
    <cellStyle name="Comma [0] 2 32 2" xfId="2399"/>
    <cellStyle name="Comma [0] 2 32 20" xfId="2400"/>
    <cellStyle name="Comma [0] 2 32 21" xfId="2401"/>
    <cellStyle name="Comma [0] 2 32 22" xfId="2402"/>
    <cellStyle name="Comma [0] 2 32 23" xfId="2403"/>
    <cellStyle name="Comma [0] 2 32 24" xfId="2404"/>
    <cellStyle name="Comma [0] 2 32 25" xfId="2405"/>
    <cellStyle name="Comma [0] 2 32 26" xfId="2406"/>
    <cellStyle name="Comma [0] 2 32 27" xfId="2407"/>
    <cellStyle name="Comma [0] 2 32 28" xfId="2408"/>
    <cellStyle name="Comma [0] 2 32 29" xfId="2409"/>
    <cellStyle name="Comma [0] 2 32 3" xfId="2410"/>
    <cellStyle name="Comma [0] 2 32 30" xfId="2411"/>
    <cellStyle name="Comma [0] 2 32 31" xfId="2412"/>
    <cellStyle name="Comma [0] 2 32 32" xfId="2413"/>
    <cellStyle name="Comma [0] 2 32 33" xfId="2414"/>
    <cellStyle name="Comma [0] 2 32 34" xfId="2415"/>
    <cellStyle name="Comma [0] 2 32 35" xfId="2416"/>
    <cellStyle name="Comma [0] 2 32 4" xfId="2417"/>
    <cellStyle name="Comma [0] 2 32 5" xfId="2418"/>
    <cellStyle name="Comma [0] 2 32 6" xfId="2419"/>
    <cellStyle name="Comma [0] 2 32 7" xfId="2420"/>
    <cellStyle name="Comma [0] 2 32 8" xfId="2421"/>
    <cellStyle name="Comma [0] 2 32 9" xfId="2422"/>
    <cellStyle name="Comma [0] 2 33" xfId="2423"/>
    <cellStyle name="Comma [0] 2 33 10" xfId="2424"/>
    <cellStyle name="Comma [0] 2 33 11" xfId="2425"/>
    <cellStyle name="Comma [0] 2 33 12" xfId="2426"/>
    <cellStyle name="Comma [0] 2 33 13" xfId="2427"/>
    <cellStyle name="Comma [0] 2 33 14" xfId="2428"/>
    <cellStyle name="Comma [0] 2 33 15" xfId="2429"/>
    <cellStyle name="Comma [0] 2 33 16" xfId="2430"/>
    <cellStyle name="Comma [0] 2 33 17" xfId="2431"/>
    <cellStyle name="Comma [0] 2 33 18" xfId="2432"/>
    <cellStyle name="Comma [0] 2 33 19" xfId="2433"/>
    <cellStyle name="Comma [0] 2 33 2" xfId="2434"/>
    <cellStyle name="Comma [0] 2 33 20" xfId="2435"/>
    <cellStyle name="Comma [0] 2 33 21" xfId="2436"/>
    <cellStyle name="Comma [0] 2 33 22" xfId="2437"/>
    <cellStyle name="Comma [0] 2 33 23" xfId="2438"/>
    <cellStyle name="Comma [0] 2 33 24" xfId="2439"/>
    <cellStyle name="Comma [0] 2 33 25" xfId="2440"/>
    <cellStyle name="Comma [0] 2 33 26" xfId="2441"/>
    <cellStyle name="Comma [0] 2 33 27" xfId="2442"/>
    <cellStyle name="Comma [0] 2 33 28" xfId="2443"/>
    <cellStyle name="Comma [0] 2 33 29" xfId="2444"/>
    <cellStyle name="Comma [0] 2 33 3" xfId="2445"/>
    <cellStyle name="Comma [0] 2 33 30" xfId="2446"/>
    <cellStyle name="Comma [0] 2 33 31" xfId="2447"/>
    <cellStyle name="Comma [0] 2 33 32" xfId="2448"/>
    <cellStyle name="Comma [0] 2 33 33" xfId="2449"/>
    <cellStyle name="Comma [0] 2 33 34" xfId="2450"/>
    <cellStyle name="Comma [0] 2 33 35" xfId="2451"/>
    <cellStyle name="Comma [0] 2 33 4" xfId="2452"/>
    <cellStyle name="Comma [0] 2 33 5" xfId="2453"/>
    <cellStyle name="Comma [0] 2 33 6" xfId="2454"/>
    <cellStyle name="Comma [0] 2 33 7" xfId="2455"/>
    <cellStyle name="Comma [0] 2 33 8" xfId="2456"/>
    <cellStyle name="Comma [0] 2 33 9" xfId="2457"/>
    <cellStyle name="Comma [0] 2 34" xfId="2458"/>
    <cellStyle name="Comma [0] 2 34 10" xfId="2459"/>
    <cellStyle name="Comma [0] 2 34 11" xfId="2460"/>
    <cellStyle name="Comma [0] 2 34 12" xfId="2461"/>
    <cellStyle name="Comma [0] 2 34 13" xfId="2462"/>
    <cellStyle name="Comma [0] 2 34 14" xfId="2463"/>
    <cellStyle name="Comma [0] 2 34 15" xfId="2464"/>
    <cellStyle name="Comma [0] 2 34 16" xfId="2465"/>
    <cellStyle name="Comma [0] 2 34 17" xfId="2466"/>
    <cellStyle name="Comma [0] 2 34 18" xfId="2467"/>
    <cellStyle name="Comma [0] 2 34 19" xfId="2468"/>
    <cellStyle name="Comma [0] 2 34 2" xfId="2469"/>
    <cellStyle name="Comma [0] 2 34 20" xfId="2470"/>
    <cellStyle name="Comma [0] 2 34 21" xfId="2471"/>
    <cellStyle name="Comma [0] 2 34 22" xfId="2472"/>
    <cellStyle name="Comma [0] 2 34 23" xfId="2473"/>
    <cellStyle name="Comma [0] 2 34 24" xfId="2474"/>
    <cellStyle name="Comma [0] 2 34 25" xfId="2475"/>
    <cellStyle name="Comma [0] 2 34 26" xfId="2476"/>
    <cellStyle name="Comma [0] 2 34 27" xfId="2477"/>
    <cellStyle name="Comma [0] 2 34 28" xfId="2478"/>
    <cellStyle name="Comma [0] 2 34 29" xfId="2479"/>
    <cellStyle name="Comma [0] 2 34 3" xfId="2480"/>
    <cellStyle name="Comma [0] 2 34 30" xfId="2481"/>
    <cellStyle name="Comma [0] 2 34 31" xfId="2482"/>
    <cellStyle name="Comma [0] 2 34 32" xfId="2483"/>
    <cellStyle name="Comma [0] 2 34 33" xfId="2484"/>
    <cellStyle name="Comma [0] 2 34 34" xfId="2485"/>
    <cellStyle name="Comma [0] 2 34 35" xfId="2486"/>
    <cellStyle name="Comma [0] 2 34 4" xfId="2487"/>
    <cellStyle name="Comma [0] 2 34 5" xfId="2488"/>
    <cellStyle name="Comma [0] 2 34 6" xfId="2489"/>
    <cellStyle name="Comma [0] 2 34 7" xfId="2490"/>
    <cellStyle name="Comma [0] 2 34 8" xfId="2491"/>
    <cellStyle name="Comma [0] 2 34 9" xfId="2492"/>
    <cellStyle name="Comma [0] 2 35" xfId="2493"/>
    <cellStyle name="Comma [0] 2 35 10" xfId="2494"/>
    <cellStyle name="Comma [0] 2 35 11" xfId="2495"/>
    <cellStyle name="Comma [0] 2 35 12" xfId="2496"/>
    <cellStyle name="Comma [0] 2 35 13" xfId="2497"/>
    <cellStyle name="Comma [0] 2 35 14" xfId="2498"/>
    <cellStyle name="Comma [0] 2 35 15" xfId="2499"/>
    <cellStyle name="Comma [0] 2 35 16" xfId="2500"/>
    <cellStyle name="Comma [0] 2 35 17" xfId="2501"/>
    <cellStyle name="Comma [0] 2 35 18" xfId="2502"/>
    <cellStyle name="Comma [0] 2 35 19" xfId="2503"/>
    <cellStyle name="Comma [0] 2 35 2" xfId="2504"/>
    <cellStyle name="Comma [0] 2 35 20" xfId="2505"/>
    <cellStyle name="Comma [0] 2 35 21" xfId="2506"/>
    <cellStyle name="Comma [0] 2 35 22" xfId="2507"/>
    <cellStyle name="Comma [0] 2 35 23" xfId="2508"/>
    <cellStyle name="Comma [0] 2 35 24" xfId="2509"/>
    <cellStyle name="Comma [0] 2 35 25" xfId="2510"/>
    <cellStyle name="Comma [0] 2 35 26" xfId="2511"/>
    <cellStyle name="Comma [0] 2 35 27" xfId="2512"/>
    <cellStyle name="Comma [0] 2 35 28" xfId="2513"/>
    <cellStyle name="Comma [0] 2 35 29" xfId="2514"/>
    <cellStyle name="Comma [0] 2 35 3" xfId="2515"/>
    <cellStyle name="Comma [0] 2 35 30" xfId="2516"/>
    <cellStyle name="Comma [0] 2 35 31" xfId="2517"/>
    <cellStyle name="Comma [0] 2 35 32" xfId="2518"/>
    <cellStyle name="Comma [0] 2 35 33" xfId="2519"/>
    <cellStyle name="Comma [0] 2 35 34" xfId="2520"/>
    <cellStyle name="Comma [0] 2 35 35" xfId="2521"/>
    <cellStyle name="Comma [0] 2 35 4" xfId="2522"/>
    <cellStyle name="Comma [0] 2 35 5" xfId="2523"/>
    <cellStyle name="Comma [0] 2 35 6" xfId="2524"/>
    <cellStyle name="Comma [0] 2 35 7" xfId="2525"/>
    <cellStyle name="Comma [0] 2 35 8" xfId="2526"/>
    <cellStyle name="Comma [0] 2 35 9" xfId="2527"/>
    <cellStyle name="Comma [0] 2 36" xfId="2528"/>
    <cellStyle name="Comma [0] 2 36 10" xfId="2529"/>
    <cellStyle name="Comma [0] 2 36 11" xfId="2530"/>
    <cellStyle name="Comma [0] 2 36 12" xfId="2531"/>
    <cellStyle name="Comma [0] 2 36 13" xfId="2532"/>
    <cellStyle name="Comma [0] 2 36 14" xfId="2533"/>
    <cellStyle name="Comma [0] 2 36 15" xfId="2534"/>
    <cellStyle name="Comma [0] 2 36 16" xfId="2535"/>
    <cellStyle name="Comma [0] 2 36 17" xfId="2536"/>
    <cellStyle name="Comma [0] 2 36 18" xfId="2537"/>
    <cellStyle name="Comma [0] 2 36 19" xfId="2538"/>
    <cellStyle name="Comma [0] 2 36 2" xfId="2539"/>
    <cellStyle name="Comma [0] 2 36 20" xfId="2540"/>
    <cellStyle name="Comma [0] 2 36 21" xfId="2541"/>
    <cellStyle name="Comma [0] 2 36 22" xfId="2542"/>
    <cellStyle name="Comma [0] 2 36 23" xfId="2543"/>
    <cellStyle name="Comma [0] 2 36 24" xfId="2544"/>
    <cellStyle name="Comma [0] 2 36 25" xfId="2545"/>
    <cellStyle name="Comma [0] 2 36 26" xfId="2546"/>
    <cellStyle name="Comma [0] 2 36 27" xfId="2547"/>
    <cellStyle name="Comma [0] 2 36 28" xfId="2548"/>
    <cellStyle name="Comma [0] 2 36 29" xfId="2549"/>
    <cellStyle name="Comma [0] 2 36 3" xfId="2550"/>
    <cellStyle name="Comma [0] 2 36 30" xfId="2551"/>
    <cellStyle name="Comma [0] 2 36 31" xfId="2552"/>
    <cellStyle name="Comma [0] 2 36 32" xfId="2553"/>
    <cellStyle name="Comma [0] 2 36 33" xfId="2554"/>
    <cellStyle name="Comma [0] 2 36 34" xfId="2555"/>
    <cellStyle name="Comma [0] 2 36 35" xfId="2556"/>
    <cellStyle name="Comma [0] 2 36 4" xfId="2557"/>
    <cellStyle name="Comma [0] 2 36 5" xfId="2558"/>
    <cellStyle name="Comma [0] 2 36 6" xfId="2559"/>
    <cellStyle name="Comma [0] 2 36 7" xfId="2560"/>
    <cellStyle name="Comma [0] 2 36 8" xfId="2561"/>
    <cellStyle name="Comma [0] 2 36 9" xfId="2562"/>
    <cellStyle name="Comma [0] 2 37" xfId="2563"/>
    <cellStyle name="Comma [0] 2 37 10" xfId="2564"/>
    <cellStyle name="Comma [0] 2 37 11" xfId="2565"/>
    <cellStyle name="Comma [0] 2 37 12" xfId="2566"/>
    <cellStyle name="Comma [0] 2 37 13" xfId="2567"/>
    <cellStyle name="Comma [0] 2 37 14" xfId="2568"/>
    <cellStyle name="Comma [0] 2 37 15" xfId="2569"/>
    <cellStyle name="Comma [0] 2 37 16" xfId="2570"/>
    <cellStyle name="Comma [0] 2 37 17" xfId="2571"/>
    <cellStyle name="Comma [0] 2 37 18" xfId="2572"/>
    <cellStyle name="Comma [0] 2 37 19" xfId="2573"/>
    <cellStyle name="Comma [0] 2 37 2" xfId="2574"/>
    <cellStyle name="Comma [0] 2 37 20" xfId="2575"/>
    <cellStyle name="Comma [0] 2 37 21" xfId="2576"/>
    <cellStyle name="Comma [0] 2 37 22" xfId="2577"/>
    <cellStyle name="Comma [0] 2 37 23" xfId="2578"/>
    <cellStyle name="Comma [0] 2 37 24" xfId="2579"/>
    <cellStyle name="Comma [0] 2 37 25" xfId="2580"/>
    <cellStyle name="Comma [0] 2 37 26" xfId="2581"/>
    <cellStyle name="Comma [0] 2 37 27" xfId="2582"/>
    <cellStyle name="Comma [0] 2 37 28" xfId="2583"/>
    <cellStyle name="Comma [0] 2 37 29" xfId="2584"/>
    <cellStyle name="Comma [0] 2 37 3" xfId="2585"/>
    <cellStyle name="Comma [0] 2 37 30" xfId="2586"/>
    <cellStyle name="Comma [0] 2 37 31" xfId="2587"/>
    <cellStyle name="Comma [0] 2 37 32" xfId="2588"/>
    <cellStyle name="Comma [0] 2 37 33" xfId="2589"/>
    <cellStyle name="Comma [0] 2 37 34" xfId="2590"/>
    <cellStyle name="Comma [0] 2 37 35" xfId="2591"/>
    <cellStyle name="Comma [0] 2 37 4" xfId="2592"/>
    <cellStyle name="Comma [0] 2 37 5" xfId="2593"/>
    <cellStyle name="Comma [0] 2 37 6" xfId="2594"/>
    <cellStyle name="Comma [0] 2 37 7" xfId="2595"/>
    <cellStyle name="Comma [0] 2 37 8" xfId="2596"/>
    <cellStyle name="Comma [0] 2 37 9" xfId="2597"/>
    <cellStyle name="Comma [0] 2 38" xfId="2598"/>
    <cellStyle name="Comma [0] 2 38 10" xfId="2599"/>
    <cellStyle name="Comma [0] 2 38 11" xfId="2600"/>
    <cellStyle name="Comma [0] 2 38 12" xfId="2601"/>
    <cellStyle name="Comma [0] 2 38 13" xfId="2602"/>
    <cellStyle name="Comma [0] 2 38 14" xfId="2603"/>
    <cellStyle name="Comma [0] 2 38 15" xfId="2604"/>
    <cellStyle name="Comma [0] 2 38 16" xfId="2605"/>
    <cellStyle name="Comma [0] 2 38 17" xfId="2606"/>
    <cellStyle name="Comma [0] 2 38 18" xfId="2607"/>
    <cellStyle name="Comma [0] 2 38 19" xfId="2608"/>
    <cellStyle name="Comma [0] 2 38 2" xfId="2609"/>
    <cellStyle name="Comma [0] 2 38 20" xfId="2610"/>
    <cellStyle name="Comma [0] 2 38 21" xfId="2611"/>
    <cellStyle name="Comma [0] 2 38 22" xfId="2612"/>
    <cellStyle name="Comma [0] 2 38 23" xfId="2613"/>
    <cellStyle name="Comma [0] 2 38 24" xfId="2614"/>
    <cellStyle name="Comma [0] 2 38 25" xfId="2615"/>
    <cellStyle name="Comma [0] 2 38 26" xfId="2616"/>
    <cellStyle name="Comma [0] 2 38 27" xfId="2617"/>
    <cellStyle name="Comma [0] 2 38 28" xfId="2618"/>
    <cellStyle name="Comma [0] 2 38 29" xfId="2619"/>
    <cellStyle name="Comma [0] 2 38 3" xfId="2620"/>
    <cellStyle name="Comma [0] 2 38 30" xfId="2621"/>
    <cellStyle name="Comma [0] 2 38 31" xfId="2622"/>
    <cellStyle name="Comma [0] 2 38 32" xfId="2623"/>
    <cellStyle name="Comma [0] 2 38 33" xfId="2624"/>
    <cellStyle name="Comma [0] 2 38 34" xfId="2625"/>
    <cellStyle name="Comma [0] 2 38 35" xfId="2626"/>
    <cellStyle name="Comma [0] 2 38 4" xfId="2627"/>
    <cellStyle name="Comma [0] 2 38 5" xfId="2628"/>
    <cellStyle name="Comma [0] 2 38 6" xfId="2629"/>
    <cellStyle name="Comma [0] 2 38 7" xfId="2630"/>
    <cellStyle name="Comma [0] 2 38 8" xfId="2631"/>
    <cellStyle name="Comma [0] 2 38 9" xfId="2632"/>
    <cellStyle name="Comma [0] 2 39" xfId="2633"/>
    <cellStyle name="Comma [0] 2 39 10" xfId="2634"/>
    <cellStyle name="Comma [0] 2 39 11" xfId="2635"/>
    <cellStyle name="Comma [0] 2 39 12" xfId="2636"/>
    <cellStyle name="Comma [0] 2 39 13" xfId="2637"/>
    <cellStyle name="Comma [0] 2 39 14" xfId="2638"/>
    <cellStyle name="Comma [0] 2 39 15" xfId="2639"/>
    <cellStyle name="Comma [0] 2 39 16" xfId="2640"/>
    <cellStyle name="Comma [0] 2 39 17" xfId="2641"/>
    <cellStyle name="Comma [0] 2 39 18" xfId="2642"/>
    <cellStyle name="Comma [0] 2 39 19" xfId="2643"/>
    <cellStyle name="Comma [0] 2 39 2" xfId="2644"/>
    <cellStyle name="Comma [0] 2 39 20" xfId="2645"/>
    <cellStyle name="Comma [0] 2 39 21" xfId="2646"/>
    <cellStyle name="Comma [0] 2 39 22" xfId="2647"/>
    <cellStyle name="Comma [0] 2 39 23" xfId="2648"/>
    <cellStyle name="Comma [0] 2 39 24" xfId="2649"/>
    <cellStyle name="Comma [0] 2 39 25" xfId="2650"/>
    <cellStyle name="Comma [0] 2 39 26" xfId="2651"/>
    <cellStyle name="Comma [0] 2 39 27" xfId="2652"/>
    <cellStyle name="Comma [0] 2 39 28" xfId="2653"/>
    <cellStyle name="Comma [0] 2 39 29" xfId="2654"/>
    <cellStyle name="Comma [0] 2 39 3" xfId="2655"/>
    <cellStyle name="Comma [0] 2 39 30" xfId="2656"/>
    <cellStyle name="Comma [0] 2 39 31" xfId="2657"/>
    <cellStyle name="Comma [0] 2 39 32" xfId="2658"/>
    <cellStyle name="Comma [0] 2 39 33" xfId="2659"/>
    <cellStyle name="Comma [0] 2 39 34" xfId="2660"/>
    <cellStyle name="Comma [0] 2 39 35" xfId="2661"/>
    <cellStyle name="Comma [0] 2 39 4" xfId="2662"/>
    <cellStyle name="Comma [0] 2 39 5" xfId="2663"/>
    <cellStyle name="Comma [0] 2 39 6" xfId="2664"/>
    <cellStyle name="Comma [0] 2 39 7" xfId="2665"/>
    <cellStyle name="Comma [0] 2 39 8" xfId="2666"/>
    <cellStyle name="Comma [0] 2 39 9" xfId="2667"/>
    <cellStyle name="Comma [0] 2 4" xfId="2668"/>
    <cellStyle name="Comma [0] 2 4 10" xfId="2669"/>
    <cellStyle name="Comma [0] 2 4 11" xfId="2670"/>
    <cellStyle name="Comma [0] 2 4 12" xfId="2671"/>
    <cellStyle name="Comma [0] 2 4 13" xfId="2672"/>
    <cellStyle name="Comma [0] 2 4 14" xfId="2673"/>
    <cellStyle name="Comma [0] 2 4 15" xfId="2674"/>
    <cellStyle name="Comma [0] 2 4 16" xfId="2675"/>
    <cellStyle name="Comma [0] 2 4 17" xfId="2676"/>
    <cellStyle name="Comma [0] 2 4 18" xfId="2677"/>
    <cellStyle name="Comma [0] 2 4 19" xfId="2678"/>
    <cellStyle name="Comma [0] 2 4 2" xfId="2679"/>
    <cellStyle name="Comma [0] 2 4 20" xfId="2680"/>
    <cellStyle name="Comma [0] 2 4 21" xfId="2681"/>
    <cellStyle name="Comma [0] 2 4 22" xfId="2682"/>
    <cellStyle name="Comma [0] 2 4 23" xfId="2683"/>
    <cellStyle name="Comma [0] 2 4 24" xfId="2684"/>
    <cellStyle name="Comma [0] 2 4 25" xfId="2685"/>
    <cellStyle name="Comma [0] 2 4 26" xfId="2686"/>
    <cellStyle name="Comma [0] 2 4 27" xfId="2687"/>
    <cellStyle name="Comma [0] 2 4 28" xfId="2688"/>
    <cellStyle name="Comma [0] 2 4 29" xfId="2689"/>
    <cellStyle name="Comma [0] 2 4 3" xfId="2690"/>
    <cellStyle name="Comma [0] 2 4 30" xfId="2691"/>
    <cellStyle name="Comma [0] 2 4 31" xfId="2692"/>
    <cellStyle name="Comma [0] 2 4 32" xfId="2693"/>
    <cellStyle name="Comma [0] 2 4 33" xfId="2694"/>
    <cellStyle name="Comma [0] 2 4 34" xfId="2695"/>
    <cellStyle name="Comma [0] 2 4 35" xfId="2696"/>
    <cellStyle name="Comma [0] 2 4 4" xfId="2697"/>
    <cellStyle name="Comma [0] 2 4 5" xfId="2698"/>
    <cellStyle name="Comma [0] 2 4 6" xfId="2699"/>
    <cellStyle name="Comma [0] 2 4 7" xfId="2700"/>
    <cellStyle name="Comma [0] 2 4 8" xfId="2701"/>
    <cellStyle name="Comma [0] 2 4 9" xfId="2702"/>
    <cellStyle name="Comma [0] 2 40" xfId="2703"/>
    <cellStyle name="Comma [0] 2 40 10" xfId="2704"/>
    <cellStyle name="Comma [0] 2 40 11" xfId="2705"/>
    <cellStyle name="Comma [0] 2 40 12" xfId="2706"/>
    <cellStyle name="Comma [0] 2 40 13" xfId="2707"/>
    <cellStyle name="Comma [0] 2 40 14" xfId="2708"/>
    <cellStyle name="Comma [0] 2 40 15" xfId="2709"/>
    <cellStyle name="Comma [0] 2 40 16" xfId="2710"/>
    <cellStyle name="Comma [0] 2 40 17" xfId="2711"/>
    <cellStyle name="Comma [0] 2 40 18" xfId="2712"/>
    <cellStyle name="Comma [0] 2 40 19" xfId="2713"/>
    <cellStyle name="Comma [0] 2 40 2" xfId="2714"/>
    <cellStyle name="Comma [0] 2 40 20" xfId="2715"/>
    <cellStyle name="Comma [0] 2 40 21" xfId="2716"/>
    <cellStyle name="Comma [0] 2 40 22" xfId="2717"/>
    <cellStyle name="Comma [0] 2 40 23" xfId="2718"/>
    <cellStyle name="Comma [0] 2 40 24" xfId="2719"/>
    <cellStyle name="Comma [0] 2 40 25" xfId="2720"/>
    <cellStyle name="Comma [0] 2 40 26" xfId="2721"/>
    <cellStyle name="Comma [0] 2 40 27" xfId="2722"/>
    <cellStyle name="Comma [0] 2 40 28" xfId="2723"/>
    <cellStyle name="Comma [0] 2 40 29" xfId="2724"/>
    <cellStyle name="Comma [0] 2 40 3" xfId="2725"/>
    <cellStyle name="Comma [0] 2 40 30" xfId="2726"/>
    <cellStyle name="Comma [0] 2 40 31" xfId="2727"/>
    <cellStyle name="Comma [0] 2 40 32" xfId="2728"/>
    <cellStyle name="Comma [0] 2 40 33" xfId="2729"/>
    <cellStyle name="Comma [0] 2 40 34" xfId="2730"/>
    <cellStyle name="Comma [0] 2 40 35" xfId="2731"/>
    <cellStyle name="Comma [0] 2 40 4" xfId="2732"/>
    <cellStyle name="Comma [0] 2 40 5" xfId="2733"/>
    <cellStyle name="Comma [0] 2 40 6" xfId="2734"/>
    <cellStyle name="Comma [0] 2 40 7" xfId="2735"/>
    <cellStyle name="Comma [0] 2 40 8" xfId="2736"/>
    <cellStyle name="Comma [0] 2 40 9" xfId="2737"/>
    <cellStyle name="Comma [0] 2 41" xfId="2738"/>
    <cellStyle name="Comma [0] 2 41 10" xfId="2739"/>
    <cellStyle name="Comma [0] 2 41 11" xfId="2740"/>
    <cellStyle name="Comma [0] 2 41 12" xfId="2741"/>
    <cellStyle name="Comma [0] 2 41 13" xfId="2742"/>
    <cellStyle name="Comma [0] 2 41 14" xfId="2743"/>
    <cellStyle name="Comma [0] 2 41 15" xfId="2744"/>
    <cellStyle name="Comma [0] 2 41 16" xfId="2745"/>
    <cellStyle name="Comma [0] 2 41 17" xfId="2746"/>
    <cellStyle name="Comma [0] 2 41 18" xfId="2747"/>
    <cellStyle name="Comma [0] 2 41 19" xfId="2748"/>
    <cellStyle name="Comma [0] 2 41 2" xfId="2749"/>
    <cellStyle name="Comma [0] 2 41 20" xfId="2750"/>
    <cellStyle name="Comma [0] 2 41 21" xfId="2751"/>
    <cellStyle name="Comma [0] 2 41 22" xfId="2752"/>
    <cellStyle name="Comma [0] 2 41 23" xfId="2753"/>
    <cellStyle name="Comma [0] 2 41 24" xfId="2754"/>
    <cellStyle name="Comma [0] 2 41 25" xfId="2755"/>
    <cellStyle name="Comma [0] 2 41 26" xfId="2756"/>
    <cellStyle name="Comma [0] 2 41 27" xfId="2757"/>
    <cellStyle name="Comma [0] 2 41 28" xfId="2758"/>
    <cellStyle name="Comma [0] 2 41 29" xfId="2759"/>
    <cellStyle name="Comma [0] 2 41 3" xfId="2760"/>
    <cellStyle name="Comma [0] 2 41 30" xfId="2761"/>
    <cellStyle name="Comma [0] 2 41 31" xfId="2762"/>
    <cellStyle name="Comma [0] 2 41 32" xfId="2763"/>
    <cellStyle name="Comma [0] 2 41 33" xfId="2764"/>
    <cellStyle name="Comma [0] 2 41 34" xfId="2765"/>
    <cellStyle name="Comma [0] 2 41 35" xfId="2766"/>
    <cellStyle name="Comma [0] 2 41 4" xfId="2767"/>
    <cellStyle name="Comma [0] 2 41 5" xfId="2768"/>
    <cellStyle name="Comma [0] 2 41 6" xfId="2769"/>
    <cellStyle name="Comma [0] 2 41 7" xfId="2770"/>
    <cellStyle name="Comma [0] 2 41 8" xfId="2771"/>
    <cellStyle name="Comma [0] 2 41 9" xfId="2772"/>
    <cellStyle name="Comma [0] 2 42" xfId="2773"/>
    <cellStyle name="Comma [0] 2 42 10" xfId="2774"/>
    <cellStyle name="Comma [0] 2 42 11" xfId="2775"/>
    <cellStyle name="Comma [0] 2 42 12" xfId="2776"/>
    <cellStyle name="Comma [0] 2 42 13" xfId="2777"/>
    <cellStyle name="Comma [0] 2 42 14" xfId="2778"/>
    <cellStyle name="Comma [0] 2 42 15" xfId="2779"/>
    <cellStyle name="Comma [0] 2 42 16" xfId="2780"/>
    <cellStyle name="Comma [0] 2 42 17" xfId="2781"/>
    <cellStyle name="Comma [0] 2 42 18" xfId="2782"/>
    <cellStyle name="Comma [0] 2 42 19" xfId="2783"/>
    <cellStyle name="Comma [0] 2 42 2" xfId="2784"/>
    <cellStyle name="Comma [0] 2 42 20" xfId="2785"/>
    <cellStyle name="Comma [0] 2 42 21" xfId="2786"/>
    <cellStyle name="Comma [0] 2 42 22" xfId="2787"/>
    <cellStyle name="Comma [0] 2 42 23" xfId="2788"/>
    <cellStyle name="Comma [0] 2 42 24" xfId="2789"/>
    <cellStyle name="Comma [0] 2 42 25" xfId="2790"/>
    <cellStyle name="Comma [0] 2 42 26" xfId="2791"/>
    <cellStyle name="Comma [0] 2 42 27" xfId="2792"/>
    <cellStyle name="Comma [0] 2 42 28" xfId="2793"/>
    <cellStyle name="Comma [0] 2 42 29" xfId="2794"/>
    <cellStyle name="Comma [0] 2 42 3" xfId="2795"/>
    <cellStyle name="Comma [0] 2 42 30" xfId="2796"/>
    <cellStyle name="Comma [0] 2 42 31" xfId="2797"/>
    <cellStyle name="Comma [0] 2 42 32" xfId="2798"/>
    <cellStyle name="Comma [0] 2 42 33" xfId="2799"/>
    <cellStyle name="Comma [0] 2 42 34" xfId="2800"/>
    <cellStyle name="Comma [0] 2 42 35" xfId="2801"/>
    <cellStyle name="Comma [0] 2 42 4" xfId="2802"/>
    <cellStyle name="Comma [0] 2 42 5" xfId="2803"/>
    <cellStyle name="Comma [0] 2 42 6" xfId="2804"/>
    <cellStyle name="Comma [0] 2 42 7" xfId="2805"/>
    <cellStyle name="Comma [0] 2 42 8" xfId="2806"/>
    <cellStyle name="Comma [0] 2 42 9" xfId="2807"/>
    <cellStyle name="Comma [0] 2 43" xfId="2808"/>
    <cellStyle name="Comma [0] 2 43 10" xfId="2809"/>
    <cellStyle name="Comma [0] 2 43 11" xfId="2810"/>
    <cellStyle name="Comma [0] 2 43 12" xfId="2811"/>
    <cellStyle name="Comma [0] 2 43 13" xfId="2812"/>
    <cellStyle name="Comma [0] 2 43 14" xfId="2813"/>
    <cellStyle name="Comma [0] 2 43 15" xfId="2814"/>
    <cellStyle name="Comma [0] 2 43 16" xfId="2815"/>
    <cellStyle name="Comma [0] 2 43 17" xfId="2816"/>
    <cellStyle name="Comma [0] 2 43 18" xfId="2817"/>
    <cellStyle name="Comma [0] 2 43 19" xfId="2818"/>
    <cellStyle name="Comma [0] 2 43 2" xfId="2819"/>
    <cellStyle name="Comma [0] 2 43 20" xfId="2820"/>
    <cellStyle name="Comma [0] 2 43 21" xfId="2821"/>
    <cellStyle name="Comma [0] 2 43 22" xfId="2822"/>
    <cellStyle name="Comma [0] 2 43 23" xfId="2823"/>
    <cellStyle name="Comma [0] 2 43 24" xfId="2824"/>
    <cellStyle name="Comma [0] 2 43 25" xfId="2825"/>
    <cellStyle name="Comma [0] 2 43 26" xfId="2826"/>
    <cellStyle name="Comma [0] 2 43 27" xfId="2827"/>
    <cellStyle name="Comma [0] 2 43 28" xfId="2828"/>
    <cellStyle name="Comma [0] 2 43 29" xfId="2829"/>
    <cellStyle name="Comma [0] 2 43 3" xfId="2830"/>
    <cellStyle name="Comma [0] 2 43 30" xfId="2831"/>
    <cellStyle name="Comma [0] 2 43 31" xfId="2832"/>
    <cellStyle name="Comma [0] 2 43 32" xfId="2833"/>
    <cellStyle name="Comma [0] 2 43 33" xfId="2834"/>
    <cellStyle name="Comma [0] 2 43 34" xfId="2835"/>
    <cellStyle name="Comma [0] 2 43 35" xfId="2836"/>
    <cellStyle name="Comma [0] 2 43 4" xfId="2837"/>
    <cellStyle name="Comma [0] 2 43 5" xfId="2838"/>
    <cellStyle name="Comma [0] 2 43 6" xfId="2839"/>
    <cellStyle name="Comma [0] 2 43 7" xfId="2840"/>
    <cellStyle name="Comma [0] 2 43 8" xfId="2841"/>
    <cellStyle name="Comma [0] 2 43 9" xfId="2842"/>
    <cellStyle name="Comma [0] 2 44" xfId="2843"/>
    <cellStyle name="Comma [0] 2 44 10" xfId="2844"/>
    <cellStyle name="Comma [0] 2 44 11" xfId="2845"/>
    <cellStyle name="Comma [0] 2 44 12" xfId="2846"/>
    <cellStyle name="Comma [0] 2 44 13" xfId="2847"/>
    <cellStyle name="Comma [0] 2 44 14" xfId="2848"/>
    <cellStyle name="Comma [0] 2 44 15" xfId="2849"/>
    <cellStyle name="Comma [0] 2 44 16" xfId="2850"/>
    <cellStyle name="Comma [0] 2 44 17" xfId="2851"/>
    <cellStyle name="Comma [0] 2 44 18" xfId="2852"/>
    <cellStyle name="Comma [0] 2 44 19" xfId="2853"/>
    <cellStyle name="Comma [0] 2 44 2" xfId="2854"/>
    <cellStyle name="Comma [0] 2 44 20" xfId="2855"/>
    <cellStyle name="Comma [0] 2 44 21" xfId="2856"/>
    <cellStyle name="Comma [0] 2 44 22" xfId="2857"/>
    <cellStyle name="Comma [0] 2 44 23" xfId="2858"/>
    <cellStyle name="Comma [0] 2 44 24" xfId="2859"/>
    <cellStyle name="Comma [0] 2 44 25" xfId="2860"/>
    <cellStyle name="Comma [0] 2 44 26" xfId="2861"/>
    <cellStyle name="Comma [0] 2 44 27" xfId="2862"/>
    <cellStyle name="Comma [0] 2 44 28" xfId="2863"/>
    <cellStyle name="Comma [0] 2 44 29" xfId="2864"/>
    <cellStyle name="Comma [0] 2 44 3" xfId="2865"/>
    <cellStyle name="Comma [0] 2 44 30" xfId="2866"/>
    <cellStyle name="Comma [0] 2 44 31" xfId="2867"/>
    <cellStyle name="Comma [0] 2 44 32" xfId="2868"/>
    <cellStyle name="Comma [0] 2 44 33" xfId="2869"/>
    <cellStyle name="Comma [0] 2 44 34" xfId="2870"/>
    <cellStyle name="Comma [0] 2 44 35" xfId="2871"/>
    <cellStyle name="Comma [0] 2 44 4" xfId="2872"/>
    <cellStyle name="Comma [0] 2 44 5" xfId="2873"/>
    <cellStyle name="Comma [0] 2 44 6" xfId="2874"/>
    <cellStyle name="Comma [0] 2 44 7" xfId="2875"/>
    <cellStyle name="Comma [0] 2 44 8" xfId="2876"/>
    <cellStyle name="Comma [0] 2 44 9" xfId="2877"/>
    <cellStyle name="Comma [0] 2 45" xfId="2878"/>
    <cellStyle name="Comma [0] 2 45 10" xfId="2879"/>
    <cellStyle name="Comma [0] 2 45 11" xfId="2880"/>
    <cellStyle name="Comma [0] 2 45 12" xfId="2881"/>
    <cellStyle name="Comma [0] 2 45 13" xfId="2882"/>
    <cellStyle name="Comma [0] 2 45 14" xfId="2883"/>
    <cellStyle name="Comma [0] 2 45 15" xfId="2884"/>
    <cellStyle name="Comma [0] 2 45 16" xfId="2885"/>
    <cellStyle name="Comma [0] 2 45 17" xfId="2886"/>
    <cellStyle name="Comma [0] 2 45 18" xfId="2887"/>
    <cellStyle name="Comma [0] 2 45 19" xfId="2888"/>
    <cellStyle name="Comma [0] 2 45 2" xfId="2889"/>
    <cellStyle name="Comma [0] 2 45 20" xfId="2890"/>
    <cellStyle name="Comma [0] 2 45 21" xfId="2891"/>
    <cellStyle name="Comma [0] 2 45 22" xfId="2892"/>
    <cellStyle name="Comma [0] 2 45 23" xfId="2893"/>
    <cellStyle name="Comma [0] 2 45 24" xfId="2894"/>
    <cellStyle name="Comma [0] 2 45 25" xfId="2895"/>
    <cellStyle name="Comma [0] 2 45 26" xfId="2896"/>
    <cellStyle name="Comma [0] 2 45 27" xfId="2897"/>
    <cellStyle name="Comma [0] 2 45 28" xfId="2898"/>
    <cellStyle name="Comma [0] 2 45 29" xfId="2899"/>
    <cellStyle name="Comma [0] 2 45 3" xfId="2900"/>
    <cellStyle name="Comma [0] 2 45 30" xfId="2901"/>
    <cellStyle name="Comma [0] 2 45 31" xfId="2902"/>
    <cellStyle name="Comma [0] 2 45 32" xfId="2903"/>
    <cellStyle name="Comma [0] 2 45 33" xfId="2904"/>
    <cellStyle name="Comma [0] 2 45 34" xfId="2905"/>
    <cellStyle name="Comma [0] 2 45 35" xfId="2906"/>
    <cellStyle name="Comma [0] 2 45 4" xfId="2907"/>
    <cellStyle name="Comma [0] 2 45 5" xfId="2908"/>
    <cellStyle name="Comma [0] 2 45 6" xfId="2909"/>
    <cellStyle name="Comma [0] 2 45 7" xfId="2910"/>
    <cellStyle name="Comma [0] 2 45 8" xfId="2911"/>
    <cellStyle name="Comma [0] 2 45 9" xfId="2912"/>
    <cellStyle name="Comma [0] 2 46" xfId="2913"/>
    <cellStyle name="Comma [0] 2 46 10" xfId="2914"/>
    <cellStyle name="Comma [0] 2 46 11" xfId="2915"/>
    <cellStyle name="Comma [0] 2 46 12" xfId="2916"/>
    <cellStyle name="Comma [0] 2 46 13" xfId="2917"/>
    <cellStyle name="Comma [0] 2 46 14" xfId="2918"/>
    <cellStyle name="Comma [0] 2 46 15" xfId="2919"/>
    <cellStyle name="Comma [0] 2 46 16" xfId="2920"/>
    <cellStyle name="Comma [0] 2 46 17" xfId="2921"/>
    <cellStyle name="Comma [0] 2 46 18" xfId="2922"/>
    <cellStyle name="Comma [0] 2 46 19" xfId="2923"/>
    <cellStyle name="Comma [0] 2 46 2" xfId="2924"/>
    <cellStyle name="Comma [0] 2 46 20" xfId="2925"/>
    <cellStyle name="Comma [0] 2 46 21" xfId="2926"/>
    <cellStyle name="Comma [0] 2 46 22" xfId="2927"/>
    <cellStyle name="Comma [0] 2 46 23" xfId="2928"/>
    <cellStyle name="Comma [0] 2 46 24" xfId="2929"/>
    <cellStyle name="Comma [0] 2 46 25" xfId="2930"/>
    <cellStyle name="Comma [0] 2 46 26" xfId="2931"/>
    <cellStyle name="Comma [0] 2 46 27" xfId="2932"/>
    <cellStyle name="Comma [0] 2 46 28" xfId="2933"/>
    <cellStyle name="Comma [0] 2 46 29" xfId="2934"/>
    <cellStyle name="Comma [0] 2 46 3" xfId="2935"/>
    <cellStyle name="Comma [0] 2 46 30" xfId="2936"/>
    <cellStyle name="Comma [0] 2 46 31" xfId="2937"/>
    <cellStyle name="Comma [0] 2 46 32" xfId="2938"/>
    <cellStyle name="Comma [0] 2 46 33" xfId="2939"/>
    <cellStyle name="Comma [0] 2 46 34" xfId="2940"/>
    <cellStyle name="Comma [0] 2 46 35" xfId="2941"/>
    <cellStyle name="Comma [0] 2 46 4" xfId="2942"/>
    <cellStyle name="Comma [0] 2 46 5" xfId="2943"/>
    <cellStyle name="Comma [0] 2 46 6" xfId="2944"/>
    <cellStyle name="Comma [0] 2 46 7" xfId="2945"/>
    <cellStyle name="Comma [0] 2 46 8" xfId="2946"/>
    <cellStyle name="Comma [0] 2 46 9" xfId="2947"/>
    <cellStyle name="Comma [0] 2 47" xfId="2948"/>
    <cellStyle name="Comma [0] 2 47 10" xfId="2949"/>
    <cellStyle name="Comma [0] 2 47 11" xfId="2950"/>
    <cellStyle name="Comma [0] 2 47 12" xfId="2951"/>
    <cellStyle name="Comma [0] 2 47 13" xfId="2952"/>
    <cellStyle name="Comma [0] 2 47 14" xfId="2953"/>
    <cellStyle name="Comma [0] 2 47 15" xfId="2954"/>
    <cellStyle name="Comma [0] 2 47 16" xfId="2955"/>
    <cellStyle name="Comma [0] 2 47 17" xfId="2956"/>
    <cellStyle name="Comma [0] 2 47 18" xfId="2957"/>
    <cellStyle name="Comma [0] 2 47 19" xfId="2958"/>
    <cellStyle name="Comma [0] 2 47 2" xfId="2959"/>
    <cellStyle name="Comma [0] 2 47 20" xfId="2960"/>
    <cellStyle name="Comma [0] 2 47 21" xfId="2961"/>
    <cellStyle name="Comma [0] 2 47 22" xfId="2962"/>
    <cellStyle name="Comma [0] 2 47 23" xfId="2963"/>
    <cellStyle name="Comma [0] 2 47 24" xfId="2964"/>
    <cellStyle name="Comma [0] 2 47 25" xfId="2965"/>
    <cellStyle name="Comma [0] 2 47 26" xfId="2966"/>
    <cellStyle name="Comma [0] 2 47 27" xfId="2967"/>
    <cellStyle name="Comma [0] 2 47 28" xfId="2968"/>
    <cellStyle name="Comma [0] 2 47 29" xfId="2969"/>
    <cellStyle name="Comma [0] 2 47 3" xfId="2970"/>
    <cellStyle name="Comma [0] 2 47 30" xfId="2971"/>
    <cellStyle name="Comma [0] 2 47 31" xfId="2972"/>
    <cellStyle name="Comma [0] 2 47 32" xfId="2973"/>
    <cellStyle name="Comma [0] 2 47 33" xfId="2974"/>
    <cellStyle name="Comma [0] 2 47 34" xfId="2975"/>
    <cellStyle name="Comma [0] 2 47 35" xfId="2976"/>
    <cellStyle name="Comma [0] 2 47 4" xfId="2977"/>
    <cellStyle name="Comma [0] 2 47 5" xfId="2978"/>
    <cellStyle name="Comma [0] 2 47 6" xfId="2979"/>
    <cellStyle name="Comma [0] 2 47 7" xfId="2980"/>
    <cellStyle name="Comma [0] 2 47 8" xfId="2981"/>
    <cellStyle name="Comma [0] 2 47 9" xfId="2982"/>
    <cellStyle name="Comma [0] 2 48" xfId="2983"/>
    <cellStyle name="Comma [0] 2 48 10" xfId="2984"/>
    <cellStyle name="Comma [0] 2 48 11" xfId="2985"/>
    <cellStyle name="Comma [0] 2 48 12" xfId="2986"/>
    <cellStyle name="Comma [0] 2 48 13" xfId="2987"/>
    <cellStyle name="Comma [0] 2 48 14" xfId="2988"/>
    <cellStyle name="Comma [0] 2 48 15" xfId="2989"/>
    <cellStyle name="Comma [0] 2 48 16" xfId="2990"/>
    <cellStyle name="Comma [0] 2 48 17" xfId="2991"/>
    <cellStyle name="Comma [0] 2 48 18" xfId="2992"/>
    <cellStyle name="Comma [0] 2 48 19" xfId="2993"/>
    <cellStyle name="Comma [0] 2 48 2" xfId="2994"/>
    <cellStyle name="Comma [0] 2 48 20" xfId="2995"/>
    <cellStyle name="Comma [0] 2 48 21" xfId="2996"/>
    <cellStyle name="Comma [0] 2 48 22" xfId="2997"/>
    <cellStyle name="Comma [0] 2 48 23" xfId="2998"/>
    <cellStyle name="Comma [0] 2 48 24" xfId="2999"/>
    <cellStyle name="Comma [0] 2 48 25" xfId="3000"/>
    <cellStyle name="Comma [0] 2 48 26" xfId="3001"/>
    <cellStyle name="Comma [0] 2 48 27" xfId="3002"/>
    <cellStyle name="Comma [0] 2 48 28" xfId="3003"/>
    <cellStyle name="Comma [0] 2 48 29" xfId="3004"/>
    <cellStyle name="Comma [0] 2 48 3" xfId="3005"/>
    <cellStyle name="Comma [0] 2 48 30" xfId="3006"/>
    <cellStyle name="Comma [0] 2 48 31" xfId="3007"/>
    <cellStyle name="Comma [0] 2 48 32" xfId="3008"/>
    <cellStyle name="Comma [0] 2 48 33" xfId="3009"/>
    <cellStyle name="Comma [0] 2 48 34" xfId="3010"/>
    <cellStyle name="Comma [0] 2 48 35" xfId="3011"/>
    <cellStyle name="Comma [0] 2 48 4" xfId="3012"/>
    <cellStyle name="Comma [0] 2 48 5" xfId="3013"/>
    <cellStyle name="Comma [0] 2 48 6" xfId="3014"/>
    <cellStyle name="Comma [0] 2 48 7" xfId="3015"/>
    <cellStyle name="Comma [0] 2 48 8" xfId="3016"/>
    <cellStyle name="Comma [0] 2 48 9" xfId="3017"/>
    <cellStyle name="Comma [0] 2 49" xfId="3018"/>
    <cellStyle name="Comma [0] 2 49 10" xfId="3019"/>
    <cellStyle name="Comma [0] 2 49 11" xfId="3020"/>
    <cellStyle name="Comma [0] 2 49 12" xfId="3021"/>
    <cellStyle name="Comma [0] 2 49 13" xfId="3022"/>
    <cellStyle name="Comma [0] 2 49 14" xfId="3023"/>
    <cellStyle name="Comma [0] 2 49 15" xfId="3024"/>
    <cellStyle name="Comma [0] 2 49 16" xfId="3025"/>
    <cellStyle name="Comma [0] 2 49 17" xfId="3026"/>
    <cellStyle name="Comma [0] 2 49 18" xfId="3027"/>
    <cellStyle name="Comma [0] 2 49 19" xfId="3028"/>
    <cellStyle name="Comma [0] 2 49 2" xfId="3029"/>
    <cellStyle name="Comma [0] 2 49 20" xfId="3030"/>
    <cellStyle name="Comma [0] 2 49 21" xfId="3031"/>
    <cellStyle name="Comma [0] 2 49 22" xfId="3032"/>
    <cellStyle name="Comma [0] 2 49 23" xfId="3033"/>
    <cellStyle name="Comma [0] 2 49 24" xfId="3034"/>
    <cellStyle name="Comma [0] 2 49 25" xfId="3035"/>
    <cellStyle name="Comma [0] 2 49 26" xfId="3036"/>
    <cellStyle name="Comma [0] 2 49 27" xfId="3037"/>
    <cellStyle name="Comma [0] 2 49 28" xfId="3038"/>
    <cellStyle name="Comma [0] 2 49 29" xfId="3039"/>
    <cellStyle name="Comma [0] 2 49 3" xfId="3040"/>
    <cellStyle name="Comma [0] 2 49 30" xfId="3041"/>
    <cellStyle name="Comma [0] 2 49 31" xfId="3042"/>
    <cellStyle name="Comma [0] 2 49 32" xfId="3043"/>
    <cellStyle name="Comma [0] 2 49 33" xfId="3044"/>
    <cellStyle name="Comma [0] 2 49 34" xfId="3045"/>
    <cellStyle name="Comma [0] 2 49 35" xfId="3046"/>
    <cellStyle name="Comma [0] 2 49 4" xfId="3047"/>
    <cellStyle name="Comma [0] 2 49 5" xfId="3048"/>
    <cellStyle name="Comma [0] 2 49 6" xfId="3049"/>
    <cellStyle name="Comma [0] 2 49 7" xfId="3050"/>
    <cellStyle name="Comma [0] 2 49 8" xfId="3051"/>
    <cellStyle name="Comma [0] 2 49 9" xfId="3052"/>
    <cellStyle name="Comma [0] 2 5" xfId="3053"/>
    <cellStyle name="Comma [0] 2 5 10" xfId="3054"/>
    <cellStyle name="Comma [0] 2 5 11" xfId="3055"/>
    <cellStyle name="Comma [0] 2 5 12" xfId="3056"/>
    <cellStyle name="Comma [0] 2 5 13" xfId="3057"/>
    <cellStyle name="Comma [0] 2 5 14" xfId="3058"/>
    <cellStyle name="Comma [0] 2 5 15" xfId="3059"/>
    <cellStyle name="Comma [0] 2 5 16" xfId="3060"/>
    <cellStyle name="Comma [0] 2 5 17" xfId="3061"/>
    <cellStyle name="Comma [0] 2 5 18" xfId="3062"/>
    <cellStyle name="Comma [0] 2 5 19" xfId="3063"/>
    <cellStyle name="Comma [0] 2 5 2" xfId="3064"/>
    <cellStyle name="Comma [0] 2 5 20" xfId="3065"/>
    <cellStyle name="Comma [0] 2 5 21" xfId="3066"/>
    <cellStyle name="Comma [0] 2 5 22" xfId="3067"/>
    <cellStyle name="Comma [0] 2 5 23" xfId="3068"/>
    <cellStyle name="Comma [0] 2 5 24" xfId="3069"/>
    <cellStyle name="Comma [0] 2 5 25" xfId="3070"/>
    <cellStyle name="Comma [0] 2 5 26" xfId="3071"/>
    <cellStyle name="Comma [0] 2 5 27" xfId="3072"/>
    <cellStyle name="Comma [0] 2 5 28" xfId="3073"/>
    <cellStyle name="Comma [0] 2 5 29" xfId="3074"/>
    <cellStyle name="Comma [0] 2 5 3" xfId="3075"/>
    <cellStyle name="Comma [0] 2 5 30" xfId="3076"/>
    <cellStyle name="Comma [0] 2 5 31" xfId="3077"/>
    <cellStyle name="Comma [0] 2 5 32" xfId="3078"/>
    <cellStyle name="Comma [0] 2 5 33" xfId="3079"/>
    <cellStyle name="Comma [0] 2 5 34" xfId="3080"/>
    <cellStyle name="Comma [0] 2 5 35" xfId="3081"/>
    <cellStyle name="Comma [0] 2 5 4" xfId="3082"/>
    <cellStyle name="Comma [0] 2 5 5" xfId="3083"/>
    <cellStyle name="Comma [0] 2 5 6" xfId="3084"/>
    <cellStyle name="Comma [0] 2 5 7" xfId="3085"/>
    <cellStyle name="Comma [0] 2 5 8" xfId="3086"/>
    <cellStyle name="Comma [0] 2 5 9" xfId="3087"/>
    <cellStyle name="Comma [0] 2 50" xfId="3088"/>
    <cellStyle name="Comma [0] 2 50 10" xfId="3089"/>
    <cellStyle name="Comma [0] 2 50 11" xfId="3090"/>
    <cellStyle name="Comma [0] 2 50 12" xfId="3091"/>
    <cellStyle name="Comma [0] 2 50 13" xfId="3092"/>
    <cellStyle name="Comma [0] 2 50 14" xfId="3093"/>
    <cellStyle name="Comma [0] 2 50 15" xfId="3094"/>
    <cellStyle name="Comma [0] 2 50 16" xfId="3095"/>
    <cellStyle name="Comma [0] 2 50 17" xfId="3096"/>
    <cellStyle name="Comma [0] 2 50 18" xfId="3097"/>
    <cellStyle name="Comma [0] 2 50 19" xfId="3098"/>
    <cellStyle name="Comma [0] 2 50 2" xfId="3099"/>
    <cellStyle name="Comma [0] 2 50 20" xfId="3100"/>
    <cellStyle name="Comma [0] 2 50 21" xfId="3101"/>
    <cellStyle name="Comma [0] 2 50 22" xfId="3102"/>
    <cellStyle name="Comma [0] 2 50 23" xfId="3103"/>
    <cellStyle name="Comma [0] 2 50 24" xfId="3104"/>
    <cellStyle name="Comma [0] 2 50 25" xfId="3105"/>
    <cellStyle name="Comma [0] 2 50 26" xfId="3106"/>
    <cellStyle name="Comma [0] 2 50 27" xfId="3107"/>
    <cellStyle name="Comma [0] 2 50 28" xfId="3108"/>
    <cellStyle name="Comma [0] 2 50 29" xfId="3109"/>
    <cellStyle name="Comma [0] 2 50 3" xfId="3110"/>
    <cellStyle name="Comma [0] 2 50 30" xfId="3111"/>
    <cellStyle name="Comma [0] 2 50 31" xfId="3112"/>
    <cellStyle name="Comma [0] 2 50 32" xfId="3113"/>
    <cellStyle name="Comma [0] 2 50 33" xfId="3114"/>
    <cellStyle name="Comma [0] 2 50 34" xfId="3115"/>
    <cellStyle name="Comma [0] 2 50 35" xfId="3116"/>
    <cellStyle name="Comma [0] 2 50 4" xfId="3117"/>
    <cellStyle name="Comma [0] 2 50 5" xfId="3118"/>
    <cellStyle name="Comma [0] 2 50 6" xfId="3119"/>
    <cellStyle name="Comma [0] 2 50 7" xfId="3120"/>
    <cellStyle name="Comma [0] 2 50 8" xfId="3121"/>
    <cellStyle name="Comma [0] 2 50 9" xfId="3122"/>
    <cellStyle name="Comma [0] 2 51" xfId="3123"/>
    <cellStyle name="Comma [0] 2 51 10" xfId="3124"/>
    <cellStyle name="Comma [0] 2 51 11" xfId="3125"/>
    <cellStyle name="Comma [0] 2 51 12" xfId="3126"/>
    <cellStyle name="Comma [0] 2 51 13" xfId="3127"/>
    <cellStyle name="Comma [0] 2 51 14" xfId="3128"/>
    <cellStyle name="Comma [0] 2 51 15" xfId="3129"/>
    <cellStyle name="Comma [0] 2 51 16" xfId="3130"/>
    <cellStyle name="Comma [0] 2 51 17" xfId="3131"/>
    <cellStyle name="Comma [0] 2 51 18" xfId="3132"/>
    <cellStyle name="Comma [0] 2 51 19" xfId="3133"/>
    <cellStyle name="Comma [0] 2 51 2" xfId="3134"/>
    <cellStyle name="Comma [0] 2 51 20" xfId="3135"/>
    <cellStyle name="Comma [0] 2 51 21" xfId="3136"/>
    <cellStyle name="Comma [0] 2 51 22" xfId="3137"/>
    <cellStyle name="Comma [0] 2 51 23" xfId="3138"/>
    <cellStyle name="Comma [0] 2 51 24" xfId="3139"/>
    <cellStyle name="Comma [0] 2 51 25" xfId="3140"/>
    <cellStyle name="Comma [0] 2 51 26" xfId="3141"/>
    <cellStyle name="Comma [0] 2 51 27" xfId="3142"/>
    <cellStyle name="Comma [0] 2 51 28" xfId="3143"/>
    <cellStyle name="Comma [0] 2 51 29" xfId="3144"/>
    <cellStyle name="Comma [0] 2 51 3" xfId="3145"/>
    <cellStyle name="Comma [0] 2 51 30" xfId="3146"/>
    <cellStyle name="Comma [0] 2 51 31" xfId="3147"/>
    <cellStyle name="Comma [0] 2 51 32" xfId="3148"/>
    <cellStyle name="Comma [0] 2 51 33" xfId="3149"/>
    <cellStyle name="Comma [0] 2 51 34" xfId="3150"/>
    <cellStyle name="Comma [0] 2 51 35" xfId="3151"/>
    <cellStyle name="Comma [0] 2 51 4" xfId="3152"/>
    <cellStyle name="Comma [0] 2 51 5" xfId="3153"/>
    <cellStyle name="Comma [0] 2 51 6" xfId="3154"/>
    <cellStyle name="Comma [0] 2 51 7" xfId="3155"/>
    <cellStyle name="Comma [0] 2 51 8" xfId="3156"/>
    <cellStyle name="Comma [0] 2 51 9" xfId="3157"/>
    <cellStyle name="Comma [0] 2 52" xfId="3158"/>
    <cellStyle name="Comma [0] 2 52 10" xfId="3159"/>
    <cellStyle name="Comma [0] 2 52 11" xfId="3160"/>
    <cellStyle name="Comma [0] 2 52 12" xfId="3161"/>
    <cellStyle name="Comma [0] 2 52 13" xfId="3162"/>
    <cellStyle name="Comma [0] 2 52 14" xfId="3163"/>
    <cellStyle name="Comma [0] 2 52 15" xfId="3164"/>
    <cellStyle name="Comma [0] 2 52 16" xfId="3165"/>
    <cellStyle name="Comma [0] 2 52 17" xfId="3166"/>
    <cellStyle name="Comma [0] 2 52 18" xfId="3167"/>
    <cellStyle name="Comma [0] 2 52 19" xfId="3168"/>
    <cellStyle name="Comma [0] 2 52 2" xfId="3169"/>
    <cellStyle name="Comma [0] 2 52 20" xfId="3170"/>
    <cellStyle name="Comma [0] 2 52 21" xfId="3171"/>
    <cellStyle name="Comma [0] 2 52 22" xfId="3172"/>
    <cellStyle name="Comma [0] 2 52 23" xfId="3173"/>
    <cellStyle name="Comma [0] 2 52 24" xfId="3174"/>
    <cellStyle name="Comma [0] 2 52 25" xfId="3175"/>
    <cellStyle name="Comma [0] 2 52 26" xfId="3176"/>
    <cellStyle name="Comma [0] 2 52 27" xfId="3177"/>
    <cellStyle name="Comma [0] 2 52 28" xfId="3178"/>
    <cellStyle name="Comma [0] 2 52 29" xfId="3179"/>
    <cellStyle name="Comma [0] 2 52 3" xfId="3180"/>
    <cellStyle name="Comma [0] 2 52 30" xfId="3181"/>
    <cellStyle name="Comma [0] 2 52 31" xfId="3182"/>
    <cellStyle name="Comma [0] 2 52 32" xfId="3183"/>
    <cellStyle name="Comma [0] 2 52 33" xfId="3184"/>
    <cellStyle name="Comma [0] 2 52 34" xfId="3185"/>
    <cellStyle name="Comma [0] 2 52 35" xfId="3186"/>
    <cellStyle name="Comma [0] 2 52 4" xfId="3187"/>
    <cellStyle name="Comma [0] 2 52 5" xfId="3188"/>
    <cellStyle name="Comma [0] 2 52 6" xfId="3189"/>
    <cellStyle name="Comma [0] 2 52 7" xfId="3190"/>
    <cellStyle name="Comma [0] 2 52 8" xfId="3191"/>
    <cellStyle name="Comma [0] 2 52 9" xfId="3192"/>
    <cellStyle name="Comma [0] 2 53" xfId="3193"/>
    <cellStyle name="Comma [0] 2 53 10" xfId="3194"/>
    <cellStyle name="Comma [0] 2 53 11" xfId="3195"/>
    <cellStyle name="Comma [0] 2 53 12" xfId="3196"/>
    <cellStyle name="Comma [0] 2 53 13" xfId="3197"/>
    <cellStyle name="Comma [0] 2 53 14" xfId="3198"/>
    <cellStyle name="Comma [0] 2 53 15" xfId="3199"/>
    <cellStyle name="Comma [0] 2 53 16" xfId="3200"/>
    <cellStyle name="Comma [0] 2 53 17" xfId="3201"/>
    <cellStyle name="Comma [0] 2 53 18" xfId="3202"/>
    <cellStyle name="Comma [0] 2 53 19" xfId="3203"/>
    <cellStyle name="Comma [0] 2 53 2" xfId="3204"/>
    <cellStyle name="Comma [0] 2 53 20" xfId="3205"/>
    <cellStyle name="Comma [0] 2 53 21" xfId="3206"/>
    <cellStyle name="Comma [0] 2 53 22" xfId="3207"/>
    <cellStyle name="Comma [0] 2 53 23" xfId="3208"/>
    <cellStyle name="Comma [0] 2 53 24" xfId="3209"/>
    <cellStyle name="Comma [0] 2 53 25" xfId="3210"/>
    <cellStyle name="Comma [0] 2 53 26" xfId="3211"/>
    <cellStyle name="Comma [0] 2 53 27" xfId="3212"/>
    <cellStyle name="Comma [0] 2 53 28" xfId="3213"/>
    <cellStyle name="Comma [0] 2 53 29" xfId="3214"/>
    <cellStyle name="Comma [0] 2 53 3" xfId="3215"/>
    <cellStyle name="Comma [0] 2 53 30" xfId="3216"/>
    <cellStyle name="Comma [0] 2 53 31" xfId="3217"/>
    <cellStyle name="Comma [0] 2 53 32" xfId="3218"/>
    <cellStyle name="Comma [0] 2 53 33" xfId="3219"/>
    <cellStyle name="Comma [0] 2 53 34" xfId="3220"/>
    <cellStyle name="Comma [0] 2 53 35" xfId="3221"/>
    <cellStyle name="Comma [0] 2 53 4" xfId="3222"/>
    <cellStyle name="Comma [0] 2 53 5" xfId="3223"/>
    <cellStyle name="Comma [0] 2 53 6" xfId="3224"/>
    <cellStyle name="Comma [0] 2 53 7" xfId="3225"/>
    <cellStyle name="Comma [0] 2 53 8" xfId="3226"/>
    <cellStyle name="Comma [0] 2 53 9" xfId="3227"/>
    <cellStyle name="Comma [0] 2 54" xfId="3228"/>
    <cellStyle name="Comma [0] 2 54 10" xfId="3229"/>
    <cellStyle name="Comma [0] 2 54 11" xfId="3230"/>
    <cellStyle name="Comma [0] 2 54 12" xfId="3231"/>
    <cellStyle name="Comma [0] 2 54 13" xfId="3232"/>
    <cellStyle name="Comma [0] 2 54 14" xfId="3233"/>
    <cellStyle name="Comma [0] 2 54 15" xfId="3234"/>
    <cellStyle name="Comma [0] 2 54 16" xfId="3235"/>
    <cellStyle name="Comma [0] 2 54 17" xfId="3236"/>
    <cellStyle name="Comma [0] 2 54 18" xfId="3237"/>
    <cellStyle name="Comma [0] 2 54 19" xfId="3238"/>
    <cellStyle name="Comma [0] 2 54 2" xfId="3239"/>
    <cellStyle name="Comma [0] 2 54 20" xfId="3240"/>
    <cellStyle name="Comma [0] 2 54 21" xfId="3241"/>
    <cellStyle name="Comma [0] 2 54 22" xfId="3242"/>
    <cellStyle name="Comma [0] 2 54 23" xfId="3243"/>
    <cellStyle name="Comma [0] 2 54 24" xfId="3244"/>
    <cellStyle name="Comma [0] 2 54 25" xfId="3245"/>
    <cellStyle name="Comma [0] 2 54 26" xfId="3246"/>
    <cellStyle name="Comma [0] 2 54 27" xfId="3247"/>
    <cellStyle name="Comma [0] 2 54 28" xfId="3248"/>
    <cellStyle name="Comma [0] 2 54 29" xfId="3249"/>
    <cellStyle name="Comma [0] 2 54 3" xfId="3250"/>
    <cellStyle name="Comma [0] 2 54 30" xfId="3251"/>
    <cellStyle name="Comma [0] 2 54 31" xfId="3252"/>
    <cellStyle name="Comma [0] 2 54 32" xfId="3253"/>
    <cellStyle name="Comma [0] 2 54 33" xfId="3254"/>
    <cellStyle name="Comma [0] 2 54 34" xfId="3255"/>
    <cellStyle name="Comma [0] 2 54 35" xfId="3256"/>
    <cellStyle name="Comma [0] 2 54 4" xfId="3257"/>
    <cellStyle name="Comma [0] 2 54 5" xfId="3258"/>
    <cellStyle name="Comma [0] 2 54 6" xfId="3259"/>
    <cellStyle name="Comma [0] 2 54 7" xfId="3260"/>
    <cellStyle name="Comma [0] 2 54 8" xfId="3261"/>
    <cellStyle name="Comma [0] 2 54 9" xfId="3262"/>
    <cellStyle name="Comma [0] 2 55" xfId="3263"/>
    <cellStyle name="Comma [0] 2 55 10" xfId="3264"/>
    <cellStyle name="Comma [0] 2 55 11" xfId="3265"/>
    <cellStyle name="Comma [0] 2 55 12" xfId="3266"/>
    <cellStyle name="Comma [0] 2 55 13" xfId="3267"/>
    <cellStyle name="Comma [0] 2 55 14" xfId="3268"/>
    <cellStyle name="Comma [0] 2 55 15" xfId="3269"/>
    <cellStyle name="Comma [0] 2 55 16" xfId="3270"/>
    <cellStyle name="Comma [0] 2 55 17" xfId="3271"/>
    <cellStyle name="Comma [0] 2 55 18" xfId="3272"/>
    <cellStyle name="Comma [0] 2 55 19" xfId="3273"/>
    <cellStyle name="Comma [0] 2 55 2" xfId="3274"/>
    <cellStyle name="Comma [0] 2 55 20" xfId="3275"/>
    <cellStyle name="Comma [0] 2 55 21" xfId="3276"/>
    <cellStyle name="Comma [0] 2 55 22" xfId="3277"/>
    <cellStyle name="Comma [0] 2 55 23" xfId="3278"/>
    <cellStyle name="Comma [0] 2 55 24" xfId="3279"/>
    <cellStyle name="Comma [0] 2 55 25" xfId="3280"/>
    <cellStyle name="Comma [0] 2 55 26" xfId="3281"/>
    <cellStyle name="Comma [0] 2 55 27" xfId="3282"/>
    <cellStyle name="Comma [0] 2 55 28" xfId="3283"/>
    <cellStyle name="Comma [0] 2 55 29" xfId="3284"/>
    <cellStyle name="Comma [0] 2 55 3" xfId="3285"/>
    <cellStyle name="Comma [0] 2 55 30" xfId="3286"/>
    <cellStyle name="Comma [0] 2 55 31" xfId="3287"/>
    <cellStyle name="Comma [0] 2 55 32" xfId="3288"/>
    <cellStyle name="Comma [0] 2 55 33" xfId="3289"/>
    <cellStyle name="Comma [0] 2 55 34" xfId="3290"/>
    <cellStyle name="Comma [0] 2 55 35" xfId="3291"/>
    <cellStyle name="Comma [0] 2 55 4" xfId="3292"/>
    <cellStyle name="Comma [0] 2 55 5" xfId="3293"/>
    <cellStyle name="Comma [0] 2 55 6" xfId="3294"/>
    <cellStyle name="Comma [0] 2 55 7" xfId="3295"/>
    <cellStyle name="Comma [0] 2 55 8" xfId="3296"/>
    <cellStyle name="Comma [0] 2 55 9" xfId="3297"/>
    <cellStyle name="Comma [0] 2 56" xfId="3298"/>
    <cellStyle name="Comma [0] 2 57" xfId="3299"/>
    <cellStyle name="Comma [0] 2 58" xfId="3300"/>
    <cellStyle name="Comma [0] 2 59" xfId="3301"/>
    <cellStyle name="Comma [0] 2 6" xfId="3302"/>
    <cellStyle name="Comma [0] 2 6 10" xfId="3303"/>
    <cellStyle name="Comma [0] 2 6 11" xfId="3304"/>
    <cellStyle name="Comma [0] 2 6 12" xfId="3305"/>
    <cellStyle name="Comma [0] 2 6 13" xfId="3306"/>
    <cellStyle name="Comma [0] 2 6 14" xfId="3307"/>
    <cellStyle name="Comma [0] 2 6 15" xfId="3308"/>
    <cellStyle name="Comma [0] 2 6 16" xfId="3309"/>
    <cellStyle name="Comma [0] 2 6 17" xfId="3310"/>
    <cellStyle name="Comma [0] 2 6 18" xfId="3311"/>
    <cellStyle name="Comma [0] 2 6 19" xfId="3312"/>
    <cellStyle name="Comma [0] 2 6 2" xfId="3313"/>
    <cellStyle name="Comma [0] 2 6 20" xfId="3314"/>
    <cellStyle name="Comma [0] 2 6 21" xfId="3315"/>
    <cellStyle name="Comma [0] 2 6 22" xfId="3316"/>
    <cellStyle name="Comma [0] 2 6 23" xfId="3317"/>
    <cellStyle name="Comma [0] 2 6 24" xfId="3318"/>
    <cellStyle name="Comma [0] 2 6 25" xfId="3319"/>
    <cellStyle name="Comma [0] 2 6 26" xfId="3320"/>
    <cellStyle name="Comma [0] 2 6 27" xfId="3321"/>
    <cellStyle name="Comma [0] 2 6 28" xfId="3322"/>
    <cellStyle name="Comma [0] 2 6 29" xfId="3323"/>
    <cellStyle name="Comma [0] 2 6 3" xfId="3324"/>
    <cellStyle name="Comma [0] 2 6 30" xfId="3325"/>
    <cellStyle name="Comma [0] 2 6 31" xfId="3326"/>
    <cellStyle name="Comma [0] 2 6 32" xfId="3327"/>
    <cellStyle name="Comma [0] 2 6 33" xfId="3328"/>
    <cellStyle name="Comma [0] 2 6 34" xfId="3329"/>
    <cellStyle name="Comma [0] 2 6 35" xfId="3330"/>
    <cellStyle name="Comma [0] 2 6 4" xfId="3331"/>
    <cellStyle name="Comma [0] 2 6 5" xfId="3332"/>
    <cellStyle name="Comma [0] 2 6 6" xfId="3333"/>
    <cellStyle name="Comma [0] 2 6 7" xfId="3334"/>
    <cellStyle name="Comma [0] 2 6 8" xfId="3335"/>
    <cellStyle name="Comma [0] 2 6 9" xfId="3336"/>
    <cellStyle name="Comma [0] 2 60" xfId="3337"/>
    <cellStyle name="Comma [0] 2 61" xfId="3338"/>
    <cellStyle name="Comma [0] 2 62" xfId="3339"/>
    <cellStyle name="Comma [0] 2 63" xfId="3340"/>
    <cellStyle name="Comma [0] 2 64" xfId="3341"/>
    <cellStyle name="Comma [0] 2 65" xfId="3342"/>
    <cellStyle name="Comma [0] 2 66" xfId="3343"/>
    <cellStyle name="Comma [0] 2 67" xfId="3344"/>
    <cellStyle name="Comma [0] 2 68" xfId="3345"/>
    <cellStyle name="Comma [0] 2 69" xfId="3346"/>
    <cellStyle name="Comma [0] 2 7" xfId="3347"/>
    <cellStyle name="Comma [0] 2 7 10" xfId="3348"/>
    <cellStyle name="Comma [0] 2 7 11" xfId="3349"/>
    <cellStyle name="Comma [0] 2 7 12" xfId="3350"/>
    <cellStyle name="Comma [0] 2 7 13" xfId="3351"/>
    <cellStyle name="Comma [0] 2 7 14" xfId="3352"/>
    <cellStyle name="Comma [0] 2 7 15" xfId="3353"/>
    <cellStyle name="Comma [0] 2 7 16" xfId="3354"/>
    <cellStyle name="Comma [0] 2 7 17" xfId="3355"/>
    <cellStyle name="Comma [0] 2 7 18" xfId="3356"/>
    <cellStyle name="Comma [0] 2 7 19" xfId="3357"/>
    <cellStyle name="Comma [0] 2 7 2" xfId="3358"/>
    <cellStyle name="Comma [0] 2 7 20" xfId="3359"/>
    <cellStyle name="Comma [0] 2 7 21" xfId="3360"/>
    <cellStyle name="Comma [0] 2 7 22" xfId="3361"/>
    <cellStyle name="Comma [0] 2 7 23" xfId="3362"/>
    <cellStyle name="Comma [0] 2 7 24" xfId="3363"/>
    <cellStyle name="Comma [0] 2 7 25" xfId="3364"/>
    <cellStyle name="Comma [0] 2 7 26" xfId="3365"/>
    <cellStyle name="Comma [0] 2 7 27" xfId="3366"/>
    <cellStyle name="Comma [0] 2 7 28" xfId="3367"/>
    <cellStyle name="Comma [0] 2 7 29" xfId="3368"/>
    <cellStyle name="Comma [0] 2 7 3" xfId="3369"/>
    <cellStyle name="Comma [0] 2 7 30" xfId="3370"/>
    <cellStyle name="Comma [0] 2 7 31" xfId="3371"/>
    <cellStyle name="Comma [0] 2 7 32" xfId="3372"/>
    <cellStyle name="Comma [0] 2 7 33" xfId="3373"/>
    <cellStyle name="Comma [0] 2 7 34" xfId="3374"/>
    <cellStyle name="Comma [0] 2 7 35" xfId="3375"/>
    <cellStyle name="Comma [0] 2 7 4" xfId="3376"/>
    <cellStyle name="Comma [0] 2 7 5" xfId="3377"/>
    <cellStyle name="Comma [0] 2 7 6" xfId="3378"/>
    <cellStyle name="Comma [0] 2 7 7" xfId="3379"/>
    <cellStyle name="Comma [0] 2 7 8" xfId="3380"/>
    <cellStyle name="Comma [0] 2 7 9" xfId="3381"/>
    <cellStyle name="Comma [0] 2 70" xfId="3382"/>
    <cellStyle name="Comma [0] 2 71" xfId="3383"/>
    <cellStyle name="Comma [0] 2 72" xfId="3384"/>
    <cellStyle name="Comma [0] 2 73" xfId="3385"/>
    <cellStyle name="Comma [0] 2 74" xfId="3386"/>
    <cellStyle name="Comma [0] 2 75" xfId="3387"/>
    <cellStyle name="Comma [0] 2 76" xfId="3388"/>
    <cellStyle name="Comma [0] 2 77" xfId="3389"/>
    <cellStyle name="Comma [0] 2 78" xfId="3390"/>
    <cellStyle name="Comma [0] 2 79" xfId="3391"/>
    <cellStyle name="Comma [0] 2 8" xfId="3392"/>
    <cellStyle name="Comma [0] 2 8 10" xfId="3393"/>
    <cellStyle name="Comma [0] 2 8 11" xfId="3394"/>
    <cellStyle name="Comma [0] 2 8 12" xfId="3395"/>
    <cellStyle name="Comma [0] 2 8 13" xfId="3396"/>
    <cellStyle name="Comma [0] 2 8 14" xfId="3397"/>
    <cellStyle name="Comma [0] 2 8 15" xfId="3398"/>
    <cellStyle name="Comma [0] 2 8 16" xfId="3399"/>
    <cellStyle name="Comma [0] 2 8 17" xfId="3400"/>
    <cellStyle name="Comma [0] 2 8 18" xfId="3401"/>
    <cellStyle name="Comma [0] 2 8 19" xfId="3402"/>
    <cellStyle name="Comma [0] 2 8 2" xfId="3403"/>
    <cellStyle name="Comma [0] 2 8 20" xfId="3404"/>
    <cellStyle name="Comma [0] 2 8 21" xfId="3405"/>
    <cellStyle name="Comma [0] 2 8 22" xfId="3406"/>
    <cellStyle name="Comma [0] 2 8 23" xfId="3407"/>
    <cellStyle name="Comma [0] 2 8 24" xfId="3408"/>
    <cellStyle name="Comma [0] 2 8 25" xfId="3409"/>
    <cellStyle name="Comma [0] 2 8 26" xfId="3410"/>
    <cellStyle name="Comma [0] 2 8 27" xfId="3411"/>
    <cellStyle name="Comma [0] 2 8 28" xfId="3412"/>
    <cellStyle name="Comma [0] 2 8 29" xfId="3413"/>
    <cellStyle name="Comma [0] 2 8 3" xfId="3414"/>
    <cellStyle name="Comma [0] 2 8 30" xfId="3415"/>
    <cellStyle name="Comma [0] 2 8 31" xfId="3416"/>
    <cellStyle name="Comma [0] 2 8 32" xfId="3417"/>
    <cellStyle name="Comma [0] 2 8 33" xfId="3418"/>
    <cellStyle name="Comma [0] 2 8 34" xfId="3419"/>
    <cellStyle name="Comma [0] 2 8 35" xfId="3420"/>
    <cellStyle name="Comma [0] 2 8 4" xfId="3421"/>
    <cellStyle name="Comma [0] 2 8 5" xfId="3422"/>
    <cellStyle name="Comma [0] 2 8 6" xfId="3423"/>
    <cellStyle name="Comma [0] 2 8 7" xfId="3424"/>
    <cellStyle name="Comma [0] 2 8 8" xfId="3425"/>
    <cellStyle name="Comma [0] 2 8 9" xfId="3426"/>
    <cellStyle name="Comma [0] 2 80" xfId="3427"/>
    <cellStyle name="Comma [0] 2 81" xfId="3428"/>
    <cellStyle name="Comma [0] 2 82" xfId="3429"/>
    <cellStyle name="Comma [0] 2 83" xfId="3430"/>
    <cellStyle name="Comma [0] 2 84" xfId="3431"/>
    <cellStyle name="Comma [0] 2 85" xfId="3432"/>
    <cellStyle name="Comma [0] 2 86" xfId="3433"/>
    <cellStyle name="Comma [0] 2 87" xfId="3434"/>
    <cellStyle name="Comma [0] 2 88" xfId="3435"/>
    <cellStyle name="Comma [0] 2 89" xfId="3436"/>
    <cellStyle name="Comma [0] 2 9" xfId="3437"/>
    <cellStyle name="Comma [0] 2 9 10" xfId="3438"/>
    <cellStyle name="Comma [0] 2 9 11" xfId="3439"/>
    <cellStyle name="Comma [0] 2 9 12" xfId="3440"/>
    <cellStyle name="Comma [0] 2 9 13" xfId="3441"/>
    <cellStyle name="Comma [0] 2 9 14" xfId="3442"/>
    <cellStyle name="Comma [0] 2 9 15" xfId="3443"/>
    <cellStyle name="Comma [0] 2 9 16" xfId="3444"/>
    <cellStyle name="Comma [0] 2 9 17" xfId="3445"/>
    <cellStyle name="Comma [0] 2 9 18" xfId="3446"/>
    <cellStyle name="Comma [0] 2 9 19" xfId="3447"/>
    <cellStyle name="Comma [0] 2 9 2" xfId="3448"/>
    <cellStyle name="Comma [0] 2 9 20" xfId="3449"/>
    <cellStyle name="Comma [0] 2 9 21" xfId="3450"/>
    <cellStyle name="Comma [0] 2 9 22" xfId="3451"/>
    <cellStyle name="Comma [0] 2 9 23" xfId="3452"/>
    <cellStyle name="Comma [0] 2 9 24" xfId="3453"/>
    <cellStyle name="Comma [0] 2 9 25" xfId="3454"/>
    <cellStyle name="Comma [0] 2 9 26" xfId="3455"/>
    <cellStyle name="Comma [0] 2 9 27" xfId="3456"/>
    <cellStyle name="Comma [0] 2 9 28" xfId="3457"/>
    <cellStyle name="Comma [0] 2 9 29" xfId="3458"/>
    <cellStyle name="Comma [0] 2 9 3" xfId="3459"/>
    <cellStyle name="Comma [0] 2 9 30" xfId="3460"/>
    <cellStyle name="Comma [0] 2 9 31" xfId="3461"/>
    <cellStyle name="Comma [0] 2 9 32" xfId="3462"/>
    <cellStyle name="Comma [0] 2 9 33" xfId="3463"/>
    <cellStyle name="Comma [0] 2 9 34" xfId="3464"/>
    <cellStyle name="Comma [0] 2 9 35" xfId="3465"/>
    <cellStyle name="Comma [0] 2 9 4" xfId="3466"/>
    <cellStyle name="Comma [0] 2 9 5" xfId="3467"/>
    <cellStyle name="Comma [0] 2 9 6" xfId="3468"/>
    <cellStyle name="Comma [0] 2 9 7" xfId="3469"/>
    <cellStyle name="Comma [0] 2 9 8" xfId="3470"/>
    <cellStyle name="Comma [0] 2 9 9" xfId="3471"/>
    <cellStyle name="Comma [0] 3" xfId="159"/>
    <cellStyle name="Comma 10" xfId="30"/>
    <cellStyle name="Comma 10 2" xfId="3473"/>
    <cellStyle name="Comma 10 2 2" xfId="3474"/>
    <cellStyle name="Comma 10 3" xfId="3472"/>
    <cellStyle name="Comma 100" xfId="23825"/>
    <cellStyle name="Comma 101" xfId="23866"/>
    <cellStyle name="Comma 102" xfId="23817"/>
    <cellStyle name="Comma 103" xfId="23874"/>
    <cellStyle name="Comma 104" xfId="23878"/>
    <cellStyle name="Comma 105" xfId="23882"/>
    <cellStyle name="Comma 106" xfId="23885"/>
    <cellStyle name="Comma 107" xfId="23889"/>
    <cellStyle name="Comma 108" xfId="23893"/>
    <cellStyle name="Comma 109" xfId="23897"/>
    <cellStyle name="Comma 11" xfId="31"/>
    <cellStyle name="Comma 11 2" xfId="3475"/>
    <cellStyle name="Comma 11 2 2" xfId="3476"/>
    <cellStyle name="Comma 11 2 2 2" xfId="3477"/>
    <cellStyle name="Comma 11 2 3" xfId="3478"/>
    <cellStyle name="Comma 11 3" xfId="3479"/>
    <cellStyle name="Comma 11 3 2" xfId="3480"/>
    <cellStyle name="Comma 11 4" xfId="3481"/>
    <cellStyle name="Comma 110" xfId="23900"/>
    <cellStyle name="Comma 111" xfId="23904"/>
    <cellStyle name="Comma 112" xfId="23908"/>
    <cellStyle name="Comma 113" xfId="23911"/>
    <cellStyle name="Comma 114" xfId="23937"/>
    <cellStyle name="Comma 115" xfId="23867"/>
    <cellStyle name="Comma 116" xfId="23939"/>
    <cellStyle name="Comma 117" xfId="23921"/>
    <cellStyle name="Comma 118" xfId="23884"/>
    <cellStyle name="Comma 119" xfId="23927"/>
    <cellStyle name="Comma 12" xfId="32"/>
    <cellStyle name="Comma 12 10" xfId="3483"/>
    <cellStyle name="Comma 12 10 2" xfId="3484"/>
    <cellStyle name="Comma 12 11" xfId="3485"/>
    <cellStyle name="Comma 12 11 2" xfId="3486"/>
    <cellStyle name="Comma 12 12" xfId="3487"/>
    <cellStyle name="Comma 12 12 2" xfId="3488"/>
    <cellStyle name="Comma 12 13" xfId="3489"/>
    <cellStyle name="Comma 12 13 2" xfId="3490"/>
    <cellStyle name="Comma 12 14" xfId="3491"/>
    <cellStyle name="Comma 12 14 2" xfId="3492"/>
    <cellStyle name="Comma 12 15" xfId="3493"/>
    <cellStyle name="Comma 12 15 2" xfId="3494"/>
    <cellStyle name="Comma 12 16" xfId="3495"/>
    <cellStyle name="Comma 12 16 2" xfId="3496"/>
    <cellStyle name="Comma 12 17" xfId="3497"/>
    <cellStyle name="Comma 12 17 2" xfId="3498"/>
    <cellStyle name="Comma 12 18" xfId="3499"/>
    <cellStyle name="Comma 12 18 2" xfId="3500"/>
    <cellStyle name="Comma 12 19" xfId="3501"/>
    <cellStyle name="Comma 12 19 2" xfId="3502"/>
    <cellStyle name="Comma 12 2" xfId="3503"/>
    <cellStyle name="Comma 12 2 2" xfId="3504"/>
    <cellStyle name="Comma 12 2 2 2" xfId="3505"/>
    <cellStyle name="Comma 12 2 2 2 2" xfId="3506"/>
    <cellStyle name="Comma 12 2 2 3" xfId="3507"/>
    <cellStyle name="Comma 12 2 3" xfId="3508"/>
    <cellStyle name="Comma 12 2 3 10" xfId="3509"/>
    <cellStyle name="Comma 12 2 3 10 2" xfId="3510"/>
    <cellStyle name="Comma 12 2 3 11" xfId="3511"/>
    <cellStyle name="Comma 12 2 3 11 2" xfId="3512"/>
    <cellStyle name="Comma 12 2 3 12" xfId="3513"/>
    <cellStyle name="Comma 12 2 3 12 2" xfId="3514"/>
    <cellStyle name="Comma 12 2 3 13" xfId="3515"/>
    <cellStyle name="Comma 12 2 3 13 2" xfId="3516"/>
    <cellStyle name="Comma 12 2 3 14" xfId="3517"/>
    <cellStyle name="Comma 12 2 3 14 2" xfId="3518"/>
    <cellStyle name="Comma 12 2 3 15" xfId="3519"/>
    <cellStyle name="Comma 12 2 3 15 2" xfId="3520"/>
    <cellStyle name="Comma 12 2 3 16" xfId="3521"/>
    <cellStyle name="Comma 12 2 3 16 2" xfId="3522"/>
    <cellStyle name="Comma 12 2 3 17" xfId="3523"/>
    <cellStyle name="Comma 12 2 3 17 2" xfId="3524"/>
    <cellStyle name="Comma 12 2 3 18" xfId="3525"/>
    <cellStyle name="Comma 12 2 3 18 2" xfId="3526"/>
    <cellStyle name="Comma 12 2 3 19" xfId="3527"/>
    <cellStyle name="Comma 12 2 3 19 2" xfId="3528"/>
    <cellStyle name="Comma 12 2 3 2" xfId="3529"/>
    <cellStyle name="Comma 12 2 3 2 2" xfId="3530"/>
    <cellStyle name="Comma 12 2 3 2 2 2" xfId="3531"/>
    <cellStyle name="Comma 12 2 3 2 3" xfId="3532"/>
    <cellStyle name="Comma 12 2 3 20" xfId="3533"/>
    <cellStyle name="Comma 12 2 3 3" xfId="3534"/>
    <cellStyle name="Comma 12 2 3 3 2" xfId="3535"/>
    <cellStyle name="Comma 12 2 3 4" xfId="3536"/>
    <cellStyle name="Comma 12 2 3 4 2" xfId="3537"/>
    <cellStyle name="Comma 12 2 3 5" xfId="3538"/>
    <cellStyle name="Comma 12 2 3 5 2" xfId="3539"/>
    <cellStyle name="Comma 12 2 3 6" xfId="3540"/>
    <cellStyle name="Comma 12 2 3 6 2" xfId="3541"/>
    <cellStyle name="Comma 12 2 3 7" xfId="3542"/>
    <cellStyle name="Comma 12 2 3 7 2" xfId="3543"/>
    <cellStyle name="Comma 12 2 3 8" xfId="3544"/>
    <cellStyle name="Comma 12 2 3 8 2" xfId="3545"/>
    <cellStyle name="Comma 12 2 3 9" xfId="3546"/>
    <cellStyle name="Comma 12 2 3 9 2" xfId="3547"/>
    <cellStyle name="Comma 12 2 4" xfId="3548"/>
    <cellStyle name="Comma 12 2 4 2" xfId="3549"/>
    <cellStyle name="Comma 12 2 5" xfId="3550"/>
    <cellStyle name="Comma 12 20" xfId="3551"/>
    <cellStyle name="Comma 12 20 2" xfId="3552"/>
    <cellStyle name="Comma 12 21" xfId="3553"/>
    <cellStyle name="Comma 12 21 2" xfId="3554"/>
    <cellStyle name="Comma 12 22" xfId="3555"/>
    <cellStyle name="Comma 12 23" xfId="3482"/>
    <cellStyle name="Comma 12 3" xfId="3556"/>
    <cellStyle name="Comma 12 3 2" xfId="3557"/>
    <cellStyle name="Comma 12 3 2 2" xfId="3558"/>
    <cellStyle name="Comma 12 3 3" xfId="3559"/>
    <cellStyle name="Comma 12 4" xfId="3560"/>
    <cellStyle name="Comma 12 4 10" xfId="3561"/>
    <cellStyle name="Comma 12 4 10 2" xfId="3562"/>
    <cellStyle name="Comma 12 4 11" xfId="3563"/>
    <cellStyle name="Comma 12 4 11 2" xfId="3564"/>
    <cellStyle name="Comma 12 4 12" xfId="3565"/>
    <cellStyle name="Comma 12 4 12 2" xfId="3566"/>
    <cellStyle name="Comma 12 4 13" xfId="3567"/>
    <cellStyle name="Comma 12 4 13 2" xfId="3568"/>
    <cellStyle name="Comma 12 4 14" xfId="3569"/>
    <cellStyle name="Comma 12 4 14 2" xfId="3570"/>
    <cellStyle name="Comma 12 4 15" xfId="3571"/>
    <cellStyle name="Comma 12 4 15 2" xfId="3572"/>
    <cellStyle name="Comma 12 4 16" xfId="3573"/>
    <cellStyle name="Comma 12 4 16 2" xfId="3574"/>
    <cellStyle name="Comma 12 4 17" xfId="3575"/>
    <cellStyle name="Comma 12 4 17 2" xfId="3576"/>
    <cellStyle name="Comma 12 4 18" xfId="3577"/>
    <cellStyle name="Comma 12 4 18 2" xfId="3578"/>
    <cellStyle name="Comma 12 4 19" xfId="3579"/>
    <cellStyle name="Comma 12 4 19 2" xfId="3580"/>
    <cellStyle name="Comma 12 4 2" xfId="3581"/>
    <cellStyle name="Comma 12 4 2 2" xfId="3582"/>
    <cellStyle name="Comma 12 4 2 2 2" xfId="3583"/>
    <cellStyle name="Comma 12 4 2 3" xfId="3584"/>
    <cellStyle name="Comma 12 4 20" xfId="3585"/>
    <cellStyle name="Comma 12 4 3" xfId="3586"/>
    <cellStyle name="Comma 12 4 3 2" xfId="3587"/>
    <cellStyle name="Comma 12 4 4" xfId="3588"/>
    <cellStyle name="Comma 12 4 4 2" xfId="3589"/>
    <cellStyle name="Comma 12 4 5" xfId="3590"/>
    <cellStyle name="Comma 12 4 5 2" xfId="3591"/>
    <cellStyle name="Comma 12 4 6" xfId="3592"/>
    <cellStyle name="Comma 12 4 6 2" xfId="3593"/>
    <cellStyle name="Comma 12 4 7" xfId="3594"/>
    <cellStyle name="Comma 12 4 7 2" xfId="3595"/>
    <cellStyle name="Comma 12 4 8" xfId="3596"/>
    <cellStyle name="Comma 12 4 8 2" xfId="3597"/>
    <cellStyle name="Comma 12 4 9" xfId="3598"/>
    <cellStyle name="Comma 12 4 9 2" xfId="3599"/>
    <cellStyle name="Comma 12 5" xfId="3600"/>
    <cellStyle name="Comma 12 5 2" xfId="3601"/>
    <cellStyle name="Comma 12 5 2 2" xfId="3602"/>
    <cellStyle name="Comma 12 5 3" xfId="3603"/>
    <cellStyle name="Comma 12 6" xfId="3604"/>
    <cellStyle name="Comma 12 6 2" xfId="3605"/>
    <cellStyle name="Comma 12 7" xfId="3606"/>
    <cellStyle name="Comma 12 7 2" xfId="3607"/>
    <cellStyle name="Comma 12 8" xfId="3608"/>
    <cellStyle name="Comma 12 8 2" xfId="3609"/>
    <cellStyle name="Comma 12 9" xfId="3610"/>
    <cellStyle name="Comma 12 9 2" xfId="3611"/>
    <cellStyle name="Comma 120" xfId="23924"/>
    <cellStyle name="Comma 121" xfId="23933"/>
    <cellStyle name="Comma 122" xfId="23929"/>
    <cellStyle name="Comma 123" xfId="23946"/>
    <cellStyle name="Comma 124" xfId="23944"/>
    <cellStyle name="Comma 125" xfId="23842"/>
    <cellStyle name="Comma 126" xfId="23949"/>
    <cellStyle name="Comma 127" xfId="23958"/>
    <cellStyle name="Comma 128" xfId="23925"/>
    <cellStyle name="Comma 129" xfId="23744"/>
    <cellStyle name="Comma 13" xfId="33"/>
    <cellStyle name="Comma 13 10" xfId="3613"/>
    <cellStyle name="Comma 13 10 2" xfId="3614"/>
    <cellStyle name="Comma 13 11" xfId="3615"/>
    <cellStyle name="Comma 13 11 2" xfId="3616"/>
    <cellStyle name="Comma 13 12" xfId="3617"/>
    <cellStyle name="Comma 13 12 2" xfId="3618"/>
    <cellStyle name="Comma 13 13" xfId="3619"/>
    <cellStyle name="Comma 13 13 2" xfId="3620"/>
    <cellStyle name="Comma 13 14" xfId="3621"/>
    <cellStyle name="Comma 13 14 2" xfId="3622"/>
    <cellStyle name="Comma 13 15" xfId="3623"/>
    <cellStyle name="Comma 13 15 2" xfId="3624"/>
    <cellStyle name="Comma 13 16" xfId="3625"/>
    <cellStyle name="Comma 13 16 2" xfId="3626"/>
    <cellStyle name="Comma 13 17" xfId="3627"/>
    <cellStyle name="Comma 13 17 2" xfId="3628"/>
    <cellStyle name="Comma 13 18" xfId="3629"/>
    <cellStyle name="Comma 13 18 2" xfId="3630"/>
    <cellStyle name="Comma 13 19" xfId="3631"/>
    <cellStyle name="Comma 13 19 2" xfId="3632"/>
    <cellStyle name="Comma 13 2" xfId="3633"/>
    <cellStyle name="Comma 13 2 2" xfId="3634"/>
    <cellStyle name="Comma 13 2 2 2" xfId="3635"/>
    <cellStyle name="Comma 13 2 3" xfId="3636"/>
    <cellStyle name="Comma 13 20" xfId="3637"/>
    <cellStyle name="Comma 13 21" xfId="3612"/>
    <cellStyle name="Comma 13 3" xfId="3638"/>
    <cellStyle name="Comma 13 3 2" xfId="3639"/>
    <cellStyle name="Comma 13 4" xfId="3640"/>
    <cellStyle name="Comma 13 4 2" xfId="3641"/>
    <cellStyle name="Comma 13 5" xfId="3642"/>
    <cellStyle name="Comma 13 5 2" xfId="3643"/>
    <cellStyle name="Comma 13 6" xfId="3644"/>
    <cellStyle name="Comma 13 6 2" xfId="3645"/>
    <cellStyle name="Comma 13 7" xfId="3646"/>
    <cellStyle name="Comma 13 7 2" xfId="3647"/>
    <cellStyle name="Comma 13 8" xfId="3648"/>
    <cellStyle name="Comma 13 8 2" xfId="3649"/>
    <cellStyle name="Comma 13 9" xfId="3650"/>
    <cellStyle name="Comma 13 9 2" xfId="3651"/>
    <cellStyle name="Comma 130" xfId="23931"/>
    <cellStyle name="Comma 131" xfId="23964"/>
    <cellStyle name="Comma 132" xfId="23824"/>
    <cellStyle name="Comma 133" xfId="23987"/>
    <cellStyle name="Comma 134" xfId="23934"/>
    <cellStyle name="Comma 135" xfId="23972"/>
    <cellStyle name="Comma 136" xfId="23865"/>
    <cellStyle name="Comma 137" xfId="23986"/>
    <cellStyle name="Comma 138" xfId="23873"/>
    <cellStyle name="Comma 139" xfId="23912"/>
    <cellStyle name="Comma 14" xfId="34"/>
    <cellStyle name="Comma 140" xfId="23997"/>
    <cellStyle name="Comma 141" xfId="23983"/>
    <cellStyle name="Comma 142" xfId="24001"/>
    <cellStyle name="Comma 143" xfId="24003"/>
    <cellStyle name="Comma 144" xfId="24005"/>
    <cellStyle name="Comma 145" xfId="24007"/>
    <cellStyle name="Comma 146" xfId="24009"/>
    <cellStyle name="Comma 147" xfId="24039"/>
    <cellStyle name="Comma 148" xfId="24046"/>
    <cellStyle name="Comma 149" xfId="24100"/>
    <cellStyle name="Comma 15" xfId="35"/>
    <cellStyle name="Comma 15 2" xfId="3652"/>
    <cellStyle name="Comma 150" xfId="24103"/>
    <cellStyle name="Comma 151" xfId="24126"/>
    <cellStyle name="Comma 152" xfId="24115"/>
    <cellStyle name="Comma 153" xfId="24133"/>
    <cellStyle name="Comma 154" xfId="24110"/>
    <cellStyle name="Comma 155" xfId="24113"/>
    <cellStyle name="Comma 156" xfId="24129"/>
    <cellStyle name="Comma 157" xfId="24137"/>
    <cellStyle name="Comma 158" xfId="24107"/>
    <cellStyle name="Comma 159" xfId="24138"/>
    <cellStyle name="Comma 16" xfId="36"/>
    <cellStyle name="Comma 16 2" xfId="3653"/>
    <cellStyle name="Comma 160" xfId="24134"/>
    <cellStyle name="Comma 161" xfId="24144"/>
    <cellStyle name="Comma 162" xfId="24125"/>
    <cellStyle name="Comma 163" xfId="24147"/>
    <cellStyle name="Comma 164" xfId="24167"/>
    <cellStyle name="Comma 165" xfId="24166"/>
    <cellStyle name="Comma 166" xfId="24150"/>
    <cellStyle name="Comma 167" xfId="24151"/>
    <cellStyle name="Comma 168" xfId="24140"/>
    <cellStyle name="Comma 169" xfId="24172"/>
    <cellStyle name="Comma 17" xfId="37"/>
    <cellStyle name="Comma 170" xfId="24118"/>
    <cellStyle name="Comma 171" xfId="24176"/>
    <cellStyle name="Comma 172" xfId="24108"/>
    <cellStyle name="Comma 173" xfId="24180"/>
    <cellStyle name="Comma 174" xfId="24164"/>
    <cellStyle name="Comma 175" xfId="24186"/>
    <cellStyle name="Comma 176" xfId="24169"/>
    <cellStyle name="Comma 177" xfId="24209"/>
    <cellStyle name="Comma 178" xfId="24205"/>
    <cellStyle name="Comma 179" xfId="24216"/>
    <cellStyle name="Comma 18" xfId="38"/>
    <cellStyle name="Comma 18 2" xfId="3654"/>
    <cellStyle name="Comma 180" xfId="24157"/>
    <cellStyle name="Comma 181" xfId="24215"/>
    <cellStyle name="Comma 182" xfId="24220"/>
    <cellStyle name="Comma 183" xfId="24111"/>
    <cellStyle name="Comma 184" xfId="24231"/>
    <cellStyle name="Comma 185" xfId="24230"/>
    <cellStyle name="Comma 186" xfId="24154"/>
    <cellStyle name="Comma 187" xfId="24158"/>
    <cellStyle name="Comma 188" xfId="24194"/>
    <cellStyle name="Comma 189" xfId="24213"/>
    <cellStyle name="Comma 19" xfId="39"/>
    <cellStyle name="Comma 190" xfId="24218"/>
    <cellStyle name="Comma 191" xfId="24119"/>
    <cellStyle name="Comma 192" xfId="24258"/>
    <cellStyle name="Comma 193" xfId="24191"/>
    <cellStyle name="Comma 194" xfId="24250"/>
    <cellStyle name="Comma 195" xfId="24202"/>
    <cellStyle name="Comma 196" xfId="24233"/>
    <cellStyle name="Comma 197" xfId="24251"/>
    <cellStyle name="Comma 198" xfId="24152"/>
    <cellStyle name="Comma 199" xfId="24255"/>
    <cellStyle name="Comma 2" xfId="40"/>
    <cellStyle name="Comma 2 10" xfId="3656"/>
    <cellStyle name="Comma 2 11" xfId="3657"/>
    <cellStyle name="Comma 2 12" xfId="3655"/>
    <cellStyle name="Comma 2 2" xfId="41"/>
    <cellStyle name="Comma 2 2 10" xfId="3658"/>
    <cellStyle name="Comma 2 2 2" xfId="3659"/>
    <cellStyle name="Comma 2 2 2 2" xfId="3660"/>
    <cellStyle name="Comma 2 2 2 2 2" xfId="3661"/>
    <cellStyle name="Comma 2 2 2 2 3" xfId="3662"/>
    <cellStyle name="Comma 2 2 2 3" xfId="3663"/>
    <cellStyle name="Comma 2 2 2 3 2" xfId="3664"/>
    <cellStyle name="Comma 2 2 2 4" xfId="3665"/>
    <cellStyle name="Comma 2 2 2 4 2" xfId="3666"/>
    <cellStyle name="Comma 2 2 3" xfId="3667"/>
    <cellStyle name="Comma 2 2 3 2" xfId="3668"/>
    <cellStyle name="Comma 2 2 3 3" xfId="3669"/>
    <cellStyle name="Comma 2 2 4" xfId="3670"/>
    <cellStyle name="Comma 2 2 4 2" xfId="3671"/>
    <cellStyle name="Comma 2 2 5" xfId="3672"/>
    <cellStyle name="Comma 2 2 5 2" xfId="3673"/>
    <cellStyle name="Comma 2 2 6" xfId="3674"/>
    <cellStyle name="Comma 2 2 7" xfId="3675"/>
    <cellStyle name="Comma 2 2 8" xfId="3676"/>
    <cellStyle name="Comma 2 2 9" xfId="3677"/>
    <cellStyle name="Comma 2 3" xfId="160"/>
    <cellStyle name="Comma 2 3 2" xfId="3679"/>
    <cellStyle name="Comma 2 3 2 2" xfId="3680"/>
    <cellStyle name="Comma 2 3 2 2 2" xfId="3681"/>
    <cellStyle name="Comma 2 3 2 3" xfId="3682"/>
    <cellStyle name="Comma 2 3 2 4" xfId="3683"/>
    <cellStyle name="Comma 2 3 3" xfId="3684"/>
    <cellStyle name="Comma 2 3 3 2" xfId="3685"/>
    <cellStyle name="Comma 2 3 4" xfId="3686"/>
    <cellStyle name="Comma 2 3 5" xfId="3687"/>
    <cellStyle name="Comma 2 3 6" xfId="3688"/>
    <cellStyle name="Comma 2 3 7" xfId="3689"/>
    <cellStyle name="Comma 2 3 8" xfId="3678"/>
    <cellStyle name="Comma 2 4" xfId="3690"/>
    <cellStyle name="Comma 2 4 10" xfId="3691"/>
    <cellStyle name="Comma 2 4 10 2" xfId="3692"/>
    <cellStyle name="Comma 2 4 11" xfId="3693"/>
    <cellStyle name="Comma 2 4 11 2" xfId="3694"/>
    <cellStyle name="Comma 2 4 12" xfId="3695"/>
    <cellStyle name="Comma 2 4 12 2" xfId="3696"/>
    <cellStyle name="Comma 2 4 13" xfId="3697"/>
    <cellStyle name="Comma 2 4 13 2" xfId="3698"/>
    <cellStyle name="Comma 2 4 14" xfId="3699"/>
    <cellStyle name="Comma 2 4 14 2" xfId="3700"/>
    <cellStyle name="Comma 2 4 15" xfId="3701"/>
    <cellStyle name="Comma 2 4 15 2" xfId="3702"/>
    <cellStyle name="Comma 2 4 16" xfId="3703"/>
    <cellStyle name="Comma 2 4 16 2" xfId="3704"/>
    <cellStyle name="Comma 2 4 17" xfId="3705"/>
    <cellStyle name="Comma 2 4 17 2" xfId="3706"/>
    <cellStyle name="Comma 2 4 18" xfId="3707"/>
    <cellStyle name="Comma 2 4 18 2" xfId="3708"/>
    <cellStyle name="Comma 2 4 19" xfId="3709"/>
    <cellStyle name="Comma 2 4 19 2" xfId="3710"/>
    <cellStyle name="Comma 2 4 2" xfId="3711"/>
    <cellStyle name="Comma 2 4 2 2" xfId="3712"/>
    <cellStyle name="Comma 2 4 2 2 2" xfId="3713"/>
    <cellStyle name="Comma 2 4 2 3" xfId="3714"/>
    <cellStyle name="Comma 2 4 2 4" xfId="3715"/>
    <cellStyle name="Comma 2 4 20" xfId="3716"/>
    <cellStyle name="Comma 2 4 20 2" xfId="3717"/>
    <cellStyle name="Comma 2 4 21" xfId="3718"/>
    <cellStyle name="Comma 2 4 22" xfId="3719"/>
    <cellStyle name="Comma 2 4 23" xfId="3720"/>
    <cellStyle name="Comma 2 4 3" xfId="3721"/>
    <cellStyle name="Comma 2 4 3 2" xfId="3722"/>
    <cellStyle name="Comma 2 4 3 2 2" xfId="3723"/>
    <cellStyle name="Comma 2 4 3 3" xfId="3724"/>
    <cellStyle name="Comma 2 4 3 4" xfId="3725"/>
    <cellStyle name="Comma 2 4 4" xfId="3726"/>
    <cellStyle name="Comma 2 4 4 2" xfId="3727"/>
    <cellStyle name="Comma 2 4 4 3" xfId="3728"/>
    <cellStyle name="Comma 2 4 5" xfId="3729"/>
    <cellStyle name="Comma 2 4 5 2" xfId="3730"/>
    <cellStyle name="Comma 2 4 5 3" xfId="3731"/>
    <cellStyle name="Comma 2 4 6" xfId="3732"/>
    <cellStyle name="Comma 2 4 6 2" xfId="3733"/>
    <cellStyle name="Comma 2 4 6 3" xfId="3734"/>
    <cellStyle name="Comma 2 4 7" xfId="3735"/>
    <cellStyle name="Comma 2 4 7 2" xfId="3736"/>
    <cellStyle name="Comma 2 4 7 3" xfId="3737"/>
    <cellStyle name="Comma 2 4 8" xfId="3738"/>
    <cellStyle name="Comma 2 4 8 2" xfId="3739"/>
    <cellStyle name="Comma 2 4 8 3" xfId="3740"/>
    <cellStyle name="Comma 2 4 9" xfId="3741"/>
    <cellStyle name="Comma 2 4 9 2" xfId="3742"/>
    <cellStyle name="Comma 2 5" xfId="3743"/>
    <cellStyle name="Comma 2 5 2" xfId="3744"/>
    <cellStyle name="Comma 2 5 2 2" xfId="3745"/>
    <cellStyle name="Comma 2 5 2 3" xfId="3746"/>
    <cellStyle name="Comma 2 5 2 4" xfId="3747"/>
    <cellStyle name="Comma 2 5 3" xfId="3748"/>
    <cellStyle name="Comma 2 5 3 2" xfId="3749"/>
    <cellStyle name="Comma 2 5 4" xfId="3750"/>
    <cellStyle name="Comma 2 5 5" xfId="3751"/>
    <cellStyle name="Comma 2 5 6" xfId="3752"/>
    <cellStyle name="Comma 2 5 7" xfId="3753"/>
    <cellStyle name="Comma 2 5 8" xfId="3754"/>
    <cellStyle name="Comma 2 6" xfId="3755"/>
    <cellStyle name="Comma 2 6 2" xfId="3756"/>
    <cellStyle name="Comma 2 6 3" xfId="3757"/>
    <cellStyle name="Comma 2 7" xfId="3758"/>
    <cellStyle name="Comma 2 8" xfId="3759"/>
    <cellStyle name="Comma 2 9" xfId="3760"/>
    <cellStyle name="Comma 20" xfId="42"/>
    <cellStyle name="Comma 200" xfId="24193"/>
    <cellStyle name="Comma 201" xfId="24238"/>
    <cellStyle name="Comma 202" xfId="24200"/>
    <cellStyle name="Comma 203" xfId="24212"/>
    <cellStyle name="Comma 204" xfId="24222"/>
    <cellStyle name="Comma 205" xfId="24246"/>
    <cellStyle name="Comma 206" xfId="24228"/>
    <cellStyle name="Comma 207" xfId="24253"/>
    <cellStyle name="Comma 208" xfId="24259"/>
    <cellStyle name="Comma 209" xfId="24257"/>
    <cellStyle name="Comma 21" xfId="43"/>
    <cellStyle name="Comma 210" xfId="24239"/>
    <cellStyle name="Comma 211" xfId="24181"/>
    <cellStyle name="Comma 212" xfId="24244"/>
    <cellStyle name="Comma 213" xfId="24243"/>
    <cellStyle name="Comma 214" xfId="24249"/>
    <cellStyle name="Comma 215" xfId="24304"/>
    <cellStyle name="Comma 216" xfId="24345"/>
    <cellStyle name="Comma 217" xfId="24302"/>
    <cellStyle name="Comma 218" xfId="24344"/>
    <cellStyle name="Comma 219" xfId="24349"/>
    <cellStyle name="Comma 22" xfId="44"/>
    <cellStyle name="Comma 220" xfId="24333"/>
    <cellStyle name="Comma 221" xfId="24356"/>
    <cellStyle name="Comma 222" xfId="24328"/>
    <cellStyle name="Comma 223" xfId="24362"/>
    <cellStyle name="Comma 224" xfId="24323"/>
    <cellStyle name="Comma 225" xfId="24367"/>
    <cellStyle name="Comma 226" xfId="24318"/>
    <cellStyle name="Comma 227" xfId="24340"/>
    <cellStyle name="Comma 228" xfId="24339"/>
    <cellStyle name="Comma 229" xfId="24350"/>
    <cellStyle name="Comma 23" xfId="45"/>
    <cellStyle name="Comma 230" xfId="24332"/>
    <cellStyle name="Comma 231" xfId="24357"/>
    <cellStyle name="Comma 232" xfId="24327"/>
    <cellStyle name="Comma 233" xfId="24363"/>
    <cellStyle name="Comma 234" xfId="24322"/>
    <cellStyle name="Comma 235" xfId="24368"/>
    <cellStyle name="Comma 236" xfId="24317"/>
    <cellStyle name="Comma 237" xfId="24341"/>
    <cellStyle name="Comma 238" xfId="24338"/>
    <cellStyle name="Comma 239" xfId="24351"/>
    <cellStyle name="Comma 24" xfId="46"/>
    <cellStyle name="Comma 240" xfId="24331"/>
    <cellStyle name="Comma 241" xfId="24358"/>
    <cellStyle name="Comma 242" xfId="24326"/>
    <cellStyle name="Comma 243" xfId="24364"/>
    <cellStyle name="Comma 244" xfId="24321"/>
    <cellStyle name="Comma 245" xfId="24369"/>
    <cellStyle name="Comma 246" xfId="24316"/>
    <cellStyle name="Comma 247" xfId="24342"/>
    <cellStyle name="Comma 248" xfId="24337"/>
    <cellStyle name="Comma 249" xfId="24352"/>
    <cellStyle name="Comma 25" xfId="47"/>
    <cellStyle name="Comma 250" xfId="24330"/>
    <cellStyle name="Comma 251" xfId="24359"/>
    <cellStyle name="Comma 252" xfId="24325"/>
    <cellStyle name="Comma 253" xfId="24365"/>
    <cellStyle name="Comma 254" xfId="24343"/>
    <cellStyle name="Comma 255" xfId="24429"/>
    <cellStyle name="Comma 256" xfId="24426"/>
    <cellStyle name="Comma 257" xfId="24226"/>
    <cellStyle name="Comma 258" xfId="24372"/>
    <cellStyle name="Comma 259" xfId="24436"/>
    <cellStyle name="Comma 26" xfId="48"/>
    <cellStyle name="Comma 260" xfId="24377"/>
    <cellStyle name="Comma 261" xfId="24545"/>
    <cellStyle name="Comma 262" xfId="24568"/>
    <cellStyle name="Comma 263" xfId="24561"/>
    <cellStyle name="Comma 264" xfId="24548"/>
    <cellStyle name="Comma 265" xfId="24546"/>
    <cellStyle name="Comma 266" xfId="24571"/>
    <cellStyle name="Comma 267" xfId="24573"/>
    <cellStyle name="Comma 268" xfId="24556"/>
    <cellStyle name="Comma 269" xfId="24576"/>
    <cellStyle name="Comma 27" xfId="49"/>
    <cellStyle name="Comma 270" xfId="24551"/>
    <cellStyle name="Comma 271" xfId="24579"/>
    <cellStyle name="Comma 272" xfId="24549"/>
    <cellStyle name="Comma 273" xfId="24565"/>
    <cellStyle name="Comma 274" xfId="24596"/>
    <cellStyle name="Comma 275" xfId="24554"/>
    <cellStyle name="Comma 276" xfId="24585"/>
    <cellStyle name="Comma 277" xfId="24557"/>
    <cellStyle name="Comma 278" xfId="24574"/>
    <cellStyle name="Comma 279" xfId="24555"/>
    <cellStyle name="Comma 28" xfId="50"/>
    <cellStyle name="Comma 280" xfId="24602"/>
    <cellStyle name="Comma 281" xfId="24619"/>
    <cellStyle name="Comma 282" xfId="24613"/>
    <cellStyle name="Comma 283" xfId="24618"/>
    <cellStyle name="Comma 284" xfId="24614"/>
    <cellStyle name="Comma 285" xfId="24610"/>
    <cellStyle name="Comma 286" xfId="24622"/>
    <cellStyle name="Comma 287" xfId="24608"/>
    <cellStyle name="Comma 288" xfId="24629"/>
    <cellStyle name="Comma 289" xfId="24628"/>
    <cellStyle name="Comma 29" xfId="51"/>
    <cellStyle name="Comma 3" xfId="52"/>
    <cellStyle name="Comma 3 2" xfId="3761"/>
    <cellStyle name="Comma 3 2 2" xfId="3762"/>
    <cellStyle name="Comma 3 2 3" xfId="3763"/>
    <cellStyle name="Comma 3 2 4" xfId="3764"/>
    <cellStyle name="Comma 3 3" xfId="3765"/>
    <cellStyle name="Comma 3 3 2" xfId="3766"/>
    <cellStyle name="Comma 3 3 2 2" xfId="3767"/>
    <cellStyle name="Comma 3 3 3" xfId="3768"/>
    <cellStyle name="Comma 3 3 4" xfId="3769"/>
    <cellStyle name="Comma 3 4" xfId="3770"/>
    <cellStyle name="Comma 3 5" xfId="3771"/>
    <cellStyle name="Comma 3 6" xfId="3772"/>
    <cellStyle name="Comma 30" xfId="53"/>
    <cellStyle name="Comma 31" xfId="54"/>
    <cellStyle name="Comma 32" xfId="55"/>
    <cellStyle name="Comma 33" xfId="56"/>
    <cellStyle name="Comma 34" xfId="57"/>
    <cellStyle name="Comma 35" xfId="58"/>
    <cellStyle name="Comma 36" xfId="59"/>
    <cellStyle name="Comma 37" xfId="60"/>
    <cellStyle name="Comma 38" xfId="61"/>
    <cellStyle name="Comma 39" xfId="62"/>
    <cellStyle name="Comma 4" xfId="63"/>
    <cellStyle name="Comma 4 2" xfId="3774"/>
    <cellStyle name="Comma 4 2 2" xfId="3775"/>
    <cellStyle name="Comma 4 2 2 2" xfId="3776"/>
    <cellStyle name="Comma 4 2 3" xfId="3777"/>
    <cellStyle name="Comma 4 2 4" xfId="3778"/>
    <cellStyle name="Comma 4 2 5" xfId="3779"/>
    <cellStyle name="Comma 4 3" xfId="3780"/>
    <cellStyle name="Comma 4 3 10" xfId="3781"/>
    <cellStyle name="Comma 4 3 10 2" xfId="3782"/>
    <cellStyle name="Comma 4 3 11" xfId="3783"/>
    <cellStyle name="Comma 4 3 11 2" xfId="3784"/>
    <cellStyle name="Comma 4 3 12" xfId="3785"/>
    <cellStyle name="Comma 4 3 12 2" xfId="3786"/>
    <cellStyle name="Comma 4 3 13" xfId="3787"/>
    <cellStyle name="Comma 4 3 13 2" xfId="3788"/>
    <cellStyle name="Comma 4 3 14" xfId="3789"/>
    <cellStyle name="Comma 4 3 14 2" xfId="3790"/>
    <cellStyle name="Comma 4 3 15" xfId="3791"/>
    <cellStyle name="Comma 4 3 15 2" xfId="3792"/>
    <cellStyle name="Comma 4 3 16" xfId="3793"/>
    <cellStyle name="Comma 4 3 16 2" xfId="3794"/>
    <cellStyle name="Comma 4 3 17" xfId="3795"/>
    <cellStyle name="Comma 4 3 17 2" xfId="3796"/>
    <cellStyle name="Comma 4 3 18" xfId="3797"/>
    <cellStyle name="Comma 4 3 18 2" xfId="3798"/>
    <cellStyle name="Comma 4 3 19" xfId="3799"/>
    <cellStyle name="Comma 4 3 19 2" xfId="3800"/>
    <cellStyle name="Comma 4 3 2" xfId="3801"/>
    <cellStyle name="Comma 4 3 2 2" xfId="3802"/>
    <cellStyle name="Comma 4 3 2 2 2" xfId="3803"/>
    <cellStyle name="Comma 4 3 2 3" xfId="3804"/>
    <cellStyle name="Comma 4 3 20" xfId="3805"/>
    <cellStyle name="Comma 4 3 3" xfId="3806"/>
    <cellStyle name="Comma 4 3 3 2" xfId="3807"/>
    <cellStyle name="Comma 4 3 4" xfId="3808"/>
    <cellStyle name="Comma 4 3 4 2" xfId="3809"/>
    <cellStyle name="Comma 4 3 5" xfId="3810"/>
    <cellStyle name="Comma 4 3 5 2" xfId="3811"/>
    <cellStyle name="Comma 4 3 6" xfId="3812"/>
    <cellStyle name="Comma 4 3 6 2" xfId="3813"/>
    <cellStyle name="Comma 4 3 7" xfId="3814"/>
    <cellStyle name="Comma 4 3 7 2" xfId="3815"/>
    <cellStyle name="Comma 4 3 8" xfId="3816"/>
    <cellStyle name="Comma 4 3 8 2" xfId="3817"/>
    <cellStyle name="Comma 4 3 9" xfId="3818"/>
    <cellStyle name="Comma 4 3 9 2" xfId="3819"/>
    <cellStyle name="Comma 4 4" xfId="3820"/>
    <cellStyle name="Comma 4 5" xfId="3821"/>
    <cellStyle name="Comma 4 6" xfId="3822"/>
    <cellStyle name="Comma 4 7" xfId="3773"/>
    <cellStyle name="Comma 40" xfId="64"/>
    <cellStyle name="Comma 41" xfId="65"/>
    <cellStyle name="Comma 42" xfId="66"/>
    <cellStyle name="Comma 43" xfId="67"/>
    <cellStyle name="Comma 44" xfId="68"/>
    <cellStyle name="Comma 45" xfId="69"/>
    <cellStyle name="Comma 46" xfId="70"/>
    <cellStyle name="Comma 47" xfId="71"/>
    <cellStyle name="Comma 48" xfId="72"/>
    <cellStyle name="Comma 49" xfId="73"/>
    <cellStyle name="Comma 5" xfId="74"/>
    <cellStyle name="Comma 5 2" xfId="3824"/>
    <cellStyle name="Comma 5 2 2" xfId="3825"/>
    <cellStyle name="Comma 5 2 2 2" xfId="3826"/>
    <cellStyle name="Comma 5 2 2 3" xfId="3827"/>
    <cellStyle name="Comma 5 2 2 4" xfId="3828"/>
    <cellStyle name="Comma 5 2 3" xfId="3829"/>
    <cellStyle name="Comma 5 2 4" xfId="3830"/>
    <cellStyle name="Comma 5 2 5" xfId="3831"/>
    <cellStyle name="Comma 5 3" xfId="3832"/>
    <cellStyle name="Comma 5 3 2" xfId="3833"/>
    <cellStyle name="Comma 5 3 2 2" xfId="3834"/>
    <cellStyle name="Comma 5 3 2 3" xfId="3835"/>
    <cellStyle name="Comma 5 3 3" xfId="3836"/>
    <cellStyle name="Comma 5 3 4" xfId="3837"/>
    <cellStyle name="Comma 5 3 5" xfId="3838"/>
    <cellStyle name="Comma 5 4" xfId="3839"/>
    <cellStyle name="Comma 5 4 2" xfId="3840"/>
    <cellStyle name="Comma 5 5" xfId="3841"/>
    <cellStyle name="Comma 5 6" xfId="3842"/>
    <cellStyle name="Comma 5 7" xfId="3823"/>
    <cellStyle name="Comma 50" xfId="75"/>
    <cellStyle name="Comma 51" xfId="76"/>
    <cellStyle name="Comma 52" xfId="77"/>
    <cellStyle name="Comma 53" xfId="78"/>
    <cellStyle name="Comma 54" xfId="79"/>
    <cellStyle name="Comma 55" xfId="80"/>
    <cellStyle name="Comma 56" xfId="81"/>
    <cellStyle name="Comma 57" xfId="162"/>
    <cellStyle name="Comma 58" xfId="163"/>
    <cellStyle name="Comma 59" xfId="164"/>
    <cellStyle name="Comma 6" xfId="82"/>
    <cellStyle name="Comma 6 2" xfId="3843"/>
    <cellStyle name="Comma 6 2 2" xfId="3844"/>
    <cellStyle name="Comma 6 2 2 2" xfId="3845"/>
    <cellStyle name="Comma 6 2 3" xfId="3846"/>
    <cellStyle name="Comma 6 2 4" xfId="3847"/>
    <cellStyle name="Comma 6 3" xfId="3848"/>
    <cellStyle name="Comma 6 4" xfId="3849"/>
    <cellStyle name="Comma 60" xfId="165"/>
    <cellStyle name="Comma 61" xfId="166"/>
    <cellStyle name="Comma 62" xfId="167"/>
    <cellStyle name="Comma 63" xfId="168"/>
    <cellStyle name="Comma 64" xfId="178"/>
    <cellStyle name="Comma 65" xfId="179"/>
    <cellStyle name="Comma 66" xfId="180"/>
    <cellStyle name="Comma 67" xfId="181"/>
    <cellStyle name="Comma 68" xfId="182"/>
    <cellStyle name="Comma 69" xfId="183"/>
    <cellStyle name="Comma 7" xfId="83"/>
    <cellStyle name="Comma 7 2" xfId="3851"/>
    <cellStyle name="Comma 7 2 2" xfId="3852"/>
    <cellStyle name="Comma 7 2 2 2" xfId="3853"/>
    <cellStyle name="Comma 7 2 3" xfId="3854"/>
    <cellStyle name="Comma 7 2 4" xfId="3855"/>
    <cellStyle name="Comma 7 3" xfId="3856"/>
    <cellStyle name="Comma 7 4" xfId="3857"/>
    <cellStyle name="Comma 7 5" xfId="3858"/>
    <cellStyle name="Comma 7 6" xfId="3850"/>
    <cellStyle name="Comma 70" xfId="184"/>
    <cellStyle name="Comma 71" xfId="185"/>
    <cellStyle name="Comma 71 2" xfId="3859"/>
    <cellStyle name="Comma 72" xfId="189"/>
    <cellStyle name="Comma 72 2" xfId="3860"/>
    <cellStyle name="Comma 73" xfId="3861"/>
    <cellStyle name="Comma 74" xfId="3862"/>
    <cellStyle name="Comma 75" xfId="23733"/>
    <cellStyle name="Comma 76" xfId="23729"/>
    <cellStyle name="Comma 77" xfId="23734"/>
    <cellStyle name="Comma 78" xfId="23737"/>
    <cellStyle name="Comma 79" xfId="23767"/>
    <cellStyle name="Comma 8" xfId="84"/>
    <cellStyle name="Comma 8 2" xfId="3864"/>
    <cellStyle name="Comma 8 2 2" xfId="3865"/>
    <cellStyle name="Comma 8 3" xfId="3866"/>
    <cellStyle name="Comma 8 4" xfId="3863"/>
    <cellStyle name="Comma 80" xfId="23759"/>
    <cellStyle name="Comma 81" xfId="23773"/>
    <cellStyle name="Comma 82" xfId="23757"/>
    <cellStyle name="Comma 83" xfId="23769"/>
    <cellStyle name="Comma 84" xfId="23752"/>
    <cellStyle name="Comma 85" xfId="23779"/>
    <cellStyle name="Comma 86" xfId="23746"/>
    <cellStyle name="Comma 87" xfId="23765"/>
    <cellStyle name="Comma 88" xfId="23761"/>
    <cellStyle name="Comma 89" xfId="23763"/>
    <cellStyle name="Comma 9" xfId="85"/>
    <cellStyle name="Comma 9 2" xfId="3867"/>
    <cellStyle name="Comma 9 2 2" xfId="3868"/>
    <cellStyle name="Comma 9 3" xfId="3869"/>
    <cellStyle name="Comma 90" xfId="23756"/>
    <cellStyle name="Comma 91" xfId="23762"/>
    <cellStyle name="Comma 92" xfId="23751"/>
    <cellStyle name="Comma 93" xfId="23776"/>
    <cellStyle name="Comma 94" xfId="23745"/>
    <cellStyle name="Comma 95" xfId="23851"/>
    <cellStyle name="Comma 96" xfId="23834"/>
    <cellStyle name="Comma 97" xfId="23853"/>
    <cellStyle name="Comma 98" xfId="23831"/>
    <cellStyle name="Comma 99" xfId="23859"/>
    <cellStyle name="Commentaire" xfId="3870"/>
    <cellStyle name="COMMENTS" xfId="3871"/>
    <cellStyle name="COMMENTS 2" xfId="3872"/>
    <cellStyle name="Control Check" xfId="3873"/>
    <cellStyle name="control table footer 1" xfId="3874"/>
    <cellStyle name="control table header 1" xfId="3875"/>
    <cellStyle name="covenant" xfId="3876"/>
    <cellStyle name="CURR" xfId="3877"/>
    <cellStyle name="Currency [0] U" xfId="3878"/>
    <cellStyle name="Currency [2]" xfId="3879"/>
    <cellStyle name="Currency [2] U" xfId="3880"/>
    <cellStyle name="Currency 10" xfId="3881"/>
    <cellStyle name="Currency 2" xfId="3882"/>
    <cellStyle name="Currency 2 2" xfId="3883"/>
    <cellStyle name="Currency 2 2 2" xfId="3884"/>
    <cellStyle name="Currency 2 2 3" xfId="3885"/>
    <cellStyle name="Currency 2 3" xfId="3886"/>
    <cellStyle name="Currency 2 3 2" xfId="3887"/>
    <cellStyle name="Currency 2 3 3" xfId="3888"/>
    <cellStyle name="Currency 2 4" xfId="3889"/>
    <cellStyle name="Currency 2 4 2" xfId="3890"/>
    <cellStyle name="Currency 2 4 3" xfId="3891"/>
    <cellStyle name="Currency 2 5" xfId="3892"/>
    <cellStyle name="Currency 2 6" xfId="3893"/>
    <cellStyle name="Currency 2 7" xfId="3894"/>
    <cellStyle name="Currency 2_110324 - Modelled Scenarios v1" xfId="3895"/>
    <cellStyle name="Currency 3" xfId="3896"/>
    <cellStyle name="Currency 3 2" xfId="3897"/>
    <cellStyle name="Currency 3 3" xfId="3898"/>
    <cellStyle name="Currency 3 4" xfId="3899"/>
    <cellStyle name="Currency 3_Attachments 9 August1" xfId="3900"/>
    <cellStyle name="Currency 4" xfId="3901"/>
    <cellStyle name="Currency 4 2" xfId="3902"/>
    <cellStyle name="Currency 5" xfId="3903"/>
    <cellStyle name="Currency 6" xfId="3904"/>
    <cellStyle name="Currency 7" xfId="3905"/>
    <cellStyle name="Currency 7 2" xfId="3906"/>
    <cellStyle name="Currency 7 3" xfId="3907"/>
    <cellStyle name="Currency 8" xfId="3908"/>
    <cellStyle name="Currency 9" xfId="3909"/>
    <cellStyle name="Currency 9 2" xfId="3910"/>
    <cellStyle name="Currency 9 3" xfId="3911"/>
    <cellStyle name="Currency(000)" xfId="3912"/>
    <cellStyle name="Data" xfId="3913"/>
    <cellStyle name="Data Input" xfId="3914"/>
    <cellStyle name="Data Input 2" xfId="3915"/>
    <cellStyle name="Data Input 3" xfId="3916"/>
    <cellStyle name="Date" xfId="3917"/>
    <cellStyle name="Date 1" xfId="3918"/>
    <cellStyle name="Date 1 2" xfId="3919"/>
    <cellStyle name="Date 1 3" xfId="3920"/>
    <cellStyle name="Date 2" xfId="3921"/>
    <cellStyle name="Date 3" xfId="3922"/>
    <cellStyle name="Date U" xfId="3923"/>
    <cellStyle name="Date_110324 - Modelled Scenarios v1" xfId="3924"/>
    <cellStyle name="DateLong" xfId="3925"/>
    <cellStyle name="DateLong 2" xfId="3926"/>
    <cellStyle name="DateLong 3" xfId="3927"/>
    <cellStyle name="DateShort" xfId="3928"/>
    <cellStyle name="DateShort 2" xfId="3929"/>
    <cellStyle name="DateShort 3" xfId="3930"/>
    <cellStyle name="dd-mmm-yy" xfId="3931"/>
    <cellStyle name="dd-mmm-yy 2" xfId="3932"/>
    <cellStyle name="dd-mmm-yy 3" xfId="3933"/>
    <cellStyle name="Decimal [0]" xfId="3934"/>
    <cellStyle name="Decimal [2]" xfId="3935"/>
    <cellStyle name="Decimal [2] U" xfId="3936"/>
    <cellStyle name="Decimal [4]" xfId="3937"/>
    <cellStyle name="Decimal [4] U" xfId="3938"/>
    <cellStyle name="Deviant" xfId="3939"/>
    <cellStyle name="Deviant 2" xfId="3940"/>
    <cellStyle name="Deviant 3" xfId="3941"/>
    <cellStyle name="Dezimal [0]_BB Financial Summary Template" xfId="3942"/>
    <cellStyle name="Dezimal_BB Financial Summary Template" xfId="3943"/>
    <cellStyle name="diskette" xfId="3944"/>
    <cellStyle name="diskette 2" xfId="3945"/>
    <cellStyle name="emma" xfId="3946"/>
    <cellStyle name="Entrée" xfId="3947"/>
    <cellStyle name="Euro" xfId="3948"/>
    <cellStyle name="Euro 2" xfId="3949"/>
    <cellStyle name="Euro 3" xfId="3950"/>
    <cellStyle name="Exception" xfId="3951"/>
    <cellStyle name="Exception - Light" xfId="3952"/>
    <cellStyle name="Explanatory Text 2" xfId="86"/>
    <cellStyle name="Explanatory Text 2 2" xfId="3953"/>
    <cellStyle name="Explanatory Text 2 3" xfId="3954"/>
    <cellStyle name="Explanatory Text 2 4" xfId="3955"/>
    <cellStyle name="Explanatory Text 3" xfId="3956"/>
    <cellStyle name="Explanatory Text 4" xfId="3957"/>
    <cellStyle name="External" xfId="3958"/>
    <cellStyle name="External Links" xfId="3959"/>
    <cellStyle name="External Links 2" xfId="3960"/>
    <cellStyle name="External Links 3" xfId="3961"/>
    <cellStyle name="External_110324 - Modelled Scenarios v1" xfId="3962"/>
    <cellStyle name="Extra Large" xfId="3963"/>
    <cellStyle name="EY House" xfId="3964"/>
    <cellStyle name="EY0dp" xfId="3965"/>
    <cellStyle name="EYBlocked" xfId="3966"/>
    <cellStyle name="EYCallUp" xfId="3967"/>
    <cellStyle name="EYCheck" xfId="3968"/>
    <cellStyle name="EYDate" xfId="3969"/>
    <cellStyle name="EYDeviant" xfId="3970"/>
    <cellStyle name="EYFlag" xfId="3971"/>
    <cellStyle name="EYHeader1" xfId="3972"/>
    <cellStyle name="EYHeader2" xfId="3973"/>
    <cellStyle name="EYHeader3" xfId="3974"/>
    <cellStyle name="EYInputDate" xfId="3975"/>
    <cellStyle name="EYInputPercent" xfId="3976"/>
    <cellStyle name="EYInputValue" xfId="3977"/>
    <cellStyle name="EYNormal" xfId="3978"/>
    <cellStyle name="EYnumber" xfId="3979"/>
    <cellStyle name="EYPercent" xfId="3980"/>
    <cellStyle name="EYPercentCapped" xfId="3981"/>
    <cellStyle name="EYSubTotal" xfId="3982"/>
    <cellStyle name="EYtext" xfId="3983"/>
    <cellStyle name="EYTotal" xfId="3984"/>
    <cellStyle name="EYWIP" xfId="3985"/>
    <cellStyle name="Factor" xfId="3986"/>
    <cellStyle name="Factor 2" xfId="3987"/>
    <cellStyle name="Factor 3" xfId="3988"/>
    <cellStyle name="Feeder Field" xfId="3989"/>
    <cellStyle name="Feeder Field - Light" xfId="3990"/>
    <cellStyle name="Feeder Field Light" xfId="3991"/>
    <cellStyle name="Fine" xfId="3992"/>
    <cellStyle name="Fleet" xfId="3993"/>
    <cellStyle name="Flex" xfId="3994"/>
    <cellStyle name="Forecast" xfId="3995"/>
    <cellStyle name="Forecast (%)" xfId="3996"/>
    <cellStyle name="Forecast (%) 10" xfId="3997"/>
    <cellStyle name="Forecast (%) 11" xfId="3998"/>
    <cellStyle name="Forecast (%) 12" xfId="3999"/>
    <cellStyle name="Forecast (%) 13" xfId="4000"/>
    <cellStyle name="Forecast (%) 14" xfId="4001"/>
    <cellStyle name="Forecast (%) 15" xfId="4002"/>
    <cellStyle name="Forecast (%) 16" xfId="4003"/>
    <cellStyle name="Forecast (%) 17" xfId="4004"/>
    <cellStyle name="Forecast (%) 18" xfId="4005"/>
    <cellStyle name="Forecast (%) 19" xfId="4006"/>
    <cellStyle name="Forecast (%) 2" xfId="4007"/>
    <cellStyle name="Forecast (%) 2 10" xfId="4008"/>
    <cellStyle name="Forecast (%) 2 10 2" xfId="4009"/>
    <cellStyle name="Forecast (%) 2 11" xfId="4010"/>
    <cellStyle name="Forecast (%) 2 11 2" xfId="4011"/>
    <cellStyle name="Forecast (%) 2 12" xfId="4012"/>
    <cellStyle name="Forecast (%) 2 12 2" xfId="4013"/>
    <cellStyle name="Forecast (%) 2 13" xfId="4014"/>
    <cellStyle name="Forecast (%) 2 13 2" xfId="4015"/>
    <cellStyle name="Forecast (%) 2 14" xfId="4016"/>
    <cellStyle name="Forecast (%) 2 14 2" xfId="4017"/>
    <cellStyle name="Forecast (%) 2 15" xfId="4018"/>
    <cellStyle name="Forecast (%) 2 15 2" xfId="4019"/>
    <cellStyle name="Forecast (%) 2 16" xfId="4020"/>
    <cellStyle name="Forecast (%) 2 16 2" xfId="4021"/>
    <cellStyle name="Forecast (%) 2 17" xfId="4022"/>
    <cellStyle name="Forecast (%) 2 17 2" xfId="4023"/>
    <cellStyle name="Forecast (%) 2 18" xfId="4024"/>
    <cellStyle name="Forecast (%) 2 18 2" xfId="4025"/>
    <cellStyle name="Forecast (%) 2 19" xfId="4026"/>
    <cellStyle name="Forecast (%) 2 2" xfId="4027"/>
    <cellStyle name="Forecast (%) 2 2 2" xfId="4028"/>
    <cellStyle name="Forecast (%) 2 2 3" xfId="4029"/>
    <cellStyle name="Forecast (%) 2 20" xfId="4030"/>
    <cellStyle name="Forecast (%) 2 21" xfId="4031"/>
    <cellStyle name="Forecast (%) 2 22" xfId="4032"/>
    <cellStyle name="Forecast (%) 2 23" xfId="4033"/>
    <cellStyle name="Forecast (%) 2 24" xfId="4034"/>
    <cellStyle name="Forecast (%) 2 25" xfId="4035"/>
    <cellStyle name="Forecast (%) 2 26" xfId="4036"/>
    <cellStyle name="Forecast (%) 2 27" xfId="4037"/>
    <cellStyle name="Forecast (%) 2 28" xfId="4038"/>
    <cellStyle name="Forecast (%) 2 29" xfId="4039"/>
    <cellStyle name="Forecast (%) 2 3" xfId="4040"/>
    <cellStyle name="Forecast (%) 2 3 2" xfId="4041"/>
    <cellStyle name="Forecast (%) 2 30" xfId="4042"/>
    <cellStyle name="Forecast (%) 2 31" xfId="4043"/>
    <cellStyle name="Forecast (%) 2 32" xfId="4044"/>
    <cellStyle name="Forecast (%) 2 33" xfId="4045"/>
    <cellStyle name="Forecast (%) 2 34" xfId="4046"/>
    <cellStyle name="Forecast (%) 2 35" xfId="4047"/>
    <cellStyle name="Forecast (%) 2 36" xfId="4048"/>
    <cellStyle name="Forecast (%) 2 37" xfId="4049"/>
    <cellStyle name="Forecast (%) 2 38" xfId="4050"/>
    <cellStyle name="Forecast (%) 2 39" xfId="4051"/>
    <cellStyle name="Forecast (%) 2 4" xfId="4052"/>
    <cellStyle name="Forecast (%) 2 4 2" xfId="4053"/>
    <cellStyle name="Forecast (%) 2 40" xfId="4054"/>
    <cellStyle name="Forecast (%) 2 41" xfId="4055"/>
    <cellStyle name="Forecast (%) 2 42" xfId="4056"/>
    <cellStyle name="Forecast (%) 2 43" xfId="4057"/>
    <cellStyle name="Forecast (%) 2 44" xfId="4058"/>
    <cellStyle name="Forecast (%) 2 45" xfId="4059"/>
    <cellStyle name="Forecast (%) 2 46" xfId="4060"/>
    <cellStyle name="Forecast (%) 2 47" xfId="4061"/>
    <cellStyle name="Forecast (%) 2 48" xfId="4062"/>
    <cellStyle name="Forecast (%) 2 49" xfId="4063"/>
    <cellStyle name="Forecast (%) 2 5" xfId="4064"/>
    <cellStyle name="Forecast (%) 2 5 2" xfId="4065"/>
    <cellStyle name="Forecast (%) 2 50" xfId="4066"/>
    <cellStyle name="Forecast (%) 2 51" xfId="4067"/>
    <cellStyle name="Forecast (%) 2 52" xfId="4068"/>
    <cellStyle name="Forecast (%) 2 53" xfId="4069"/>
    <cellStyle name="Forecast (%) 2 54" xfId="4070"/>
    <cellStyle name="Forecast (%) 2 55" xfId="4071"/>
    <cellStyle name="Forecast (%) 2 56" xfId="4072"/>
    <cellStyle name="Forecast (%) 2 57" xfId="4073"/>
    <cellStyle name="Forecast (%) 2 58" xfId="4074"/>
    <cellStyle name="Forecast (%) 2 59" xfId="4075"/>
    <cellStyle name="Forecast (%) 2 6" xfId="4076"/>
    <cellStyle name="Forecast (%) 2 6 2" xfId="4077"/>
    <cellStyle name="Forecast (%) 2 60" xfId="4078"/>
    <cellStyle name="Forecast (%) 2 61" xfId="4079"/>
    <cellStyle name="Forecast (%) 2 62" xfId="4080"/>
    <cellStyle name="Forecast (%) 2 63" xfId="4081"/>
    <cellStyle name="Forecast (%) 2 64" xfId="4082"/>
    <cellStyle name="Forecast (%) 2 65" xfId="4083"/>
    <cellStyle name="Forecast (%) 2 66" xfId="4084"/>
    <cellStyle name="Forecast (%) 2 67" xfId="4085"/>
    <cellStyle name="Forecast (%) 2 68" xfId="4086"/>
    <cellStyle name="Forecast (%) 2 69" xfId="4087"/>
    <cellStyle name="Forecast (%) 2 7" xfId="4088"/>
    <cellStyle name="Forecast (%) 2 7 2" xfId="4089"/>
    <cellStyle name="Forecast (%) 2 70" xfId="4090"/>
    <cellStyle name="Forecast (%) 2 71" xfId="4091"/>
    <cellStyle name="Forecast (%) 2 72" xfId="4092"/>
    <cellStyle name="Forecast (%) 2 73" xfId="4093"/>
    <cellStyle name="Forecast (%) 2 74" xfId="4094"/>
    <cellStyle name="Forecast (%) 2 75" xfId="4095"/>
    <cellStyle name="Forecast (%) 2 76" xfId="4096"/>
    <cellStyle name="Forecast (%) 2 77" xfId="4097"/>
    <cellStyle name="Forecast (%) 2 78" xfId="4098"/>
    <cellStyle name="Forecast (%) 2 79" xfId="4099"/>
    <cellStyle name="Forecast (%) 2 8" xfId="4100"/>
    <cellStyle name="Forecast (%) 2 8 2" xfId="4101"/>
    <cellStyle name="Forecast (%) 2 80" xfId="4102"/>
    <cellStyle name="Forecast (%) 2 81" xfId="4103"/>
    <cellStyle name="Forecast (%) 2 82" xfId="4104"/>
    <cellStyle name="Forecast (%) 2 83" xfId="4105"/>
    <cellStyle name="Forecast (%) 2 84" xfId="4106"/>
    <cellStyle name="Forecast (%) 2 9" xfId="4107"/>
    <cellStyle name="Forecast (%) 2 9 2" xfId="4108"/>
    <cellStyle name="Forecast (%) 20" xfId="4109"/>
    <cellStyle name="Forecast (%) 21" xfId="4110"/>
    <cellStyle name="Forecast (%) 22" xfId="4111"/>
    <cellStyle name="Forecast (%) 23" xfId="4112"/>
    <cellStyle name="Forecast (%) 24" xfId="4113"/>
    <cellStyle name="Forecast (%) 25" xfId="4114"/>
    <cellStyle name="Forecast (%) 26" xfId="4115"/>
    <cellStyle name="Forecast (%) 27" xfId="4116"/>
    <cellStyle name="Forecast (%) 28" xfId="4117"/>
    <cellStyle name="Forecast (%) 29" xfId="4118"/>
    <cellStyle name="Forecast (%) 3" xfId="4119"/>
    <cellStyle name="Forecast (%) 3 10" xfId="4120"/>
    <cellStyle name="Forecast (%) 3 11" xfId="4121"/>
    <cellStyle name="Forecast (%) 3 12" xfId="4122"/>
    <cellStyle name="Forecast (%) 3 13" xfId="4123"/>
    <cellStyle name="Forecast (%) 3 14" xfId="4124"/>
    <cellStyle name="Forecast (%) 3 15" xfId="4125"/>
    <cellStyle name="Forecast (%) 3 16" xfId="4126"/>
    <cellStyle name="Forecast (%) 3 17" xfId="4127"/>
    <cellStyle name="Forecast (%) 3 18" xfId="4128"/>
    <cellStyle name="Forecast (%) 3 19" xfId="4129"/>
    <cellStyle name="Forecast (%) 3 2" xfId="4130"/>
    <cellStyle name="Forecast (%) 3 20" xfId="4131"/>
    <cellStyle name="Forecast (%) 3 3" xfId="4132"/>
    <cellStyle name="Forecast (%) 3 4" xfId="4133"/>
    <cellStyle name="Forecast (%) 3 5" xfId="4134"/>
    <cellStyle name="Forecast (%) 3 6" xfId="4135"/>
    <cellStyle name="Forecast (%) 3 7" xfId="4136"/>
    <cellStyle name="Forecast (%) 3 8" xfId="4137"/>
    <cellStyle name="Forecast (%) 3 9" xfId="4138"/>
    <cellStyle name="Forecast (%) 30" xfId="4139"/>
    <cellStyle name="Forecast (%) 31" xfId="4140"/>
    <cellStyle name="Forecast (%) 32" xfId="4141"/>
    <cellStyle name="Forecast (%) 33" xfId="4142"/>
    <cellStyle name="Forecast (%) 34" xfId="4143"/>
    <cellStyle name="Forecast (%) 35" xfId="4144"/>
    <cellStyle name="Forecast (%) 36" xfId="4145"/>
    <cellStyle name="Forecast (%) 37" xfId="4146"/>
    <cellStyle name="Forecast (%) 38" xfId="4147"/>
    <cellStyle name="Forecast (%) 39" xfId="4148"/>
    <cellStyle name="Forecast (%) 4" xfId="4149"/>
    <cellStyle name="Forecast (%) 4 10" xfId="4150"/>
    <cellStyle name="Forecast (%) 4 11" xfId="4151"/>
    <cellStyle name="Forecast (%) 4 12" xfId="4152"/>
    <cellStyle name="Forecast (%) 4 13" xfId="4153"/>
    <cellStyle name="Forecast (%) 4 14" xfId="4154"/>
    <cellStyle name="Forecast (%) 4 15" xfId="4155"/>
    <cellStyle name="Forecast (%) 4 16" xfId="4156"/>
    <cellStyle name="Forecast (%) 4 17" xfId="4157"/>
    <cellStyle name="Forecast (%) 4 18" xfId="4158"/>
    <cellStyle name="Forecast (%) 4 19" xfId="4159"/>
    <cellStyle name="Forecast (%) 4 2" xfId="4160"/>
    <cellStyle name="Forecast (%) 4 20" xfId="4161"/>
    <cellStyle name="Forecast (%) 4 3" xfId="4162"/>
    <cellStyle name="Forecast (%) 4 4" xfId="4163"/>
    <cellStyle name="Forecast (%) 4 5" xfId="4164"/>
    <cellStyle name="Forecast (%) 4 6" xfId="4165"/>
    <cellStyle name="Forecast (%) 4 7" xfId="4166"/>
    <cellStyle name="Forecast (%) 4 8" xfId="4167"/>
    <cellStyle name="Forecast (%) 4 9" xfId="4168"/>
    <cellStyle name="Forecast (%) 40" xfId="4169"/>
    <cellStyle name="Forecast (%) 41" xfId="4170"/>
    <cellStyle name="Forecast (%) 42" xfId="4171"/>
    <cellStyle name="Forecast (%) 43" xfId="4172"/>
    <cellStyle name="Forecast (%) 44" xfId="4173"/>
    <cellStyle name="Forecast (%) 45" xfId="4174"/>
    <cellStyle name="Forecast (%) 46" xfId="4175"/>
    <cellStyle name="Forecast (%) 47" xfId="4176"/>
    <cellStyle name="Forecast (%) 48" xfId="4177"/>
    <cellStyle name="Forecast (%) 49" xfId="4178"/>
    <cellStyle name="Forecast (%) 5" xfId="4179"/>
    <cellStyle name="Forecast (%) 50" xfId="4180"/>
    <cellStyle name="Forecast (%) 51" xfId="4181"/>
    <cellStyle name="Forecast (%) 52" xfId="4182"/>
    <cellStyle name="Forecast (%) 53" xfId="4183"/>
    <cellStyle name="Forecast (%) 54" xfId="4184"/>
    <cellStyle name="Forecast (%) 55" xfId="4185"/>
    <cellStyle name="Forecast (%) 56" xfId="4186"/>
    <cellStyle name="Forecast (%) 57" xfId="4187"/>
    <cellStyle name="Forecast (%) 58" xfId="4188"/>
    <cellStyle name="Forecast (%) 59" xfId="4189"/>
    <cellStyle name="Forecast (%) 6" xfId="4190"/>
    <cellStyle name="Forecast (%) 60" xfId="4191"/>
    <cellStyle name="Forecast (%) 61" xfId="4192"/>
    <cellStyle name="Forecast (%) 62" xfId="4193"/>
    <cellStyle name="Forecast (%) 63" xfId="4194"/>
    <cellStyle name="Forecast (%) 64" xfId="4195"/>
    <cellStyle name="Forecast (%) 65" xfId="4196"/>
    <cellStyle name="Forecast (%) 66" xfId="4197"/>
    <cellStyle name="Forecast (%) 67" xfId="4198"/>
    <cellStyle name="Forecast (%) 68" xfId="4199"/>
    <cellStyle name="Forecast (%) 69" xfId="4200"/>
    <cellStyle name="Forecast (%) 7" xfId="4201"/>
    <cellStyle name="Forecast (%) 70" xfId="4202"/>
    <cellStyle name="Forecast (%) 71" xfId="4203"/>
    <cellStyle name="Forecast (%) 72" xfId="4204"/>
    <cellStyle name="Forecast (%) 73" xfId="4205"/>
    <cellStyle name="Forecast (%) 74" xfId="4206"/>
    <cellStyle name="Forecast (%) 75" xfId="4207"/>
    <cellStyle name="Forecast (%) 76" xfId="4208"/>
    <cellStyle name="Forecast (%) 77" xfId="4209"/>
    <cellStyle name="Forecast (%) 78" xfId="4210"/>
    <cellStyle name="Forecast (%) 79" xfId="4211"/>
    <cellStyle name="Forecast (%) 8" xfId="4212"/>
    <cellStyle name="Forecast (%) 80" xfId="4213"/>
    <cellStyle name="Forecast (%) 81" xfId="4214"/>
    <cellStyle name="Forecast (%) 82" xfId="4215"/>
    <cellStyle name="Forecast (%) 83" xfId="4216"/>
    <cellStyle name="Forecast (%) 84" xfId="4217"/>
    <cellStyle name="Forecast (%) 85" xfId="4218"/>
    <cellStyle name="Forecast (%) 9" xfId="4219"/>
    <cellStyle name="Forecast (%)_4 July 2012 Decomp" xfId="4220"/>
    <cellStyle name="Forecast 10" xfId="4221"/>
    <cellStyle name="Forecast 100" xfId="4222"/>
    <cellStyle name="Forecast 101" xfId="4223"/>
    <cellStyle name="Forecast 102" xfId="4224"/>
    <cellStyle name="Forecast 103" xfId="4225"/>
    <cellStyle name="Forecast 104" xfId="4226"/>
    <cellStyle name="Forecast 105" xfId="4227"/>
    <cellStyle name="Forecast 106" xfId="4228"/>
    <cellStyle name="Forecast 107" xfId="4229"/>
    <cellStyle name="Forecast 108" xfId="4230"/>
    <cellStyle name="Forecast 109" xfId="4231"/>
    <cellStyle name="Forecast 11" xfId="4232"/>
    <cellStyle name="Forecast 110" xfId="4233"/>
    <cellStyle name="Forecast 111" xfId="4234"/>
    <cellStyle name="Forecast 112" xfId="4235"/>
    <cellStyle name="Forecast 113" xfId="4236"/>
    <cellStyle name="Forecast 114" xfId="4237"/>
    <cellStyle name="Forecast 115" xfId="4238"/>
    <cellStyle name="Forecast 116" xfId="4239"/>
    <cellStyle name="Forecast 117" xfId="4240"/>
    <cellStyle name="Forecast 118" xfId="4241"/>
    <cellStyle name="Forecast 119" xfId="4242"/>
    <cellStyle name="Forecast 12" xfId="4243"/>
    <cellStyle name="Forecast 120" xfId="4244"/>
    <cellStyle name="Forecast 121" xfId="4245"/>
    <cellStyle name="Forecast 122" xfId="4246"/>
    <cellStyle name="Forecast 123" xfId="4247"/>
    <cellStyle name="Forecast 124" xfId="4248"/>
    <cellStyle name="Forecast 125" xfId="4249"/>
    <cellStyle name="Forecast 126" xfId="4250"/>
    <cellStyle name="Forecast 127" xfId="4251"/>
    <cellStyle name="Forecast 128" xfId="4252"/>
    <cellStyle name="Forecast 129" xfId="4253"/>
    <cellStyle name="Forecast 13" xfId="4254"/>
    <cellStyle name="Forecast 130" xfId="4255"/>
    <cellStyle name="Forecast 131" xfId="4256"/>
    <cellStyle name="Forecast 132" xfId="4257"/>
    <cellStyle name="Forecast 133" xfId="4258"/>
    <cellStyle name="Forecast 134" xfId="4259"/>
    <cellStyle name="Forecast 135" xfId="4260"/>
    <cellStyle name="Forecast 136" xfId="4261"/>
    <cellStyle name="Forecast 137" xfId="4262"/>
    <cellStyle name="Forecast 138" xfId="4263"/>
    <cellStyle name="Forecast 139" xfId="4264"/>
    <cellStyle name="Forecast 14" xfId="4265"/>
    <cellStyle name="Forecast 140" xfId="4266"/>
    <cellStyle name="Forecast 141" xfId="4267"/>
    <cellStyle name="Forecast 142" xfId="4268"/>
    <cellStyle name="Forecast 143" xfId="4269"/>
    <cellStyle name="Forecast 144" xfId="4270"/>
    <cellStyle name="Forecast 145" xfId="4271"/>
    <cellStyle name="Forecast 146" xfId="4272"/>
    <cellStyle name="Forecast 147" xfId="4273"/>
    <cellStyle name="Forecast 148" xfId="4274"/>
    <cellStyle name="Forecast 149" xfId="4275"/>
    <cellStyle name="Forecast 15" xfId="4276"/>
    <cellStyle name="Forecast 150" xfId="4277"/>
    <cellStyle name="Forecast 151" xfId="4278"/>
    <cellStyle name="Forecast 152" xfId="4279"/>
    <cellStyle name="Forecast 153" xfId="4280"/>
    <cellStyle name="Forecast 154" xfId="4281"/>
    <cellStyle name="Forecast 155" xfId="4282"/>
    <cellStyle name="Forecast 156" xfId="4283"/>
    <cellStyle name="Forecast 157" xfId="4284"/>
    <cellStyle name="Forecast 158" xfId="4285"/>
    <cellStyle name="Forecast 159" xfId="4286"/>
    <cellStyle name="Forecast 16" xfId="4287"/>
    <cellStyle name="Forecast 160" xfId="4288"/>
    <cellStyle name="Forecast 161" xfId="4289"/>
    <cellStyle name="Forecast 162" xfId="4290"/>
    <cellStyle name="Forecast 163" xfId="4291"/>
    <cellStyle name="Forecast 164" xfId="4292"/>
    <cellStyle name="Forecast 165" xfId="4293"/>
    <cellStyle name="Forecast 166" xfId="4294"/>
    <cellStyle name="Forecast 167" xfId="4295"/>
    <cellStyle name="Forecast 168" xfId="4296"/>
    <cellStyle name="Forecast 169" xfId="4297"/>
    <cellStyle name="Forecast 17" xfId="4298"/>
    <cellStyle name="Forecast 170" xfId="4299"/>
    <cellStyle name="Forecast 171" xfId="4300"/>
    <cellStyle name="Forecast 172" xfId="4301"/>
    <cellStyle name="Forecast 173" xfId="4302"/>
    <cellStyle name="Forecast 174" xfId="4303"/>
    <cellStyle name="Forecast 175" xfId="4304"/>
    <cellStyle name="Forecast 176" xfId="4305"/>
    <cellStyle name="Forecast 177" xfId="4306"/>
    <cellStyle name="Forecast 178" xfId="4307"/>
    <cellStyle name="Forecast 179" xfId="4308"/>
    <cellStyle name="Forecast 18" xfId="4309"/>
    <cellStyle name="Forecast 180" xfId="4310"/>
    <cellStyle name="Forecast 181" xfId="4311"/>
    <cellStyle name="Forecast 182" xfId="4312"/>
    <cellStyle name="Forecast 183" xfId="4313"/>
    <cellStyle name="Forecast 184" xfId="4314"/>
    <cellStyle name="Forecast 185" xfId="4315"/>
    <cellStyle name="Forecast 186" xfId="4316"/>
    <cellStyle name="Forecast 187" xfId="4317"/>
    <cellStyle name="Forecast 188" xfId="4318"/>
    <cellStyle name="Forecast 189" xfId="4319"/>
    <cellStyle name="Forecast 19" xfId="4320"/>
    <cellStyle name="Forecast 190" xfId="4321"/>
    <cellStyle name="Forecast 191" xfId="4322"/>
    <cellStyle name="Forecast 192" xfId="4323"/>
    <cellStyle name="Forecast 193" xfId="4324"/>
    <cellStyle name="Forecast 194" xfId="4325"/>
    <cellStyle name="Forecast 195" xfId="4326"/>
    <cellStyle name="Forecast 196" xfId="4327"/>
    <cellStyle name="Forecast 197" xfId="4328"/>
    <cellStyle name="Forecast 198" xfId="4329"/>
    <cellStyle name="Forecast 199" xfId="4330"/>
    <cellStyle name="Forecast 2" xfId="4331"/>
    <cellStyle name="Forecast 2 10" xfId="4332"/>
    <cellStyle name="Forecast 2 10 2" xfId="4333"/>
    <cellStyle name="Forecast 2 11" xfId="4334"/>
    <cellStyle name="Forecast 2 11 2" xfId="4335"/>
    <cellStyle name="Forecast 2 12" xfId="4336"/>
    <cellStyle name="Forecast 2 12 2" xfId="4337"/>
    <cellStyle name="Forecast 2 13" xfId="4338"/>
    <cellStyle name="Forecast 2 13 2" xfId="4339"/>
    <cellStyle name="Forecast 2 14" xfId="4340"/>
    <cellStyle name="Forecast 2 14 2" xfId="4341"/>
    <cellStyle name="Forecast 2 15" xfId="4342"/>
    <cellStyle name="Forecast 2 15 2" xfId="4343"/>
    <cellStyle name="Forecast 2 16" xfId="4344"/>
    <cellStyle name="Forecast 2 16 2" xfId="4345"/>
    <cellStyle name="Forecast 2 17" xfId="4346"/>
    <cellStyle name="Forecast 2 17 2" xfId="4347"/>
    <cellStyle name="Forecast 2 18" xfId="4348"/>
    <cellStyle name="Forecast 2 18 2" xfId="4349"/>
    <cellStyle name="Forecast 2 19" xfId="4350"/>
    <cellStyle name="Forecast 2 2" xfId="4351"/>
    <cellStyle name="Forecast 2 2 2" xfId="4352"/>
    <cellStyle name="Forecast 2 2 3" xfId="4353"/>
    <cellStyle name="Forecast 2 20" xfId="4354"/>
    <cellStyle name="Forecast 2 21" xfId="4355"/>
    <cellStyle name="Forecast 2 22" xfId="4356"/>
    <cellStyle name="Forecast 2 23" xfId="4357"/>
    <cellStyle name="Forecast 2 24" xfId="4358"/>
    <cellStyle name="Forecast 2 25" xfId="4359"/>
    <cellStyle name="Forecast 2 26" xfId="4360"/>
    <cellStyle name="Forecast 2 27" xfId="4361"/>
    <cellStyle name="Forecast 2 28" xfId="4362"/>
    <cellStyle name="Forecast 2 29" xfId="4363"/>
    <cellStyle name="Forecast 2 3" xfId="4364"/>
    <cellStyle name="Forecast 2 3 2" xfId="4365"/>
    <cellStyle name="Forecast 2 30" xfId="4366"/>
    <cellStyle name="Forecast 2 31" xfId="4367"/>
    <cellStyle name="Forecast 2 32" xfId="4368"/>
    <cellStyle name="Forecast 2 33" xfId="4369"/>
    <cellStyle name="Forecast 2 34" xfId="4370"/>
    <cellStyle name="Forecast 2 35" xfId="4371"/>
    <cellStyle name="Forecast 2 36" xfId="4372"/>
    <cellStyle name="Forecast 2 37" xfId="4373"/>
    <cellStyle name="Forecast 2 38" xfId="4374"/>
    <cellStyle name="Forecast 2 39" xfId="4375"/>
    <cellStyle name="Forecast 2 4" xfId="4376"/>
    <cellStyle name="Forecast 2 4 2" xfId="4377"/>
    <cellStyle name="Forecast 2 40" xfId="4378"/>
    <cellStyle name="Forecast 2 41" xfId="4379"/>
    <cellStyle name="Forecast 2 42" xfId="4380"/>
    <cellStyle name="Forecast 2 43" xfId="4381"/>
    <cellStyle name="Forecast 2 44" xfId="4382"/>
    <cellStyle name="Forecast 2 45" xfId="4383"/>
    <cellStyle name="Forecast 2 46" xfId="4384"/>
    <cellStyle name="Forecast 2 47" xfId="4385"/>
    <cellStyle name="Forecast 2 48" xfId="4386"/>
    <cellStyle name="Forecast 2 49" xfId="4387"/>
    <cellStyle name="Forecast 2 5" xfId="4388"/>
    <cellStyle name="Forecast 2 5 2" xfId="4389"/>
    <cellStyle name="Forecast 2 50" xfId="4390"/>
    <cellStyle name="Forecast 2 51" xfId="4391"/>
    <cellStyle name="Forecast 2 52" xfId="4392"/>
    <cellStyle name="Forecast 2 53" xfId="4393"/>
    <cellStyle name="Forecast 2 54" xfId="4394"/>
    <cellStyle name="Forecast 2 55" xfId="4395"/>
    <cellStyle name="Forecast 2 56" xfId="4396"/>
    <cellStyle name="Forecast 2 57" xfId="4397"/>
    <cellStyle name="Forecast 2 58" xfId="4398"/>
    <cellStyle name="Forecast 2 59" xfId="4399"/>
    <cellStyle name="Forecast 2 6" xfId="4400"/>
    <cellStyle name="Forecast 2 6 2" xfId="4401"/>
    <cellStyle name="Forecast 2 60" xfId="4402"/>
    <cellStyle name="Forecast 2 61" xfId="4403"/>
    <cellStyle name="Forecast 2 62" xfId="4404"/>
    <cellStyle name="Forecast 2 63" xfId="4405"/>
    <cellStyle name="Forecast 2 64" xfId="4406"/>
    <cellStyle name="Forecast 2 65" xfId="4407"/>
    <cellStyle name="Forecast 2 66" xfId="4408"/>
    <cellStyle name="Forecast 2 67" xfId="4409"/>
    <cellStyle name="Forecast 2 68" xfId="4410"/>
    <cellStyle name="Forecast 2 69" xfId="4411"/>
    <cellStyle name="Forecast 2 7" xfId="4412"/>
    <cellStyle name="Forecast 2 7 2" xfId="4413"/>
    <cellStyle name="Forecast 2 70" xfId="4414"/>
    <cellStyle name="Forecast 2 71" xfId="4415"/>
    <cellStyle name="Forecast 2 72" xfId="4416"/>
    <cellStyle name="Forecast 2 73" xfId="4417"/>
    <cellStyle name="Forecast 2 74" xfId="4418"/>
    <cellStyle name="Forecast 2 75" xfId="4419"/>
    <cellStyle name="Forecast 2 76" xfId="4420"/>
    <cellStyle name="Forecast 2 77" xfId="4421"/>
    <cellStyle name="Forecast 2 78" xfId="4422"/>
    <cellStyle name="Forecast 2 79" xfId="4423"/>
    <cellStyle name="Forecast 2 8" xfId="4424"/>
    <cellStyle name="Forecast 2 8 2" xfId="4425"/>
    <cellStyle name="Forecast 2 80" xfId="4426"/>
    <cellStyle name="Forecast 2 81" xfId="4427"/>
    <cellStyle name="Forecast 2 82" xfId="4428"/>
    <cellStyle name="Forecast 2 83" xfId="4429"/>
    <cellStyle name="Forecast 2 84" xfId="4430"/>
    <cellStyle name="Forecast 2 9" xfId="4431"/>
    <cellStyle name="Forecast 2 9 2" xfId="4432"/>
    <cellStyle name="Forecast 20" xfId="4433"/>
    <cellStyle name="Forecast 200" xfId="4434"/>
    <cellStyle name="Forecast 201" xfId="4435"/>
    <cellStyle name="Forecast 202" xfId="4436"/>
    <cellStyle name="Forecast 203" xfId="4437"/>
    <cellStyle name="Forecast 204" xfId="4438"/>
    <cellStyle name="Forecast 205" xfId="4439"/>
    <cellStyle name="Forecast 206" xfId="4440"/>
    <cellStyle name="Forecast 207" xfId="4441"/>
    <cellStyle name="Forecast 208" xfId="4442"/>
    <cellStyle name="Forecast 209" xfId="4443"/>
    <cellStyle name="Forecast 21" xfId="4444"/>
    <cellStyle name="Forecast 210" xfId="4445"/>
    <cellStyle name="Forecast 211" xfId="4446"/>
    <cellStyle name="Forecast 212" xfId="4447"/>
    <cellStyle name="Forecast 213" xfId="4448"/>
    <cellStyle name="Forecast 214" xfId="4449"/>
    <cellStyle name="Forecast 215" xfId="4450"/>
    <cellStyle name="Forecast 216" xfId="4451"/>
    <cellStyle name="Forecast 217" xfId="4452"/>
    <cellStyle name="Forecast 218" xfId="4453"/>
    <cellStyle name="Forecast 219" xfId="4454"/>
    <cellStyle name="Forecast 22" xfId="4455"/>
    <cellStyle name="Forecast 220" xfId="4456"/>
    <cellStyle name="Forecast 221" xfId="4457"/>
    <cellStyle name="Forecast 222" xfId="4458"/>
    <cellStyle name="Forecast 223" xfId="4459"/>
    <cellStyle name="Forecast 224" xfId="4460"/>
    <cellStyle name="Forecast 225" xfId="4461"/>
    <cellStyle name="Forecast 226" xfId="4462"/>
    <cellStyle name="Forecast 227" xfId="4463"/>
    <cellStyle name="Forecast 228" xfId="4464"/>
    <cellStyle name="Forecast 229" xfId="4465"/>
    <cellStyle name="Forecast 23" xfId="4466"/>
    <cellStyle name="Forecast 230" xfId="4467"/>
    <cellStyle name="Forecast 231" xfId="4468"/>
    <cellStyle name="Forecast 232" xfId="4469"/>
    <cellStyle name="Forecast 233" xfId="4470"/>
    <cellStyle name="Forecast 234" xfId="4471"/>
    <cellStyle name="Forecast 235" xfId="4472"/>
    <cellStyle name="Forecast 236" xfId="4473"/>
    <cellStyle name="Forecast 237" xfId="4474"/>
    <cellStyle name="Forecast 238" xfId="4475"/>
    <cellStyle name="Forecast 239" xfId="4476"/>
    <cellStyle name="Forecast 24" xfId="4477"/>
    <cellStyle name="Forecast 240" xfId="4478"/>
    <cellStyle name="Forecast 241" xfId="4479"/>
    <cellStyle name="Forecast 242" xfId="4480"/>
    <cellStyle name="Forecast 243" xfId="4481"/>
    <cellStyle name="Forecast 244" xfId="4482"/>
    <cellStyle name="Forecast 245" xfId="4483"/>
    <cellStyle name="Forecast 246" xfId="4484"/>
    <cellStyle name="Forecast 247" xfId="4485"/>
    <cellStyle name="Forecast 248" xfId="4486"/>
    <cellStyle name="Forecast 249" xfId="4487"/>
    <cellStyle name="Forecast 25" xfId="4488"/>
    <cellStyle name="Forecast 250" xfId="4489"/>
    <cellStyle name="Forecast 251" xfId="4490"/>
    <cellStyle name="Forecast 252" xfId="4491"/>
    <cellStyle name="Forecast 253" xfId="4492"/>
    <cellStyle name="Forecast 254" xfId="4493"/>
    <cellStyle name="Forecast 255" xfId="4494"/>
    <cellStyle name="Forecast 256" xfId="4495"/>
    <cellStyle name="Forecast 257" xfId="4496"/>
    <cellStyle name="Forecast 258" xfId="4497"/>
    <cellStyle name="Forecast 259" xfId="4498"/>
    <cellStyle name="Forecast 26" xfId="4499"/>
    <cellStyle name="Forecast 260" xfId="4500"/>
    <cellStyle name="Forecast 261" xfId="4501"/>
    <cellStyle name="Forecast 262" xfId="4502"/>
    <cellStyle name="Forecast 263" xfId="4503"/>
    <cellStyle name="Forecast 264" xfId="4504"/>
    <cellStyle name="Forecast 265" xfId="4505"/>
    <cellStyle name="Forecast 266" xfId="4506"/>
    <cellStyle name="Forecast 267" xfId="4507"/>
    <cellStyle name="Forecast 268" xfId="4508"/>
    <cellStyle name="Forecast 269" xfId="4509"/>
    <cellStyle name="Forecast 27" xfId="4510"/>
    <cellStyle name="Forecast 270" xfId="4511"/>
    <cellStyle name="Forecast 271" xfId="4512"/>
    <cellStyle name="Forecast 272" xfId="4513"/>
    <cellStyle name="Forecast 273" xfId="4514"/>
    <cellStyle name="Forecast 274" xfId="4515"/>
    <cellStyle name="Forecast 275" xfId="4516"/>
    <cellStyle name="Forecast 276" xfId="4517"/>
    <cellStyle name="Forecast 277" xfId="4518"/>
    <cellStyle name="Forecast 278" xfId="4519"/>
    <cellStyle name="Forecast 279" xfId="4520"/>
    <cellStyle name="Forecast 28" xfId="4521"/>
    <cellStyle name="Forecast 280" xfId="4522"/>
    <cellStyle name="Forecast 281" xfId="4523"/>
    <cellStyle name="Forecast 282" xfId="4524"/>
    <cellStyle name="Forecast 283" xfId="4525"/>
    <cellStyle name="Forecast 284" xfId="4526"/>
    <cellStyle name="Forecast 285" xfId="4527"/>
    <cellStyle name="Forecast 286" xfId="4528"/>
    <cellStyle name="Forecast 287" xfId="4529"/>
    <cellStyle name="Forecast 288" xfId="4530"/>
    <cellStyle name="Forecast 289" xfId="4531"/>
    <cellStyle name="Forecast 29" xfId="4532"/>
    <cellStyle name="Forecast 290" xfId="4533"/>
    <cellStyle name="Forecast 291" xfId="4534"/>
    <cellStyle name="Forecast 292" xfId="4535"/>
    <cellStyle name="Forecast 293" xfId="4536"/>
    <cellStyle name="Forecast 294" xfId="4537"/>
    <cellStyle name="Forecast 295" xfId="4538"/>
    <cellStyle name="Forecast 296" xfId="4539"/>
    <cellStyle name="Forecast 297" xfId="4540"/>
    <cellStyle name="Forecast 298" xfId="4541"/>
    <cellStyle name="Forecast 299" xfId="4542"/>
    <cellStyle name="Forecast 3" xfId="4543"/>
    <cellStyle name="Forecast 3 10" xfId="4544"/>
    <cellStyle name="Forecast 3 11" xfId="4545"/>
    <cellStyle name="Forecast 3 12" xfId="4546"/>
    <cellStyle name="Forecast 3 13" xfId="4547"/>
    <cellStyle name="Forecast 3 14" xfId="4548"/>
    <cellStyle name="Forecast 3 15" xfId="4549"/>
    <cellStyle name="Forecast 3 16" xfId="4550"/>
    <cellStyle name="Forecast 3 17" xfId="4551"/>
    <cellStyle name="Forecast 3 18" xfId="4552"/>
    <cellStyle name="Forecast 3 19" xfId="4553"/>
    <cellStyle name="Forecast 3 2" xfId="4554"/>
    <cellStyle name="Forecast 3 20" xfId="4555"/>
    <cellStyle name="Forecast 3 3" xfId="4556"/>
    <cellStyle name="Forecast 3 4" xfId="4557"/>
    <cellStyle name="Forecast 3 5" xfId="4558"/>
    <cellStyle name="Forecast 3 6" xfId="4559"/>
    <cellStyle name="Forecast 3 7" xfId="4560"/>
    <cellStyle name="Forecast 3 8" xfId="4561"/>
    <cellStyle name="Forecast 3 9" xfId="4562"/>
    <cellStyle name="Forecast 30" xfId="4563"/>
    <cellStyle name="Forecast 300" xfId="4564"/>
    <cellStyle name="Forecast 301" xfId="4565"/>
    <cellStyle name="Forecast 302" xfId="4566"/>
    <cellStyle name="Forecast 303" xfId="4567"/>
    <cellStyle name="Forecast 304" xfId="4568"/>
    <cellStyle name="Forecast 305" xfId="4569"/>
    <cellStyle name="Forecast 306" xfId="4570"/>
    <cellStyle name="Forecast 307" xfId="4571"/>
    <cellStyle name="Forecast 308" xfId="4572"/>
    <cellStyle name="Forecast 309" xfId="4573"/>
    <cellStyle name="Forecast 31" xfId="4574"/>
    <cellStyle name="Forecast 310" xfId="4575"/>
    <cellStyle name="Forecast 311" xfId="4576"/>
    <cellStyle name="Forecast 312" xfId="4577"/>
    <cellStyle name="Forecast 313" xfId="4578"/>
    <cellStyle name="Forecast 314" xfId="4579"/>
    <cellStyle name="Forecast 315" xfId="4580"/>
    <cellStyle name="Forecast 316" xfId="4581"/>
    <cellStyle name="Forecast 317" xfId="4582"/>
    <cellStyle name="Forecast 318" xfId="4583"/>
    <cellStyle name="Forecast 319" xfId="4584"/>
    <cellStyle name="Forecast 32" xfId="4585"/>
    <cellStyle name="Forecast 320" xfId="4586"/>
    <cellStyle name="Forecast 321" xfId="4587"/>
    <cellStyle name="Forecast 322" xfId="4588"/>
    <cellStyle name="Forecast 323" xfId="4589"/>
    <cellStyle name="Forecast 324" xfId="4590"/>
    <cellStyle name="Forecast 325" xfId="4591"/>
    <cellStyle name="Forecast 326" xfId="4592"/>
    <cellStyle name="Forecast 327" xfId="4593"/>
    <cellStyle name="Forecast 328" xfId="4594"/>
    <cellStyle name="Forecast 329" xfId="4595"/>
    <cellStyle name="Forecast 33" xfId="4596"/>
    <cellStyle name="Forecast 330" xfId="4597"/>
    <cellStyle name="Forecast 331" xfId="4598"/>
    <cellStyle name="Forecast 332" xfId="4599"/>
    <cellStyle name="Forecast 333" xfId="4600"/>
    <cellStyle name="Forecast 334" xfId="4601"/>
    <cellStyle name="Forecast 335" xfId="4602"/>
    <cellStyle name="Forecast 34" xfId="4603"/>
    <cellStyle name="Forecast 35" xfId="4604"/>
    <cellStyle name="Forecast 36" xfId="4605"/>
    <cellStyle name="Forecast 37" xfId="4606"/>
    <cellStyle name="Forecast 38" xfId="4607"/>
    <cellStyle name="Forecast 39" xfId="4608"/>
    <cellStyle name="Forecast 4" xfId="4609"/>
    <cellStyle name="Forecast 4 10" xfId="4610"/>
    <cellStyle name="Forecast 4 11" xfId="4611"/>
    <cellStyle name="Forecast 4 12" xfId="4612"/>
    <cellStyle name="Forecast 4 13" xfId="4613"/>
    <cellStyle name="Forecast 4 14" xfId="4614"/>
    <cellStyle name="Forecast 4 15" xfId="4615"/>
    <cellStyle name="Forecast 4 16" xfId="4616"/>
    <cellStyle name="Forecast 4 17" xfId="4617"/>
    <cellStyle name="Forecast 4 18" xfId="4618"/>
    <cellStyle name="Forecast 4 19" xfId="4619"/>
    <cellStyle name="Forecast 4 2" xfId="4620"/>
    <cellStyle name="Forecast 4 20" xfId="4621"/>
    <cellStyle name="Forecast 4 3" xfId="4622"/>
    <cellStyle name="Forecast 4 4" xfId="4623"/>
    <cellStyle name="Forecast 4 5" xfId="4624"/>
    <cellStyle name="Forecast 4 6" xfId="4625"/>
    <cellStyle name="Forecast 4 7" xfId="4626"/>
    <cellStyle name="Forecast 4 8" xfId="4627"/>
    <cellStyle name="Forecast 4 9" xfId="4628"/>
    <cellStyle name="Forecast 40" xfId="4629"/>
    <cellStyle name="Forecast 41" xfId="4630"/>
    <cellStyle name="Forecast 42" xfId="4631"/>
    <cellStyle name="Forecast 43" xfId="4632"/>
    <cellStyle name="Forecast 44" xfId="4633"/>
    <cellStyle name="Forecast 45" xfId="4634"/>
    <cellStyle name="Forecast 46" xfId="4635"/>
    <cellStyle name="Forecast 47" xfId="4636"/>
    <cellStyle name="Forecast 48" xfId="4637"/>
    <cellStyle name="Forecast 49" xfId="4638"/>
    <cellStyle name="Forecast 5" xfId="4639"/>
    <cellStyle name="Forecast 50" xfId="4640"/>
    <cellStyle name="Forecast 51" xfId="4641"/>
    <cellStyle name="Forecast 52" xfId="4642"/>
    <cellStyle name="Forecast 53" xfId="4643"/>
    <cellStyle name="Forecast 54" xfId="4644"/>
    <cellStyle name="Forecast 55" xfId="4645"/>
    <cellStyle name="Forecast 56" xfId="4646"/>
    <cellStyle name="Forecast 57" xfId="4647"/>
    <cellStyle name="Forecast 58" xfId="4648"/>
    <cellStyle name="Forecast 59" xfId="4649"/>
    <cellStyle name="Forecast 6" xfId="4650"/>
    <cellStyle name="Forecast 60" xfId="4651"/>
    <cellStyle name="Forecast 61" xfId="4652"/>
    <cellStyle name="Forecast 62" xfId="4653"/>
    <cellStyle name="Forecast 63" xfId="4654"/>
    <cellStyle name="Forecast 64" xfId="4655"/>
    <cellStyle name="Forecast 65" xfId="4656"/>
    <cellStyle name="Forecast 66" xfId="4657"/>
    <cellStyle name="Forecast 67" xfId="4658"/>
    <cellStyle name="Forecast 68" xfId="4659"/>
    <cellStyle name="Forecast 69" xfId="4660"/>
    <cellStyle name="Forecast 7" xfId="4661"/>
    <cellStyle name="Forecast 70" xfId="4662"/>
    <cellStyle name="Forecast 71" xfId="4663"/>
    <cellStyle name="Forecast 72" xfId="4664"/>
    <cellStyle name="Forecast 73" xfId="4665"/>
    <cellStyle name="Forecast 74" xfId="4666"/>
    <cellStyle name="Forecast 75" xfId="4667"/>
    <cellStyle name="Forecast 76" xfId="4668"/>
    <cellStyle name="Forecast 77" xfId="4669"/>
    <cellStyle name="Forecast 78" xfId="4670"/>
    <cellStyle name="Forecast 79" xfId="4671"/>
    <cellStyle name="Forecast 8" xfId="4672"/>
    <cellStyle name="Forecast 80" xfId="4673"/>
    <cellStyle name="Forecast 81" xfId="4674"/>
    <cellStyle name="Forecast 82" xfId="4675"/>
    <cellStyle name="Forecast 83" xfId="4676"/>
    <cellStyle name="Forecast 84" xfId="4677"/>
    <cellStyle name="Forecast 85" xfId="4678"/>
    <cellStyle name="Forecast 86" xfId="4679"/>
    <cellStyle name="Forecast 87" xfId="4680"/>
    <cellStyle name="Forecast 88" xfId="4681"/>
    <cellStyle name="Forecast 89" xfId="4682"/>
    <cellStyle name="Forecast 9" xfId="4683"/>
    <cellStyle name="Forecast 90" xfId="4684"/>
    <cellStyle name="Forecast 91" xfId="4685"/>
    <cellStyle name="Forecast 92" xfId="4686"/>
    <cellStyle name="Forecast 93" xfId="4687"/>
    <cellStyle name="Forecast 94" xfId="4688"/>
    <cellStyle name="Forecast 95" xfId="4689"/>
    <cellStyle name="Forecast 96" xfId="4690"/>
    <cellStyle name="Forecast 97" xfId="4691"/>
    <cellStyle name="Forecast 98" xfId="4692"/>
    <cellStyle name="Forecast 99" xfId="4693"/>
    <cellStyle name="Forecast_4 April 2012 Decomp" xfId="4694"/>
    <cellStyle name="Formula" xfId="4695"/>
    <cellStyle name="Formula (%)" xfId="4696"/>
    <cellStyle name="Formula (%) 10" xfId="4697"/>
    <cellStyle name="Formula (%) 10 2" xfId="4698"/>
    <cellStyle name="Formula (%) 11" xfId="4699"/>
    <cellStyle name="Formula (%) 11 2" xfId="4700"/>
    <cellStyle name="Formula (%) 12" xfId="4701"/>
    <cellStyle name="Formula (%) 12 2" xfId="4702"/>
    <cellStyle name="Formula (%) 13" xfId="4703"/>
    <cellStyle name="Formula (%) 13 2" xfId="4704"/>
    <cellStyle name="Formula (%) 14" xfId="4705"/>
    <cellStyle name="Formula (%) 14 2" xfId="4706"/>
    <cellStyle name="Formula (%) 15" xfId="4707"/>
    <cellStyle name="Formula (%) 15 2" xfId="4708"/>
    <cellStyle name="Formula (%) 16" xfId="4709"/>
    <cellStyle name="Formula (%) 16 2" xfId="4710"/>
    <cellStyle name="Formula (%) 17" xfId="4711"/>
    <cellStyle name="Formula (%) 17 2" xfId="4712"/>
    <cellStyle name="Formula (%) 18" xfId="4713"/>
    <cellStyle name="Formula (%) 18 2" xfId="4714"/>
    <cellStyle name="Formula (%) 19" xfId="4715"/>
    <cellStyle name="Formula (%) 19 2" xfId="4716"/>
    <cellStyle name="Formula (%) 2" xfId="4717"/>
    <cellStyle name="Formula (%) 2 10" xfId="4718"/>
    <cellStyle name="Formula (%) 2 11" xfId="4719"/>
    <cellStyle name="Formula (%) 2 12" xfId="4720"/>
    <cellStyle name="Formula (%) 2 13" xfId="4721"/>
    <cellStyle name="Formula (%) 2 14" xfId="4722"/>
    <cellStyle name="Formula (%) 2 15" xfId="4723"/>
    <cellStyle name="Formula (%) 2 16" xfId="4724"/>
    <cellStyle name="Formula (%) 2 17" xfId="4725"/>
    <cellStyle name="Formula (%) 2 18" xfId="4726"/>
    <cellStyle name="Formula (%) 2 19" xfId="4727"/>
    <cellStyle name="Formula (%) 2 2" xfId="4728"/>
    <cellStyle name="Formula (%) 2 2 2" xfId="4729"/>
    <cellStyle name="Formula (%) 2 2 2 2" xfId="4730"/>
    <cellStyle name="Formula (%) 2 2 3" xfId="4731"/>
    <cellStyle name="Formula (%) 2 2 4" xfId="4732"/>
    <cellStyle name="Formula (%) 2 2 5" xfId="4733"/>
    <cellStyle name="Formula (%) 2 20" xfId="4734"/>
    <cellStyle name="Formula (%) 2 21" xfId="4735"/>
    <cellStyle name="Formula (%) 2 22" xfId="4736"/>
    <cellStyle name="Formula (%) 2 23" xfId="4737"/>
    <cellStyle name="Formula (%) 2 24" xfId="4738"/>
    <cellStyle name="Formula (%) 2 25" xfId="4739"/>
    <cellStyle name="Formula (%) 2 26" xfId="4740"/>
    <cellStyle name="Formula (%) 2 27" xfId="4741"/>
    <cellStyle name="Formula (%) 2 28" xfId="4742"/>
    <cellStyle name="Formula (%) 2 29" xfId="4743"/>
    <cellStyle name="Formula (%) 2 3" xfId="4744"/>
    <cellStyle name="Formula (%) 2 3 2" xfId="4745"/>
    <cellStyle name="Formula (%) 2 3 2 2" xfId="4746"/>
    <cellStyle name="Formula (%) 2 3 3" xfId="4747"/>
    <cellStyle name="Formula (%) 2 3 4" xfId="4748"/>
    <cellStyle name="Formula (%) 2 3 5" xfId="4749"/>
    <cellStyle name="Formula (%) 2 30" xfId="4750"/>
    <cellStyle name="Formula (%) 2 31" xfId="4751"/>
    <cellStyle name="Formula (%) 2 32" xfId="4752"/>
    <cellStyle name="Formula (%) 2 33" xfId="4753"/>
    <cellStyle name="Formula (%) 2 34" xfId="4754"/>
    <cellStyle name="Formula (%) 2 35" xfId="4755"/>
    <cellStyle name="Formula (%) 2 36" xfId="4756"/>
    <cellStyle name="Formula (%) 2 37" xfId="4757"/>
    <cellStyle name="Formula (%) 2 38" xfId="4758"/>
    <cellStyle name="Formula (%) 2 39" xfId="4759"/>
    <cellStyle name="Formula (%) 2 4" xfId="4760"/>
    <cellStyle name="Formula (%) 2 4 10" xfId="4761"/>
    <cellStyle name="Formula (%) 2 4 11" xfId="4762"/>
    <cellStyle name="Formula (%) 2 4 12" xfId="4763"/>
    <cellStyle name="Formula (%) 2 4 13" xfId="4764"/>
    <cellStyle name="Formula (%) 2 4 14" xfId="4765"/>
    <cellStyle name="Formula (%) 2 4 15" xfId="4766"/>
    <cellStyle name="Formula (%) 2 4 16" xfId="4767"/>
    <cellStyle name="Formula (%) 2 4 17" xfId="4768"/>
    <cellStyle name="Formula (%) 2 4 18" xfId="4769"/>
    <cellStyle name="Formula (%) 2 4 19" xfId="4770"/>
    <cellStyle name="Formula (%) 2 4 2" xfId="4771"/>
    <cellStyle name="Formula (%) 2 4 2 2" xfId="4772"/>
    <cellStyle name="Formula (%) 2 4 2 2 2" xfId="4773"/>
    <cellStyle name="Formula (%) 2 4 2 3" xfId="4774"/>
    <cellStyle name="Formula (%) 2 4 20" xfId="4775"/>
    <cellStyle name="Formula (%) 2 4 21" xfId="4776"/>
    <cellStyle name="Formula (%) 2 4 22" xfId="4777"/>
    <cellStyle name="Formula (%) 2 4 3" xfId="4778"/>
    <cellStyle name="Formula (%) 2 4 3 2" xfId="4779"/>
    <cellStyle name="Formula (%) 2 4 4" xfId="4780"/>
    <cellStyle name="Formula (%) 2 4 5" xfId="4781"/>
    <cellStyle name="Formula (%) 2 4 6" xfId="4782"/>
    <cellStyle name="Formula (%) 2 4 7" xfId="4783"/>
    <cellStyle name="Formula (%) 2 4 8" xfId="4784"/>
    <cellStyle name="Formula (%) 2 4 9" xfId="4785"/>
    <cellStyle name="Formula (%) 2 40" xfId="4786"/>
    <cellStyle name="Formula (%) 2 41" xfId="4787"/>
    <cellStyle name="Formula (%) 2 42" xfId="4788"/>
    <cellStyle name="Formula (%) 2 43" xfId="4789"/>
    <cellStyle name="Formula (%) 2 44" xfId="4790"/>
    <cellStyle name="Formula (%) 2 45" xfId="4791"/>
    <cellStyle name="Formula (%) 2 46" xfId="4792"/>
    <cellStyle name="Formula (%) 2 47" xfId="4793"/>
    <cellStyle name="Formula (%) 2 48" xfId="4794"/>
    <cellStyle name="Formula (%) 2 49" xfId="4795"/>
    <cellStyle name="Formula (%) 2 5" xfId="4796"/>
    <cellStyle name="Formula (%) 2 5 10" xfId="4797"/>
    <cellStyle name="Formula (%) 2 5 11" xfId="4798"/>
    <cellStyle name="Formula (%) 2 5 12" xfId="4799"/>
    <cellStyle name="Formula (%) 2 5 13" xfId="4800"/>
    <cellStyle name="Formula (%) 2 5 14" xfId="4801"/>
    <cellStyle name="Formula (%) 2 5 15" xfId="4802"/>
    <cellStyle name="Formula (%) 2 5 16" xfId="4803"/>
    <cellStyle name="Formula (%) 2 5 17" xfId="4804"/>
    <cellStyle name="Formula (%) 2 5 18" xfId="4805"/>
    <cellStyle name="Formula (%) 2 5 19" xfId="4806"/>
    <cellStyle name="Formula (%) 2 5 2" xfId="4807"/>
    <cellStyle name="Formula (%) 2 5 2 2" xfId="4808"/>
    <cellStyle name="Formula (%) 2 5 20" xfId="4809"/>
    <cellStyle name="Formula (%) 2 5 21" xfId="4810"/>
    <cellStyle name="Formula (%) 2 5 3" xfId="4811"/>
    <cellStyle name="Formula (%) 2 5 4" xfId="4812"/>
    <cellStyle name="Formula (%) 2 5 5" xfId="4813"/>
    <cellStyle name="Formula (%) 2 5 6" xfId="4814"/>
    <cellStyle name="Formula (%) 2 5 7" xfId="4815"/>
    <cellStyle name="Formula (%) 2 5 8" xfId="4816"/>
    <cellStyle name="Formula (%) 2 5 9" xfId="4817"/>
    <cellStyle name="Formula (%) 2 50" xfId="4818"/>
    <cellStyle name="Formula (%) 2 51" xfId="4819"/>
    <cellStyle name="Formula (%) 2 52" xfId="4820"/>
    <cellStyle name="Formula (%) 2 53" xfId="4821"/>
    <cellStyle name="Formula (%) 2 54" xfId="4822"/>
    <cellStyle name="Formula (%) 2 55" xfId="4823"/>
    <cellStyle name="Formula (%) 2 56" xfId="4824"/>
    <cellStyle name="Formula (%) 2 57" xfId="4825"/>
    <cellStyle name="Formula (%) 2 58" xfId="4826"/>
    <cellStyle name="Formula (%) 2 59" xfId="4827"/>
    <cellStyle name="Formula (%) 2 6" xfId="4828"/>
    <cellStyle name="Formula (%) 2 6 2" xfId="4829"/>
    <cellStyle name="Formula (%) 2 6 3" xfId="4830"/>
    <cellStyle name="Formula (%) 2 60" xfId="4831"/>
    <cellStyle name="Formula (%) 2 61" xfId="4832"/>
    <cellStyle name="Formula (%) 2 62" xfId="4833"/>
    <cellStyle name="Formula (%) 2 63" xfId="4834"/>
    <cellStyle name="Formula (%) 2 64" xfId="4835"/>
    <cellStyle name="Formula (%) 2 65" xfId="4836"/>
    <cellStyle name="Formula (%) 2 66" xfId="4837"/>
    <cellStyle name="Formula (%) 2 67" xfId="4838"/>
    <cellStyle name="Formula (%) 2 68" xfId="4839"/>
    <cellStyle name="Formula (%) 2 69" xfId="4840"/>
    <cellStyle name="Formula (%) 2 7" xfId="4841"/>
    <cellStyle name="Formula (%) 2 70" xfId="4842"/>
    <cellStyle name="Formula (%) 2 71" xfId="4843"/>
    <cellStyle name="Formula (%) 2 72" xfId="4844"/>
    <cellStyle name="Formula (%) 2 73" xfId="4845"/>
    <cellStyle name="Formula (%) 2 74" xfId="4846"/>
    <cellStyle name="Formula (%) 2 75" xfId="4847"/>
    <cellStyle name="Formula (%) 2 76" xfId="4848"/>
    <cellStyle name="Formula (%) 2 77" xfId="4849"/>
    <cellStyle name="Formula (%) 2 78" xfId="4850"/>
    <cellStyle name="Formula (%) 2 79" xfId="4851"/>
    <cellStyle name="Formula (%) 2 8" xfId="4852"/>
    <cellStyle name="Formula (%) 2 80" xfId="4853"/>
    <cellStyle name="Formula (%) 2 81" xfId="4854"/>
    <cellStyle name="Formula (%) 2 82" xfId="4855"/>
    <cellStyle name="Formula (%) 2 83" xfId="4856"/>
    <cellStyle name="Formula (%) 2 84" xfId="4857"/>
    <cellStyle name="Formula (%) 2 9" xfId="4858"/>
    <cellStyle name="Formula (%) 20" xfId="4859"/>
    <cellStyle name="Formula (%) 20 2" xfId="4860"/>
    <cellStyle name="Formula (%) 21" xfId="4861"/>
    <cellStyle name="Formula (%) 21 2" xfId="4862"/>
    <cellStyle name="Formula (%) 22" xfId="4863"/>
    <cellStyle name="Formula (%) 22 2" xfId="4864"/>
    <cellStyle name="Formula (%) 23" xfId="4865"/>
    <cellStyle name="Formula (%) 23 2" xfId="4866"/>
    <cellStyle name="Formula (%) 24" xfId="4867"/>
    <cellStyle name="Formula (%) 24 2" xfId="4868"/>
    <cellStyle name="Formula (%) 25" xfId="4869"/>
    <cellStyle name="Formula (%) 25 2" xfId="4870"/>
    <cellStyle name="Formula (%) 26" xfId="4871"/>
    <cellStyle name="Formula (%) 26 2" xfId="4872"/>
    <cellStyle name="Formula (%) 27" xfId="4873"/>
    <cellStyle name="Formula (%) 28" xfId="4874"/>
    <cellStyle name="Formula (%) 29" xfId="4875"/>
    <cellStyle name="Formula (%) 3" xfId="4876"/>
    <cellStyle name="Formula (%) 3 2" xfId="4877"/>
    <cellStyle name="Formula (%) 3 2 2" xfId="4878"/>
    <cellStyle name="Formula (%) 3 3" xfId="4879"/>
    <cellStyle name="Formula (%) 3 4" xfId="4880"/>
    <cellStyle name="Formula (%) 3 5" xfId="4881"/>
    <cellStyle name="Formula (%) 30" xfId="4882"/>
    <cellStyle name="Formula (%) 31" xfId="4883"/>
    <cellStyle name="Formula (%) 32" xfId="4884"/>
    <cellStyle name="Formula (%) 33" xfId="4885"/>
    <cellStyle name="Formula (%) 34" xfId="4886"/>
    <cellStyle name="Formula (%) 35" xfId="4887"/>
    <cellStyle name="Formula (%) 36" xfId="4888"/>
    <cellStyle name="Formula (%) 37" xfId="4889"/>
    <cellStyle name="Formula (%) 38" xfId="4890"/>
    <cellStyle name="Formula (%) 39" xfId="4891"/>
    <cellStyle name="Formula (%) 4" xfId="4892"/>
    <cellStyle name="Formula (%) 4 2" xfId="4893"/>
    <cellStyle name="Formula (%) 4 2 2" xfId="4894"/>
    <cellStyle name="Formula (%) 4 3" xfId="4895"/>
    <cellStyle name="Formula (%) 4 4" xfId="4896"/>
    <cellStyle name="Formula (%) 4 5" xfId="4897"/>
    <cellStyle name="Formula (%) 40" xfId="4898"/>
    <cellStyle name="Formula (%) 41" xfId="4899"/>
    <cellStyle name="Formula (%) 42" xfId="4900"/>
    <cellStyle name="Formula (%) 43" xfId="4901"/>
    <cellStyle name="Formula (%) 44" xfId="4902"/>
    <cellStyle name="Formula (%) 45" xfId="4903"/>
    <cellStyle name="Formula (%) 46" xfId="4904"/>
    <cellStyle name="Formula (%) 47" xfId="4905"/>
    <cellStyle name="Formula (%) 48" xfId="4906"/>
    <cellStyle name="Formula (%) 49" xfId="4907"/>
    <cellStyle name="Formula (%) 5" xfId="4908"/>
    <cellStyle name="Formula (%) 5 10" xfId="4909"/>
    <cellStyle name="Formula (%) 5 11" xfId="4910"/>
    <cellStyle name="Formula (%) 5 12" xfId="4911"/>
    <cellStyle name="Formula (%) 5 13" xfId="4912"/>
    <cellStyle name="Formula (%) 5 14" xfId="4913"/>
    <cellStyle name="Formula (%) 5 15" xfId="4914"/>
    <cellStyle name="Formula (%) 5 16" xfId="4915"/>
    <cellStyle name="Formula (%) 5 17" xfId="4916"/>
    <cellStyle name="Formula (%) 5 18" xfId="4917"/>
    <cellStyle name="Formula (%) 5 19" xfId="4918"/>
    <cellStyle name="Formula (%) 5 2" xfId="4919"/>
    <cellStyle name="Formula (%) 5 2 2" xfId="4920"/>
    <cellStyle name="Formula (%) 5 2 2 2" xfId="4921"/>
    <cellStyle name="Formula (%) 5 2 3" xfId="4922"/>
    <cellStyle name="Formula (%) 5 2 3 10" xfId="4923"/>
    <cellStyle name="Formula (%) 5 2 3 11" xfId="4924"/>
    <cellStyle name="Formula (%) 5 2 3 12" xfId="4925"/>
    <cellStyle name="Formula (%) 5 2 3 13" xfId="4926"/>
    <cellStyle name="Formula (%) 5 2 3 14" xfId="4927"/>
    <cellStyle name="Formula (%) 5 2 3 15" xfId="4928"/>
    <cellStyle name="Formula (%) 5 2 3 16" xfId="4929"/>
    <cellStyle name="Formula (%) 5 2 3 17" xfId="4930"/>
    <cellStyle name="Formula (%) 5 2 3 18" xfId="4931"/>
    <cellStyle name="Formula (%) 5 2 3 19" xfId="4932"/>
    <cellStyle name="Formula (%) 5 2 3 2" xfId="4933"/>
    <cellStyle name="Formula (%) 5 2 3 2 2" xfId="4934"/>
    <cellStyle name="Formula (%) 5 2 3 3" xfId="4935"/>
    <cellStyle name="Formula (%) 5 2 3 4" xfId="4936"/>
    <cellStyle name="Formula (%) 5 2 3 5" xfId="4937"/>
    <cellStyle name="Formula (%) 5 2 3 6" xfId="4938"/>
    <cellStyle name="Formula (%) 5 2 3 7" xfId="4939"/>
    <cellStyle name="Formula (%) 5 2 3 8" xfId="4940"/>
    <cellStyle name="Formula (%) 5 2 3 9" xfId="4941"/>
    <cellStyle name="Formula (%) 5 2 4" xfId="4942"/>
    <cellStyle name="Formula (%) 5 20" xfId="4943"/>
    <cellStyle name="Formula (%) 5 21" xfId="4944"/>
    <cellStyle name="Formula (%) 5 22" xfId="4945"/>
    <cellStyle name="Formula (%) 5 23" xfId="4946"/>
    <cellStyle name="Formula (%) 5 3" xfId="4947"/>
    <cellStyle name="Formula (%) 5 3 2" xfId="4948"/>
    <cellStyle name="Formula (%) 5 4" xfId="4949"/>
    <cellStyle name="Formula (%) 5 4 10" xfId="4950"/>
    <cellStyle name="Formula (%) 5 4 11" xfId="4951"/>
    <cellStyle name="Formula (%) 5 4 12" xfId="4952"/>
    <cellStyle name="Formula (%) 5 4 13" xfId="4953"/>
    <cellStyle name="Formula (%) 5 4 14" xfId="4954"/>
    <cellStyle name="Formula (%) 5 4 15" xfId="4955"/>
    <cellStyle name="Formula (%) 5 4 16" xfId="4956"/>
    <cellStyle name="Formula (%) 5 4 17" xfId="4957"/>
    <cellStyle name="Formula (%) 5 4 18" xfId="4958"/>
    <cellStyle name="Formula (%) 5 4 19" xfId="4959"/>
    <cellStyle name="Formula (%) 5 4 2" xfId="4960"/>
    <cellStyle name="Formula (%) 5 4 2 2" xfId="4961"/>
    <cellStyle name="Formula (%) 5 4 3" xfId="4962"/>
    <cellStyle name="Formula (%) 5 4 4" xfId="4963"/>
    <cellStyle name="Formula (%) 5 4 5" xfId="4964"/>
    <cellStyle name="Formula (%) 5 4 6" xfId="4965"/>
    <cellStyle name="Formula (%) 5 4 7" xfId="4966"/>
    <cellStyle name="Formula (%) 5 4 8" xfId="4967"/>
    <cellStyle name="Formula (%) 5 4 9" xfId="4968"/>
    <cellStyle name="Formula (%) 5 5" xfId="4969"/>
    <cellStyle name="Formula (%) 5 5 2" xfId="4970"/>
    <cellStyle name="Formula (%) 5 6" xfId="4971"/>
    <cellStyle name="Formula (%) 5 7" xfId="4972"/>
    <cellStyle name="Formula (%) 5 8" xfId="4973"/>
    <cellStyle name="Formula (%) 5 9" xfId="4974"/>
    <cellStyle name="Formula (%) 50" xfId="4975"/>
    <cellStyle name="Formula (%) 51" xfId="4976"/>
    <cellStyle name="Formula (%) 52" xfId="4977"/>
    <cellStyle name="Formula (%) 53" xfId="4978"/>
    <cellStyle name="Formula (%) 54" xfId="4979"/>
    <cellStyle name="Formula (%) 55" xfId="4980"/>
    <cellStyle name="Formula (%) 56" xfId="4981"/>
    <cellStyle name="Formula (%) 57" xfId="4982"/>
    <cellStyle name="Formula (%) 58" xfId="4983"/>
    <cellStyle name="Formula (%) 59" xfId="4984"/>
    <cellStyle name="Formula (%) 6" xfId="4985"/>
    <cellStyle name="Formula (%) 6 10" xfId="4986"/>
    <cellStyle name="Formula (%) 6 11" xfId="4987"/>
    <cellStyle name="Formula (%) 6 12" xfId="4988"/>
    <cellStyle name="Formula (%) 6 13" xfId="4989"/>
    <cellStyle name="Formula (%) 6 14" xfId="4990"/>
    <cellStyle name="Formula (%) 6 15" xfId="4991"/>
    <cellStyle name="Formula (%) 6 16" xfId="4992"/>
    <cellStyle name="Formula (%) 6 17" xfId="4993"/>
    <cellStyle name="Formula (%) 6 18" xfId="4994"/>
    <cellStyle name="Formula (%) 6 19" xfId="4995"/>
    <cellStyle name="Formula (%) 6 2" xfId="4996"/>
    <cellStyle name="Formula (%) 6 2 2" xfId="4997"/>
    <cellStyle name="Formula (%) 6 2 2 2" xfId="4998"/>
    <cellStyle name="Formula (%) 6 2 3" xfId="4999"/>
    <cellStyle name="Formula (%) 6 20" xfId="5000"/>
    <cellStyle name="Formula (%) 6 21" xfId="5001"/>
    <cellStyle name="Formula (%) 6 22" xfId="5002"/>
    <cellStyle name="Formula (%) 6 3" xfId="5003"/>
    <cellStyle name="Formula (%) 6 3 2" xfId="5004"/>
    <cellStyle name="Formula (%) 6 4" xfId="5005"/>
    <cellStyle name="Formula (%) 6 5" xfId="5006"/>
    <cellStyle name="Formula (%) 6 6" xfId="5007"/>
    <cellStyle name="Formula (%) 6 7" xfId="5008"/>
    <cellStyle name="Formula (%) 6 8" xfId="5009"/>
    <cellStyle name="Formula (%) 6 9" xfId="5010"/>
    <cellStyle name="Formula (%) 60" xfId="5011"/>
    <cellStyle name="Formula (%) 61" xfId="5012"/>
    <cellStyle name="Formula (%) 62" xfId="5013"/>
    <cellStyle name="Formula (%) 63" xfId="5014"/>
    <cellStyle name="Formula (%) 64" xfId="5015"/>
    <cellStyle name="Formula (%) 65" xfId="5016"/>
    <cellStyle name="Formula (%) 66" xfId="5017"/>
    <cellStyle name="Formula (%) 67" xfId="5018"/>
    <cellStyle name="Formula (%) 68" xfId="5019"/>
    <cellStyle name="Formula (%) 69" xfId="5020"/>
    <cellStyle name="Formula (%) 7" xfId="5021"/>
    <cellStyle name="Formula (%) 7 2" xfId="5022"/>
    <cellStyle name="Formula (%) 7 2 2" xfId="5023"/>
    <cellStyle name="Formula (%) 7 3" xfId="5024"/>
    <cellStyle name="Formula (%) 7 4" xfId="5025"/>
    <cellStyle name="Formula (%) 7 5" xfId="5026"/>
    <cellStyle name="Formula (%) 70" xfId="5027"/>
    <cellStyle name="Formula (%) 71" xfId="5028"/>
    <cellStyle name="Formula (%) 72" xfId="5029"/>
    <cellStyle name="Formula (%) 73" xfId="5030"/>
    <cellStyle name="Formula (%) 74" xfId="5031"/>
    <cellStyle name="Formula (%) 75" xfId="5032"/>
    <cellStyle name="Formula (%) 76" xfId="5033"/>
    <cellStyle name="Formula (%) 77" xfId="5034"/>
    <cellStyle name="Formula (%) 78" xfId="5035"/>
    <cellStyle name="Formula (%) 79" xfId="5036"/>
    <cellStyle name="Formula (%) 8" xfId="5037"/>
    <cellStyle name="Formula (%) 8 2" xfId="5038"/>
    <cellStyle name="Formula (%) 80" xfId="5039"/>
    <cellStyle name="Formula (%) 81" xfId="5040"/>
    <cellStyle name="Formula (%) 82" xfId="5041"/>
    <cellStyle name="Formula (%) 83" xfId="5042"/>
    <cellStyle name="Formula (%) 84" xfId="5043"/>
    <cellStyle name="Formula (%) 85" xfId="5044"/>
    <cellStyle name="Formula (%) 9" xfId="5045"/>
    <cellStyle name="Formula (%) 9 2" xfId="5046"/>
    <cellStyle name="Formula (%)_4 July 2012 Decomp" xfId="5047"/>
    <cellStyle name="Formula 10" xfId="5048"/>
    <cellStyle name="Formula 10 10" xfId="5049"/>
    <cellStyle name="Formula 10 11" xfId="5050"/>
    <cellStyle name="Formula 10 12" xfId="5051"/>
    <cellStyle name="Formula 10 13" xfId="5052"/>
    <cellStyle name="Formula 10 14" xfId="5053"/>
    <cellStyle name="Formula 10 15" xfId="5054"/>
    <cellStyle name="Formula 10 16" xfId="5055"/>
    <cellStyle name="Formula 10 17" xfId="5056"/>
    <cellStyle name="Formula 10 18" xfId="5057"/>
    <cellStyle name="Formula 10 19" xfId="5058"/>
    <cellStyle name="Formula 10 2" xfId="5059"/>
    <cellStyle name="Formula 10 2 2" xfId="5060"/>
    <cellStyle name="Formula 10 20" xfId="5061"/>
    <cellStyle name="Formula 10 21" xfId="5062"/>
    <cellStyle name="Formula 10 22" xfId="5063"/>
    <cellStyle name="Formula 10 3" xfId="5064"/>
    <cellStyle name="Formula 10 3 2" xfId="5065"/>
    <cellStyle name="Formula 10 4" xfId="5066"/>
    <cellStyle name="Formula 10 5" xfId="5067"/>
    <cellStyle name="Formula 10 6" xfId="5068"/>
    <cellStyle name="Formula 10 7" xfId="5069"/>
    <cellStyle name="Formula 10 8" xfId="5070"/>
    <cellStyle name="Formula 10 9" xfId="5071"/>
    <cellStyle name="Formula 100" xfId="5072"/>
    <cellStyle name="Formula 101" xfId="5073"/>
    <cellStyle name="Formula 102" xfId="5074"/>
    <cellStyle name="Formula 103" xfId="5075"/>
    <cellStyle name="Formula 104" xfId="5076"/>
    <cellStyle name="Formula 105" xfId="5077"/>
    <cellStyle name="Formula 106" xfId="5078"/>
    <cellStyle name="Formula 107" xfId="5079"/>
    <cellStyle name="Formula 108" xfId="5080"/>
    <cellStyle name="Formula 109" xfId="5081"/>
    <cellStyle name="Formula 11" xfId="5082"/>
    <cellStyle name="Formula 11 10" xfId="5083"/>
    <cellStyle name="Formula 11 11" xfId="5084"/>
    <cellStyle name="Formula 11 12" xfId="5085"/>
    <cellStyle name="Formula 11 13" xfId="5086"/>
    <cellStyle name="Formula 11 14" xfId="5087"/>
    <cellStyle name="Formula 11 15" xfId="5088"/>
    <cellStyle name="Formula 11 16" xfId="5089"/>
    <cellStyle name="Formula 11 17" xfId="5090"/>
    <cellStyle name="Formula 11 18" xfId="5091"/>
    <cellStyle name="Formula 11 19" xfId="5092"/>
    <cellStyle name="Formula 11 2" xfId="5093"/>
    <cellStyle name="Formula 11 2 2" xfId="5094"/>
    <cellStyle name="Formula 11 20" xfId="5095"/>
    <cellStyle name="Formula 11 21" xfId="5096"/>
    <cellStyle name="Formula 11 22" xfId="5097"/>
    <cellStyle name="Formula 11 23" xfId="5098"/>
    <cellStyle name="Formula 11 3" xfId="5099"/>
    <cellStyle name="Formula 11 3 10" xfId="5100"/>
    <cellStyle name="Formula 11 3 11" xfId="5101"/>
    <cellStyle name="Formula 11 3 12" xfId="5102"/>
    <cellStyle name="Formula 11 3 13" xfId="5103"/>
    <cellStyle name="Formula 11 3 14" xfId="5104"/>
    <cellStyle name="Formula 11 3 15" xfId="5105"/>
    <cellStyle name="Formula 11 3 16" xfId="5106"/>
    <cellStyle name="Formula 11 3 17" xfId="5107"/>
    <cellStyle name="Formula 11 3 18" xfId="5108"/>
    <cellStyle name="Formula 11 3 19" xfId="5109"/>
    <cellStyle name="Formula 11 3 2" xfId="5110"/>
    <cellStyle name="Formula 11 3 2 2" xfId="5111"/>
    <cellStyle name="Formula 11 3 3" xfId="5112"/>
    <cellStyle name="Formula 11 3 4" xfId="5113"/>
    <cellStyle name="Formula 11 3 5" xfId="5114"/>
    <cellStyle name="Formula 11 3 6" xfId="5115"/>
    <cellStyle name="Formula 11 3 7" xfId="5116"/>
    <cellStyle name="Formula 11 3 8" xfId="5117"/>
    <cellStyle name="Formula 11 3 9" xfId="5118"/>
    <cellStyle name="Formula 11 4" xfId="5119"/>
    <cellStyle name="Formula 11 4 2" xfId="5120"/>
    <cellStyle name="Formula 11 5" xfId="5121"/>
    <cellStyle name="Formula 11 6" xfId="5122"/>
    <cellStyle name="Formula 11 7" xfId="5123"/>
    <cellStyle name="Formula 11 8" xfId="5124"/>
    <cellStyle name="Formula 11 9" xfId="5125"/>
    <cellStyle name="Formula 110" xfId="5126"/>
    <cellStyle name="Formula 111" xfId="5127"/>
    <cellStyle name="Formula 112" xfId="5128"/>
    <cellStyle name="Formula 113" xfId="5129"/>
    <cellStyle name="Formula 114" xfId="5130"/>
    <cellStyle name="Formula 115" xfId="5131"/>
    <cellStyle name="Formula 116" xfId="5132"/>
    <cellStyle name="Formula 117" xfId="5133"/>
    <cellStyle name="Formula 118" xfId="5134"/>
    <cellStyle name="Formula 119" xfId="5135"/>
    <cellStyle name="Formula 12" xfId="5136"/>
    <cellStyle name="Formula 12 10" xfId="5137"/>
    <cellStyle name="Formula 12 11" xfId="5138"/>
    <cellStyle name="Formula 12 12" xfId="5139"/>
    <cellStyle name="Formula 12 13" xfId="5140"/>
    <cellStyle name="Formula 12 14" xfId="5141"/>
    <cellStyle name="Formula 12 15" xfId="5142"/>
    <cellStyle name="Formula 12 16" xfId="5143"/>
    <cellStyle name="Formula 12 17" xfId="5144"/>
    <cellStyle name="Formula 12 18" xfId="5145"/>
    <cellStyle name="Formula 12 19" xfId="5146"/>
    <cellStyle name="Formula 12 2" xfId="5147"/>
    <cellStyle name="Formula 12 2 2" xfId="5148"/>
    <cellStyle name="Formula 12 20" xfId="5149"/>
    <cellStyle name="Formula 12 21" xfId="5150"/>
    <cellStyle name="Formula 12 22" xfId="5151"/>
    <cellStyle name="Formula 12 23" xfId="5152"/>
    <cellStyle name="Formula 12 3" xfId="5153"/>
    <cellStyle name="Formula 12 3 10" xfId="5154"/>
    <cellStyle name="Formula 12 3 11" xfId="5155"/>
    <cellStyle name="Formula 12 3 12" xfId="5156"/>
    <cellStyle name="Formula 12 3 13" xfId="5157"/>
    <cellStyle name="Formula 12 3 14" xfId="5158"/>
    <cellStyle name="Formula 12 3 15" xfId="5159"/>
    <cellStyle name="Formula 12 3 16" xfId="5160"/>
    <cellStyle name="Formula 12 3 17" xfId="5161"/>
    <cellStyle name="Formula 12 3 18" xfId="5162"/>
    <cellStyle name="Formula 12 3 19" xfId="5163"/>
    <cellStyle name="Formula 12 3 2" xfId="5164"/>
    <cellStyle name="Formula 12 3 2 2" xfId="5165"/>
    <cellStyle name="Formula 12 3 3" xfId="5166"/>
    <cellStyle name="Formula 12 3 4" xfId="5167"/>
    <cellStyle name="Formula 12 3 5" xfId="5168"/>
    <cellStyle name="Formula 12 3 6" xfId="5169"/>
    <cellStyle name="Formula 12 3 7" xfId="5170"/>
    <cellStyle name="Formula 12 3 8" xfId="5171"/>
    <cellStyle name="Formula 12 3 9" xfId="5172"/>
    <cellStyle name="Formula 12 4" xfId="5173"/>
    <cellStyle name="Formula 12 4 2" xfId="5174"/>
    <cellStyle name="Formula 12 5" xfId="5175"/>
    <cellStyle name="Formula 12 6" xfId="5176"/>
    <cellStyle name="Formula 12 7" xfId="5177"/>
    <cellStyle name="Formula 12 8" xfId="5178"/>
    <cellStyle name="Formula 12 9" xfId="5179"/>
    <cellStyle name="Formula 120" xfId="5180"/>
    <cellStyle name="Formula 121" xfId="5181"/>
    <cellStyle name="Formula 122" xfId="5182"/>
    <cellStyle name="Formula 123" xfId="5183"/>
    <cellStyle name="Formula 124" xfId="5184"/>
    <cellStyle name="Formula 125" xfId="5185"/>
    <cellStyle name="Formula 126" xfId="5186"/>
    <cellStyle name="Formula 127" xfId="5187"/>
    <cellStyle name="Formula 128" xfId="5188"/>
    <cellStyle name="Formula 129" xfId="5189"/>
    <cellStyle name="Formula 13" xfId="5190"/>
    <cellStyle name="Formula 13 10" xfId="5191"/>
    <cellStyle name="Formula 13 11" xfId="5192"/>
    <cellStyle name="Formula 13 12" xfId="5193"/>
    <cellStyle name="Formula 13 13" xfId="5194"/>
    <cellStyle name="Formula 13 14" xfId="5195"/>
    <cellStyle name="Formula 13 15" xfId="5196"/>
    <cellStyle name="Formula 13 16" xfId="5197"/>
    <cellStyle name="Formula 13 17" xfId="5198"/>
    <cellStyle name="Formula 13 18" xfId="5199"/>
    <cellStyle name="Formula 13 19" xfId="5200"/>
    <cellStyle name="Formula 13 2" xfId="5201"/>
    <cellStyle name="Formula 13 2 2" xfId="5202"/>
    <cellStyle name="Formula 13 20" xfId="5203"/>
    <cellStyle name="Formula 13 21" xfId="5204"/>
    <cellStyle name="Formula 13 22" xfId="5205"/>
    <cellStyle name="Formula 13 23" xfId="5206"/>
    <cellStyle name="Formula 13 3" xfId="5207"/>
    <cellStyle name="Formula 13 3 10" xfId="5208"/>
    <cellStyle name="Formula 13 3 11" xfId="5209"/>
    <cellStyle name="Formula 13 3 12" xfId="5210"/>
    <cellStyle name="Formula 13 3 13" xfId="5211"/>
    <cellStyle name="Formula 13 3 14" xfId="5212"/>
    <cellStyle name="Formula 13 3 15" xfId="5213"/>
    <cellStyle name="Formula 13 3 16" xfId="5214"/>
    <cellStyle name="Formula 13 3 17" xfId="5215"/>
    <cellStyle name="Formula 13 3 18" xfId="5216"/>
    <cellStyle name="Formula 13 3 19" xfId="5217"/>
    <cellStyle name="Formula 13 3 2" xfId="5218"/>
    <cellStyle name="Formula 13 3 2 2" xfId="5219"/>
    <cellStyle name="Formula 13 3 3" xfId="5220"/>
    <cellStyle name="Formula 13 3 4" xfId="5221"/>
    <cellStyle name="Formula 13 3 5" xfId="5222"/>
    <cellStyle name="Formula 13 3 6" xfId="5223"/>
    <cellStyle name="Formula 13 3 7" xfId="5224"/>
    <cellStyle name="Formula 13 3 8" xfId="5225"/>
    <cellStyle name="Formula 13 3 9" xfId="5226"/>
    <cellStyle name="Formula 13 4" xfId="5227"/>
    <cellStyle name="Formula 13 4 2" xfId="5228"/>
    <cellStyle name="Formula 13 5" xfId="5229"/>
    <cellStyle name="Formula 13 6" xfId="5230"/>
    <cellStyle name="Formula 13 7" xfId="5231"/>
    <cellStyle name="Formula 13 8" xfId="5232"/>
    <cellStyle name="Formula 13 9" xfId="5233"/>
    <cellStyle name="Formula 130" xfId="5234"/>
    <cellStyle name="Formula 131" xfId="5235"/>
    <cellStyle name="Formula 132" xfId="5236"/>
    <cellStyle name="Formula 133" xfId="5237"/>
    <cellStyle name="Formula 134" xfId="5238"/>
    <cellStyle name="Formula 135" xfId="5239"/>
    <cellStyle name="Formula 136" xfId="5240"/>
    <cellStyle name="Formula 137" xfId="5241"/>
    <cellStyle name="Formula 138" xfId="5242"/>
    <cellStyle name="Formula 139" xfId="5243"/>
    <cellStyle name="Formula 14" xfId="5244"/>
    <cellStyle name="Formula 14 10" xfId="5245"/>
    <cellStyle name="Formula 14 11" xfId="5246"/>
    <cellStyle name="Formula 14 12" xfId="5247"/>
    <cellStyle name="Formula 14 13" xfId="5248"/>
    <cellStyle name="Formula 14 14" xfId="5249"/>
    <cellStyle name="Formula 14 15" xfId="5250"/>
    <cellStyle name="Formula 14 16" xfId="5251"/>
    <cellStyle name="Formula 14 17" xfId="5252"/>
    <cellStyle name="Formula 14 18" xfId="5253"/>
    <cellStyle name="Formula 14 19" xfId="5254"/>
    <cellStyle name="Formula 14 2" xfId="5255"/>
    <cellStyle name="Formula 14 2 2" xfId="5256"/>
    <cellStyle name="Formula 14 20" xfId="5257"/>
    <cellStyle name="Formula 14 21" xfId="5258"/>
    <cellStyle name="Formula 14 22" xfId="5259"/>
    <cellStyle name="Formula 14 23" xfId="5260"/>
    <cellStyle name="Formula 14 3" xfId="5261"/>
    <cellStyle name="Formula 14 3 10" xfId="5262"/>
    <cellStyle name="Formula 14 3 11" xfId="5263"/>
    <cellStyle name="Formula 14 3 12" xfId="5264"/>
    <cellStyle name="Formula 14 3 13" xfId="5265"/>
    <cellStyle name="Formula 14 3 14" xfId="5266"/>
    <cellStyle name="Formula 14 3 15" xfId="5267"/>
    <cellStyle name="Formula 14 3 16" xfId="5268"/>
    <cellStyle name="Formula 14 3 17" xfId="5269"/>
    <cellStyle name="Formula 14 3 18" xfId="5270"/>
    <cellStyle name="Formula 14 3 19" xfId="5271"/>
    <cellStyle name="Formula 14 3 2" xfId="5272"/>
    <cellStyle name="Formula 14 3 2 2" xfId="5273"/>
    <cellStyle name="Formula 14 3 3" xfId="5274"/>
    <cellStyle name="Formula 14 3 4" xfId="5275"/>
    <cellStyle name="Formula 14 3 5" xfId="5276"/>
    <cellStyle name="Formula 14 3 6" xfId="5277"/>
    <cellStyle name="Formula 14 3 7" xfId="5278"/>
    <cellStyle name="Formula 14 3 8" xfId="5279"/>
    <cellStyle name="Formula 14 3 9" xfId="5280"/>
    <cellStyle name="Formula 14 4" xfId="5281"/>
    <cellStyle name="Formula 14 4 2" xfId="5282"/>
    <cellStyle name="Formula 14 5" xfId="5283"/>
    <cellStyle name="Formula 14 6" xfId="5284"/>
    <cellStyle name="Formula 14 7" xfId="5285"/>
    <cellStyle name="Formula 14 8" xfId="5286"/>
    <cellStyle name="Formula 14 9" xfId="5287"/>
    <cellStyle name="Formula 140" xfId="5288"/>
    <cellStyle name="Formula 141" xfId="5289"/>
    <cellStyle name="Formula 142" xfId="5290"/>
    <cellStyle name="Formula 143" xfId="5291"/>
    <cellStyle name="Formula 144" xfId="5292"/>
    <cellStyle name="Formula 145" xfId="5293"/>
    <cellStyle name="Formula 146" xfId="5294"/>
    <cellStyle name="Formula 147" xfId="5295"/>
    <cellStyle name="Formula 148" xfId="5296"/>
    <cellStyle name="Formula 149" xfId="5297"/>
    <cellStyle name="Formula 15" xfId="5298"/>
    <cellStyle name="Formula 15 10" xfId="5299"/>
    <cellStyle name="Formula 15 11" xfId="5300"/>
    <cellStyle name="Formula 15 12" xfId="5301"/>
    <cellStyle name="Formula 15 13" xfId="5302"/>
    <cellStyle name="Formula 15 14" xfId="5303"/>
    <cellStyle name="Formula 15 15" xfId="5304"/>
    <cellStyle name="Formula 15 16" xfId="5305"/>
    <cellStyle name="Formula 15 17" xfId="5306"/>
    <cellStyle name="Formula 15 18" xfId="5307"/>
    <cellStyle name="Formula 15 19" xfId="5308"/>
    <cellStyle name="Formula 15 2" xfId="5309"/>
    <cellStyle name="Formula 15 2 2" xfId="5310"/>
    <cellStyle name="Formula 15 20" xfId="5311"/>
    <cellStyle name="Formula 15 21" xfId="5312"/>
    <cellStyle name="Formula 15 22" xfId="5313"/>
    <cellStyle name="Formula 15 23" xfId="5314"/>
    <cellStyle name="Formula 15 3" xfId="5315"/>
    <cellStyle name="Formula 15 3 10" xfId="5316"/>
    <cellStyle name="Formula 15 3 11" xfId="5317"/>
    <cellStyle name="Formula 15 3 12" xfId="5318"/>
    <cellStyle name="Formula 15 3 13" xfId="5319"/>
    <cellStyle name="Formula 15 3 14" xfId="5320"/>
    <cellStyle name="Formula 15 3 15" xfId="5321"/>
    <cellStyle name="Formula 15 3 16" xfId="5322"/>
    <cellStyle name="Formula 15 3 17" xfId="5323"/>
    <cellStyle name="Formula 15 3 18" xfId="5324"/>
    <cellStyle name="Formula 15 3 19" xfId="5325"/>
    <cellStyle name="Formula 15 3 2" xfId="5326"/>
    <cellStyle name="Formula 15 3 2 2" xfId="5327"/>
    <cellStyle name="Formula 15 3 3" xfId="5328"/>
    <cellStyle name="Formula 15 3 4" xfId="5329"/>
    <cellStyle name="Formula 15 3 5" xfId="5330"/>
    <cellStyle name="Formula 15 3 6" xfId="5331"/>
    <cellStyle name="Formula 15 3 7" xfId="5332"/>
    <cellStyle name="Formula 15 3 8" xfId="5333"/>
    <cellStyle name="Formula 15 3 9" xfId="5334"/>
    <cellStyle name="Formula 15 4" xfId="5335"/>
    <cellStyle name="Formula 15 4 2" xfId="5336"/>
    <cellStyle name="Formula 15 5" xfId="5337"/>
    <cellStyle name="Formula 15 6" xfId="5338"/>
    <cellStyle name="Formula 15 7" xfId="5339"/>
    <cellStyle name="Formula 15 8" xfId="5340"/>
    <cellStyle name="Formula 15 9" xfId="5341"/>
    <cellStyle name="Formula 150" xfId="5342"/>
    <cellStyle name="Formula 151" xfId="5343"/>
    <cellStyle name="Formula 152" xfId="5344"/>
    <cellStyle name="Formula 153" xfId="5345"/>
    <cellStyle name="Formula 154" xfId="5346"/>
    <cellStyle name="Formula 155" xfId="5347"/>
    <cellStyle name="Formula 156" xfId="5348"/>
    <cellStyle name="Formula 157" xfId="5349"/>
    <cellStyle name="Formula 158" xfId="5350"/>
    <cellStyle name="Formula 159" xfId="5351"/>
    <cellStyle name="Formula 16" xfId="5352"/>
    <cellStyle name="Formula 16 10" xfId="5353"/>
    <cellStyle name="Formula 16 11" xfId="5354"/>
    <cellStyle name="Formula 16 12" xfId="5355"/>
    <cellStyle name="Formula 16 13" xfId="5356"/>
    <cellStyle name="Formula 16 14" xfId="5357"/>
    <cellStyle name="Formula 16 15" xfId="5358"/>
    <cellStyle name="Formula 16 16" xfId="5359"/>
    <cellStyle name="Formula 16 17" xfId="5360"/>
    <cellStyle name="Formula 16 18" xfId="5361"/>
    <cellStyle name="Formula 16 19" xfId="5362"/>
    <cellStyle name="Formula 16 2" xfId="5363"/>
    <cellStyle name="Formula 16 2 2" xfId="5364"/>
    <cellStyle name="Formula 16 20" xfId="5365"/>
    <cellStyle name="Formula 16 21" xfId="5366"/>
    <cellStyle name="Formula 16 22" xfId="5367"/>
    <cellStyle name="Formula 16 23" xfId="5368"/>
    <cellStyle name="Formula 16 3" xfId="5369"/>
    <cellStyle name="Formula 16 3 10" xfId="5370"/>
    <cellStyle name="Formula 16 3 11" xfId="5371"/>
    <cellStyle name="Formula 16 3 12" xfId="5372"/>
    <cellStyle name="Formula 16 3 13" xfId="5373"/>
    <cellStyle name="Formula 16 3 14" xfId="5374"/>
    <cellStyle name="Formula 16 3 15" xfId="5375"/>
    <cellStyle name="Formula 16 3 16" xfId="5376"/>
    <cellStyle name="Formula 16 3 17" xfId="5377"/>
    <cellStyle name="Formula 16 3 18" xfId="5378"/>
    <cellStyle name="Formula 16 3 19" xfId="5379"/>
    <cellStyle name="Formula 16 3 2" xfId="5380"/>
    <cellStyle name="Formula 16 3 2 2" xfId="5381"/>
    <cellStyle name="Formula 16 3 3" xfId="5382"/>
    <cellStyle name="Formula 16 3 4" xfId="5383"/>
    <cellStyle name="Formula 16 3 5" xfId="5384"/>
    <cellStyle name="Formula 16 3 6" xfId="5385"/>
    <cellStyle name="Formula 16 3 7" xfId="5386"/>
    <cellStyle name="Formula 16 3 8" xfId="5387"/>
    <cellStyle name="Formula 16 3 9" xfId="5388"/>
    <cellStyle name="Formula 16 4" xfId="5389"/>
    <cellStyle name="Formula 16 4 2" xfId="5390"/>
    <cellStyle name="Formula 16 5" xfId="5391"/>
    <cellStyle name="Formula 16 6" xfId="5392"/>
    <cellStyle name="Formula 16 7" xfId="5393"/>
    <cellStyle name="Formula 16 8" xfId="5394"/>
    <cellStyle name="Formula 16 9" xfId="5395"/>
    <cellStyle name="Formula 160" xfId="5396"/>
    <cellStyle name="Formula 161" xfId="5397"/>
    <cellStyle name="Formula 162" xfId="5398"/>
    <cellStyle name="Formula 163" xfId="5399"/>
    <cellStyle name="Formula 164" xfId="5400"/>
    <cellStyle name="Formula 165" xfId="5401"/>
    <cellStyle name="Formula 166" xfId="5402"/>
    <cellStyle name="Formula 167" xfId="5403"/>
    <cellStyle name="Formula 168" xfId="5404"/>
    <cellStyle name="Formula 169" xfId="5405"/>
    <cellStyle name="Formula 17" xfId="5406"/>
    <cellStyle name="Formula 17 10" xfId="5407"/>
    <cellStyle name="Formula 17 11" xfId="5408"/>
    <cellStyle name="Formula 17 12" xfId="5409"/>
    <cellStyle name="Formula 17 13" xfId="5410"/>
    <cellStyle name="Formula 17 14" xfId="5411"/>
    <cellStyle name="Formula 17 15" xfId="5412"/>
    <cellStyle name="Formula 17 16" xfId="5413"/>
    <cellStyle name="Formula 17 17" xfId="5414"/>
    <cellStyle name="Formula 17 18" xfId="5415"/>
    <cellStyle name="Formula 17 19" xfId="5416"/>
    <cellStyle name="Formula 17 2" xfId="5417"/>
    <cellStyle name="Formula 17 2 2" xfId="5418"/>
    <cellStyle name="Formula 17 20" xfId="5419"/>
    <cellStyle name="Formula 17 21" xfId="5420"/>
    <cellStyle name="Formula 17 22" xfId="5421"/>
    <cellStyle name="Formula 17 23" xfId="5422"/>
    <cellStyle name="Formula 17 3" xfId="5423"/>
    <cellStyle name="Formula 17 3 10" xfId="5424"/>
    <cellStyle name="Formula 17 3 11" xfId="5425"/>
    <cellStyle name="Formula 17 3 12" xfId="5426"/>
    <cellStyle name="Formula 17 3 13" xfId="5427"/>
    <cellStyle name="Formula 17 3 14" xfId="5428"/>
    <cellStyle name="Formula 17 3 15" xfId="5429"/>
    <cellStyle name="Formula 17 3 16" xfId="5430"/>
    <cellStyle name="Formula 17 3 17" xfId="5431"/>
    <cellStyle name="Formula 17 3 18" xfId="5432"/>
    <cellStyle name="Formula 17 3 19" xfId="5433"/>
    <cellStyle name="Formula 17 3 2" xfId="5434"/>
    <cellStyle name="Formula 17 3 2 2" xfId="5435"/>
    <cellStyle name="Formula 17 3 3" xfId="5436"/>
    <cellStyle name="Formula 17 3 4" xfId="5437"/>
    <cellStyle name="Formula 17 3 5" xfId="5438"/>
    <cellStyle name="Formula 17 3 6" xfId="5439"/>
    <cellStyle name="Formula 17 3 7" xfId="5440"/>
    <cellStyle name="Formula 17 3 8" xfId="5441"/>
    <cellStyle name="Formula 17 3 9" xfId="5442"/>
    <cellStyle name="Formula 17 4" xfId="5443"/>
    <cellStyle name="Formula 17 4 2" xfId="5444"/>
    <cellStyle name="Formula 17 5" xfId="5445"/>
    <cellStyle name="Formula 17 6" xfId="5446"/>
    <cellStyle name="Formula 17 7" xfId="5447"/>
    <cellStyle name="Formula 17 8" xfId="5448"/>
    <cellStyle name="Formula 17 9" xfId="5449"/>
    <cellStyle name="Formula 170" xfId="5450"/>
    <cellStyle name="Formula 171" xfId="5451"/>
    <cellStyle name="Formula 172" xfId="5452"/>
    <cellStyle name="Formula 173" xfId="5453"/>
    <cellStyle name="Formula 174" xfId="5454"/>
    <cellStyle name="Formula 175" xfId="5455"/>
    <cellStyle name="Formula 176" xfId="5456"/>
    <cellStyle name="Formula 177" xfId="5457"/>
    <cellStyle name="Formula 178" xfId="5458"/>
    <cellStyle name="Formula 179" xfId="5459"/>
    <cellStyle name="Formula 18" xfId="5460"/>
    <cellStyle name="Formula 18 10" xfId="5461"/>
    <cellStyle name="Formula 18 11" xfId="5462"/>
    <cellStyle name="Formula 18 12" xfId="5463"/>
    <cellStyle name="Formula 18 13" xfId="5464"/>
    <cellStyle name="Formula 18 14" xfId="5465"/>
    <cellStyle name="Formula 18 15" xfId="5466"/>
    <cellStyle name="Formula 18 16" xfId="5467"/>
    <cellStyle name="Formula 18 17" xfId="5468"/>
    <cellStyle name="Formula 18 18" xfId="5469"/>
    <cellStyle name="Formula 18 19" xfId="5470"/>
    <cellStyle name="Formula 18 2" xfId="5471"/>
    <cellStyle name="Formula 18 2 2" xfId="5472"/>
    <cellStyle name="Formula 18 2 2 2" xfId="5473"/>
    <cellStyle name="Formula 18 2 3" xfId="5474"/>
    <cellStyle name="Formula 18 20" xfId="5475"/>
    <cellStyle name="Formula 18 21" xfId="5476"/>
    <cellStyle name="Formula 18 22" xfId="5477"/>
    <cellStyle name="Formula 18 3" xfId="5478"/>
    <cellStyle name="Formula 18 3 2" xfId="5479"/>
    <cellStyle name="Formula 18 4" xfId="5480"/>
    <cellStyle name="Formula 18 5" xfId="5481"/>
    <cellStyle name="Formula 18 6" xfId="5482"/>
    <cellStyle name="Formula 18 7" xfId="5483"/>
    <cellStyle name="Formula 18 8" xfId="5484"/>
    <cellStyle name="Formula 18 9" xfId="5485"/>
    <cellStyle name="Formula 180" xfId="5486"/>
    <cellStyle name="Formula 181" xfId="5487"/>
    <cellStyle name="Formula 182" xfId="5488"/>
    <cellStyle name="Formula 183" xfId="5489"/>
    <cellStyle name="Formula 184" xfId="5490"/>
    <cellStyle name="Formula 185" xfId="5491"/>
    <cellStyle name="Formula 186" xfId="5492"/>
    <cellStyle name="Formula 187" xfId="5493"/>
    <cellStyle name="Formula 188" xfId="5494"/>
    <cellStyle name="Formula 189" xfId="5495"/>
    <cellStyle name="Formula 19" xfId="5496"/>
    <cellStyle name="Formula 19 10" xfId="5497"/>
    <cellStyle name="Formula 19 11" xfId="5498"/>
    <cellStyle name="Formula 19 12" xfId="5499"/>
    <cellStyle name="Formula 19 13" xfId="5500"/>
    <cellStyle name="Formula 19 14" xfId="5501"/>
    <cellStyle name="Formula 19 15" xfId="5502"/>
    <cellStyle name="Formula 19 16" xfId="5503"/>
    <cellStyle name="Formula 19 17" xfId="5504"/>
    <cellStyle name="Formula 19 18" xfId="5505"/>
    <cellStyle name="Formula 19 19" xfId="5506"/>
    <cellStyle name="Formula 19 2" xfId="5507"/>
    <cellStyle name="Formula 19 2 2" xfId="5508"/>
    <cellStyle name="Formula 19 2 2 2" xfId="5509"/>
    <cellStyle name="Formula 19 2 3" xfId="5510"/>
    <cellStyle name="Formula 19 20" xfId="5511"/>
    <cellStyle name="Formula 19 21" xfId="5512"/>
    <cellStyle name="Formula 19 22" xfId="5513"/>
    <cellStyle name="Formula 19 3" xfId="5514"/>
    <cellStyle name="Formula 19 3 2" xfId="5515"/>
    <cellStyle name="Formula 19 4" xfId="5516"/>
    <cellStyle name="Formula 19 5" xfId="5517"/>
    <cellStyle name="Formula 19 6" xfId="5518"/>
    <cellStyle name="Formula 19 7" xfId="5519"/>
    <cellStyle name="Formula 19 8" xfId="5520"/>
    <cellStyle name="Formula 19 9" xfId="5521"/>
    <cellStyle name="Formula 190" xfId="5522"/>
    <cellStyle name="Formula 191" xfId="5523"/>
    <cellStyle name="Formula 192" xfId="5524"/>
    <cellStyle name="Formula 193" xfId="5525"/>
    <cellStyle name="Formula 194" xfId="5526"/>
    <cellStyle name="Formula 195" xfId="5527"/>
    <cellStyle name="Formula 196" xfId="5528"/>
    <cellStyle name="Formula 197" xfId="5529"/>
    <cellStyle name="Formula 198" xfId="5530"/>
    <cellStyle name="Formula 199" xfId="5531"/>
    <cellStyle name="Formula 2" xfId="5532"/>
    <cellStyle name="Formula 2 10" xfId="5533"/>
    <cellStyle name="Formula 2 11" xfId="5534"/>
    <cellStyle name="Formula 2 12" xfId="5535"/>
    <cellStyle name="Formula 2 13" xfId="5536"/>
    <cellStyle name="Formula 2 14" xfId="5537"/>
    <cellStyle name="Formula 2 15" xfId="5538"/>
    <cellStyle name="Formula 2 16" xfId="5539"/>
    <cellStyle name="Formula 2 17" xfId="5540"/>
    <cellStyle name="Formula 2 18" xfId="5541"/>
    <cellStyle name="Formula 2 19" xfId="5542"/>
    <cellStyle name="Formula 2 2" xfId="5543"/>
    <cellStyle name="Formula 2 2 2" xfId="5544"/>
    <cellStyle name="Formula 2 2 2 2" xfId="5545"/>
    <cellStyle name="Formula 2 2 3" xfId="5546"/>
    <cellStyle name="Formula 2 2 4" xfId="5547"/>
    <cellStyle name="Formula 2 2 5" xfId="5548"/>
    <cellStyle name="Formula 2 20" xfId="5549"/>
    <cellStyle name="Formula 2 21" xfId="5550"/>
    <cellStyle name="Formula 2 22" xfId="5551"/>
    <cellStyle name="Formula 2 23" xfId="5552"/>
    <cellStyle name="Formula 2 24" xfId="5553"/>
    <cellStyle name="Formula 2 25" xfId="5554"/>
    <cellStyle name="Formula 2 26" xfId="5555"/>
    <cellStyle name="Formula 2 27" xfId="5556"/>
    <cellStyle name="Formula 2 28" xfId="5557"/>
    <cellStyle name="Formula 2 29" xfId="5558"/>
    <cellStyle name="Formula 2 3" xfId="5559"/>
    <cellStyle name="Formula 2 3 2" xfId="5560"/>
    <cellStyle name="Formula 2 3 2 2" xfId="5561"/>
    <cellStyle name="Formula 2 3 3" xfId="5562"/>
    <cellStyle name="Formula 2 3 4" xfId="5563"/>
    <cellStyle name="Formula 2 3 5" xfId="5564"/>
    <cellStyle name="Formula 2 30" xfId="5565"/>
    <cellStyle name="Formula 2 31" xfId="5566"/>
    <cellStyle name="Formula 2 32" xfId="5567"/>
    <cellStyle name="Formula 2 33" xfId="5568"/>
    <cellStyle name="Formula 2 34" xfId="5569"/>
    <cellStyle name="Formula 2 35" xfId="5570"/>
    <cellStyle name="Formula 2 36" xfId="5571"/>
    <cellStyle name="Formula 2 37" xfId="5572"/>
    <cellStyle name="Formula 2 38" xfId="5573"/>
    <cellStyle name="Formula 2 39" xfId="5574"/>
    <cellStyle name="Formula 2 4" xfId="5575"/>
    <cellStyle name="Formula 2 4 10" xfId="5576"/>
    <cellStyle name="Formula 2 4 11" xfId="5577"/>
    <cellStyle name="Formula 2 4 12" xfId="5578"/>
    <cellStyle name="Formula 2 4 13" xfId="5579"/>
    <cellStyle name="Formula 2 4 14" xfId="5580"/>
    <cellStyle name="Formula 2 4 15" xfId="5581"/>
    <cellStyle name="Formula 2 4 16" xfId="5582"/>
    <cellStyle name="Formula 2 4 17" xfId="5583"/>
    <cellStyle name="Formula 2 4 18" xfId="5584"/>
    <cellStyle name="Formula 2 4 19" xfId="5585"/>
    <cellStyle name="Formula 2 4 2" xfId="5586"/>
    <cellStyle name="Formula 2 4 2 2" xfId="5587"/>
    <cellStyle name="Formula 2 4 2 2 2" xfId="5588"/>
    <cellStyle name="Formula 2 4 2 3" xfId="5589"/>
    <cellStyle name="Formula 2 4 20" xfId="5590"/>
    <cellStyle name="Formula 2 4 21" xfId="5591"/>
    <cellStyle name="Formula 2 4 22" xfId="5592"/>
    <cellStyle name="Formula 2 4 3" xfId="5593"/>
    <cellStyle name="Formula 2 4 3 2" xfId="5594"/>
    <cellStyle name="Formula 2 4 4" xfId="5595"/>
    <cellStyle name="Formula 2 4 5" xfId="5596"/>
    <cellStyle name="Formula 2 4 6" xfId="5597"/>
    <cellStyle name="Formula 2 4 7" xfId="5598"/>
    <cellStyle name="Formula 2 4 8" xfId="5599"/>
    <cellStyle name="Formula 2 4 9" xfId="5600"/>
    <cellStyle name="Formula 2 40" xfId="5601"/>
    <cellStyle name="Formula 2 41" xfId="5602"/>
    <cellStyle name="Formula 2 42" xfId="5603"/>
    <cellStyle name="Formula 2 43" xfId="5604"/>
    <cellStyle name="Formula 2 44" xfId="5605"/>
    <cellStyle name="Formula 2 45" xfId="5606"/>
    <cellStyle name="Formula 2 46" xfId="5607"/>
    <cellStyle name="Formula 2 47" xfId="5608"/>
    <cellStyle name="Formula 2 48" xfId="5609"/>
    <cellStyle name="Formula 2 49" xfId="5610"/>
    <cellStyle name="Formula 2 5" xfId="5611"/>
    <cellStyle name="Formula 2 5 10" xfId="5612"/>
    <cellStyle name="Formula 2 5 11" xfId="5613"/>
    <cellStyle name="Formula 2 5 12" xfId="5614"/>
    <cellStyle name="Formula 2 5 13" xfId="5615"/>
    <cellStyle name="Formula 2 5 14" xfId="5616"/>
    <cellStyle name="Formula 2 5 15" xfId="5617"/>
    <cellStyle name="Formula 2 5 16" xfId="5618"/>
    <cellStyle name="Formula 2 5 17" xfId="5619"/>
    <cellStyle name="Formula 2 5 18" xfId="5620"/>
    <cellStyle name="Formula 2 5 19" xfId="5621"/>
    <cellStyle name="Formula 2 5 2" xfId="5622"/>
    <cellStyle name="Formula 2 5 2 2" xfId="5623"/>
    <cellStyle name="Formula 2 5 20" xfId="5624"/>
    <cellStyle name="Formula 2 5 21" xfId="5625"/>
    <cellStyle name="Formula 2 5 3" xfId="5626"/>
    <cellStyle name="Formula 2 5 4" xfId="5627"/>
    <cellStyle name="Formula 2 5 5" xfId="5628"/>
    <cellStyle name="Formula 2 5 6" xfId="5629"/>
    <cellStyle name="Formula 2 5 7" xfId="5630"/>
    <cellStyle name="Formula 2 5 8" xfId="5631"/>
    <cellStyle name="Formula 2 5 9" xfId="5632"/>
    <cellStyle name="Formula 2 50" xfId="5633"/>
    <cellStyle name="Formula 2 51" xfId="5634"/>
    <cellStyle name="Formula 2 52" xfId="5635"/>
    <cellStyle name="Formula 2 53" xfId="5636"/>
    <cellStyle name="Formula 2 54" xfId="5637"/>
    <cellStyle name="Formula 2 55" xfId="5638"/>
    <cellStyle name="Formula 2 56" xfId="5639"/>
    <cellStyle name="Formula 2 57" xfId="5640"/>
    <cellStyle name="Formula 2 58" xfId="5641"/>
    <cellStyle name="Formula 2 59" xfId="5642"/>
    <cellStyle name="Formula 2 6" xfId="5643"/>
    <cellStyle name="Formula 2 6 2" xfId="5644"/>
    <cellStyle name="Formula 2 6 3" xfId="5645"/>
    <cellStyle name="Formula 2 60" xfId="5646"/>
    <cellStyle name="Formula 2 61" xfId="5647"/>
    <cellStyle name="Formula 2 62" xfId="5648"/>
    <cellStyle name="Formula 2 63" xfId="5649"/>
    <cellStyle name="Formula 2 64" xfId="5650"/>
    <cellStyle name="Formula 2 65" xfId="5651"/>
    <cellStyle name="Formula 2 66" xfId="5652"/>
    <cellStyle name="Formula 2 67" xfId="5653"/>
    <cellStyle name="Formula 2 68" xfId="5654"/>
    <cellStyle name="Formula 2 69" xfId="5655"/>
    <cellStyle name="Formula 2 7" xfId="5656"/>
    <cellStyle name="Formula 2 70" xfId="5657"/>
    <cellStyle name="Formula 2 71" xfId="5658"/>
    <cellStyle name="Formula 2 72" xfId="5659"/>
    <cellStyle name="Formula 2 73" xfId="5660"/>
    <cellStyle name="Formula 2 74" xfId="5661"/>
    <cellStyle name="Formula 2 75" xfId="5662"/>
    <cellStyle name="Formula 2 76" xfId="5663"/>
    <cellStyle name="Formula 2 77" xfId="5664"/>
    <cellStyle name="Formula 2 78" xfId="5665"/>
    <cellStyle name="Formula 2 79" xfId="5666"/>
    <cellStyle name="Formula 2 8" xfId="5667"/>
    <cellStyle name="Formula 2 80" xfId="5668"/>
    <cellStyle name="Formula 2 81" xfId="5669"/>
    <cellStyle name="Formula 2 82" xfId="5670"/>
    <cellStyle name="Formula 2 83" xfId="5671"/>
    <cellStyle name="Formula 2 84" xfId="5672"/>
    <cellStyle name="Formula 2 9" xfId="5673"/>
    <cellStyle name="Formula 20" xfId="5674"/>
    <cellStyle name="Formula 20 10" xfId="5675"/>
    <cellStyle name="Formula 20 11" xfId="5676"/>
    <cellStyle name="Formula 20 12" xfId="5677"/>
    <cellStyle name="Formula 20 13" xfId="5678"/>
    <cellStyle name="Formula 20 14" xfId="5679"/>
    <cellStyle name="Formula 20 15" xfId="5680"/>
    <cellStyle name="Formula 20 16" xfId="5681"/>
    <cellStyle name="Formula 20 17" xfId="5682"/>
    <cellStyle name="Formula 20 18" xfId="5683"/>
    <cellStyle name="Formula 20 19" xfId="5684"/>
    <cellStyle name="Formula 20 2" xfId="5685"/>
    <cellStyle name="Formula 20 2 2" xfId="5686"/>
    <cellStyle name="Formula 20 2 2 2" xfId="5687"/>
    <cellStyle name="Formula 20 2 3" xfId="5688"/>
    <cellStyle name="Formula 20 20" xfId="5689"/>
    <cellStyle name="Formula 20 21" xfId="5690"/>
    <cellStyle name="Formula 20 22" xfId="5691"/>
    <cellStyle name="Formula 20 3" xfId="5692"/>
    <cellStyle name="Formula 20 3 2" xfId="5693"/>
    <cellStyle name="Formula 20 4" xfId="5694"/>
    <cellStyle name="Formula 20 5" xfId="5695"/>
    <cellStyle name="Formula 20 6" xfId="5696"/>
    <cellStyle name="Formula 20 7" xfId="5697"/>
    <cellStyle name="Formula 20 8" xfId="5698"/>
    <cellStyle name="Formula 20 9" xfId="5699"/>
    <cellStyle name="Formula 200" xfId="5700"/>
    <cellStyle name="Formula 201" xfId="5701"/>
    <cellStyle name="Formula 202" xfId="5702"/>
    <cellStyle name="Formula 203" xfId="5703"/>
    <cellStyle name="Formula 204" xfId="5704"/>
    <cellStyle name="Formula 205" xfId="5705"/>
    <cellStyle name="Formula 206" xfId="5706"/>
    <cellStyle name="Formula 207" xfId="5707"/>
    <cellStyle name="Formula 208" xfId="5708"/>
    <cellStyle name="Formula 209" xfId="5709"/>
    <cellStyle name="Formula 21" xfId="5710"/>
    <cellStyle name="Formula 21 10" xfId="5711"/>
    <cellStyle name="Formula 21 11" xfId="5712"/>
    <cellStyle name="Formula 21 12" xfId="5713"/>
    <cellStyle name="Formula 21 13" xfId="5714"/>
    <cellStyle name="Formula 21 14" xfId="5715"/>
    <cellStyle name="Formula 21 15" xfId="5716"/>
    <cellStyle name="Formula 21 16" xfId="5717"/>
    <cellStyle name="Formula 21 17" xfId="5718"/>
    <cellStyle name="Formula 21 18" xfId="5719"/>
    <cellStyle name="Formula 21 19" xfId="5720"/>
    <cellStyle name="Formula 21 2" xfId="5721"/>
    <cellStyle name="Formula 21 2 2" xfId="5722"/>
    <cellStyle name="Formula 21 2 2 2" xfId="5723"/>
    <cellStyle name="Formula 21 2 3" xfId="5724"/>
    <cellStyle name="Formula 21 20" xfId="5725"/>
    <cellStyle name="Formula 21 21" xfId="5726"/>
    <cellStyle name="Formula 21 22" xfId="5727"/>
    <cellStyle name="Formula 21 3" xfId="5728"/>
    <cellStyle name="Formula 21 3 2" xfId="5729"/>
    <cellStyle name="Formula 21 4" xfId="5730"/>
    <cellStyle name="Formula 21 5" xfId="5731"/>
    <cellStyle name="Formula 21 6" xfId="5732"/>
    <cellStyle name="Formula 21 7" xfId="5733"/>
    <cellStyle name="Formula 21 8" xfId="5734"/>
    <cellStyle name="Formula 21 9" xfId="5735"/>
    <cellStyle name="Formula 210" xfId="5736"/>
    <cellStyle name="Formula 211" xfId="5737"/>
    <cellStyle name="Formula 212" xfId="5738"/>
    <cellStyle name="Formula 213" xfId="5739"/>
    <cellStyle name="Formula 214" xfId="5740"/>
    <cellStyle name="Formula 215" xfId="5741"/>
    <cellStyle name="Formula 216" xfId="5742"/>
    <cellStyle name="Formula 217" xfId="5743"/>
    <cellStyle name="Formula 218" xfId="5744"/>
    <cellStyle name="Formula 219" xfId="5745"/>
    <cellStyle name="Formula 22" xfId="5746"/>
    <cellStyle name="Formula 22 10" xfId="5747"/>
    <cellStyle name="Formula 22 11" xfId="5748"/>
    <cellStyle name="Formula 22 12" xfId="5749"/>
    <cellStyle name="Formula 22 13" xfId="5750"/>
    <cellStyle name="Formula 22 14" xfId="5751"/>
    <cellStyle name="Formula 22 15" xfId="5752"/>
    <cellStyle name="Formula 22 16" xfId="5753"/>
    <cellStyle name="Formula 22 17" xfId="5754"/>
    <cellStyle name="Formula 22 18" xfId="5755"/>
    <cellStyle name="Formula 22 19" xfId="5756"/>
    <cellStyle name="Formula 22 2" xfId="5757"/>
    <cellStyle name="Formula 22 2 2" xfId="5758"/>
    <cellStyle name="Formula 22 2 2 2" xfId="5759"/>
    <cellStyle name="Formula 22 2 3" xfId="5760"/>
    <cellStyle name="Formula 22 20" xfId="5761"/>
    <cellStyle name="Formula 22 21" xfId="5762"/>
    <cellStyle name="Formula 22 22" xfId="5763"/>
    <cellStyle name="Formula 22 3" xfId="5764"/>
    <cellStyle name="Formula 22 3 2" xfId="5765"/>
    <cellStyle name="Formula 22 4" xfId="5766"/>
    <cellStyle name="Formula 22 5" xfId="5767"/>
    <cellStyle name="Formula 22 6" xfId="5768"/>
    <cellStyle name="Formula 22 7" xfId="5769"/>
    <cellStyle name="Formula 22 8" xfId="5770"/>
    <cellStyle name="Formula 22 9" xfId="5771"/>
    <cellStyle name="Formula 220" xfId="5772"/>
    <cellStyle name="Formula 221" xfId="5773"/>
    <cellStyle name="Formula 222" xfId="5774"/>
    <cellStyle name="Formula 223" xfId="5775"/>
    <cellStyle name="Formula 224" xfId="5776"/>
    <cellStyle name="Formula 225" xfId="5777"/>
    <cellStyle name="Formula 226" xfId="5778"/>
    <cellStyle name="Formula 227" xfId="5779"/>
    <cellStyle name="Formula 228" xfId="5780"/>
    <cellStyle name="Formula 229" xfId="5781"/>
    <cellStyle name="Formula 23" xfId="5782"/>
    <cellStyle name="Formula 23 10" xfId="5783"/>
    <cellStyle name="Formula 23 11" xfId="5784"/>
    <cellStyle name="Formula 23 12" xfId="5785"/>
    <cellStyle name="Formula 23 13" xfId="5786"/>
    <cellStyle name="Formula 23 14" xfId="5787"/>
    <cellStyle name="Formula 23 15" xfId="5788"/>
    <cellStyle name="Formula 23 16" xfId="5789"/>
    <cellStyle name="Formula 23 17" xfId="5790"/>
    <cellStyle name="Formula 23 18" xfId="5791"/>
    <cellStyle name="Formula 23 19" xfId="5792"/>
    <cellStyle name="Formula 23 2" xfId="5793"/>
    <cellStyle name="Formula 23 2 2" xfId="5794"/>
    <cellStyle name="Formula 23 2 2 2" xfId="5795"/>
    <cellStyle name="Formula 23 2 3" xfId="5796"/>
    <cellStyle name="Formula 23 20" xfId="5797"/>
    <cellStyle name="Formula 23 21" xfId="5798"/>
    <cellStyle name="Formula 23 22" xfId="5799"/>
    <cellStyle name="Formula 23 3" xfId="5800"/>
    <cellStyle name="Formula 23 3 2" xfId="5801"/>
    <cellStyle name="Formula 23 4" xfId="5802"/>
    <cellStyle name="Formula 23 5" xfId="5803"/>
    <cellStyle name="Formula 23 6" xfId="5804"/>
    <cellStyle name="Formula 23 7" xfId="5805"/>
    <cellStyle name="Formula 23 8" xfId="5806"/>
    <cellStyle name="Formula 23 9" xfId="5807"/>
    <cellStyle name="Formula 230" xfId="5808"/>
    <cellStyle name="Formula 231" xfId="5809"/>
    <cellStyle name="Formula 232" xfId="5810"/>
    <cellStyle name="Formula 233" xfId="5811"/>
    <cellStyle name="Formula 234" xfId="5812"/>
    <cellStyle name="Formula 235" xfId="5813"/>
    <cellStyle name="Formula 236" xfId="5814"/>
    <cellStyle name="Formula 237" xfId="5815"/>
    <cellStyle name="Formula 238" xfId="5816"/>
    <cellStyle name="Formula 239" xfId="5817"/>
    <cellStyle name="Formula 24" xfId="5818"/>
    <cellStyle name="Formula 24 10" xfId="5819"/>
    <cellStyle name="Formula 24 11" xfId="5820"/>
    <cellStyle name="Formula 24 12" xfId="5821"/>
    <cellStyle name="Formula 24 13" xfId="5822"/>
    <cellStyle name="Formula 24 14" xfId="5823"/>
    <cellStyle name="Formula 24 15" xfId="5824"/>
    <cellStyle name="Formula 24 16" xfId="5825"/>
    <cellStyle name="Formula 24 17" xfId="5826"/>
    <cellStyle name="Formula 24 18" xfId="5827"/>
    <cellStyle name="Formula 24 19" xfId="5828"/>
    <cellStyle name="Formula 24 2" xfId="5829"/>
    <cellStyle name="Formula 24 2 2" xfId="5830"/>
    <cellStyle name="Formula 24 2 2 2" xfId="5831"/>
    <cellStyle name="Formula 24 2 3" xfId="5832"/>
    <cellStyle name="Formula 24 20" xfId="5833"/>
    <cellStyle name="Formula 24 21" xfId="5834"/>
    <cellStyle name="Formula 24 22" xfId="5835"/>
    <cellStyle name="Formula 24 3" xfId="5836"/>
    <cellStyle name="Formula 24 3 2" xfId="5837"/>
    <cellStyle name="Formula 24 4" xfId="5838"/>
    <cellStyle name="Formula 24 5" xfId="5839"/>
    <cellStyle name="Formula 24 6" xfId="5840"/>
    <cellStyle name="Formula 24 7" xfId="5841"/>
    <cellStyle name="Formula 24 8" xfId="5842"/>
    <cellStyle name="Formula 24 9" xfId="5843"/>
    <cellStyle name="Formula 240" xfId="5844"/>
    <cellStyle name="Formula 241" xfId="5845"/>
    <cellStyle name="Formula 242" xfId="5846"/>
    <cellStyle name="Formula 243" xfId="5847"/>
    <cellStyle name="Formula 244" xfId="5848"/>
    <cellStyle name="Formula 245" xfId="5849"/>
    <cellStyle name="Formula 246" xfId="5850"/>
    <cellStyle name="Formula 247" xfId="5851"/>
    <cellStyle name="Formula 248" xfId="5852"/>
    <cellStyle name="Formula 249" xfId="5853"/>
    <cellStyle name="Formula 25" xfId="5854"/>
    <cellStyle name="Formula 25 10" xfId="5855"/>
    <cellStyle name="Formula 25 11" xfId="5856"/>
    <cellStyle name="Formula 25 12" xfId="5857"/>
    <cellStyle name="Formula 25 13" xfId="5858"/>
    <cellStyle name="Formula 25 14" xfId="5859"/>
    <cellStyle name="Formula 25 15" xfId="5860"/>
    <cellStyle name="Formula 25 16" xfId="5861"/>
    <cellStyle name="Formula 25 17" xfId="5862"/>
    <cellStyle name="Formula 25 18" xfId="5863"/>
    <cellStyle name="Formula 25 19" xfId="5864"/>
    <cellStyle name="Formula 25 2" xfId="5865"/>
    <cellStyle name="Formula 25 2 2" xfId="5866"/>
    <cellStyle name="Formula 25 2 2 2" xfId="5867"/>
    <cellStyle name="Formula 25 2 3" xfId="5868"/>
    <cellStyle name="Formula 25 20" xfId="5869"/>
    <cellStyle name="Formula 25 21" xfId="5870"/>
    <cellStyle name="Formula 25 22" xfId="5871"/>
    <cellStyle name="Formula 25 3" xfId="5872"/>
    <cellStyle name="Formula 25 3 2" xfId="5873"/>
    <cellStyle name="Formula 25 4" xfId="5874"/>
    <cellStyle name="Formula 25 5" xfId="5875"/>
    <cellStyle name="Formula 25 6" xfId="5876"/>
    <cellStyle name="Formula 25 7" xfId="5877"/>
    <cellStyle name="Formula 25 8" xfId="5878"/>
    <cellStyle name="Formula 25 9" xfId="5879"/>
    <cellStyle name="Formula 250" xfId="5880"/>
    <cellStyle name="Formula 251" xfId="5881"/>
    <cellStyle name="Formula 252" xfId="5882"/>
    <cellStyle name="Formula 253" xfId="5883"/>
    <cellStyle name="Formula 254" xfId="5884"/>
    <cellStyle name="Formula 255" xfId="5885"/>
    <cellStyle name="Formula 256" xfId="5886"/>
    <cellStyle name="Formula 257" xfId="5887"/>
    <cellStyle name="Formula 258" xfId="5888"/>
    <cellStyle name="Formula 259" xfId="5889"/>
    <cellStyle name="Formula 26" xfId="5890"/>
    <cellStyle name="Formula 26 10" xfId="5891"/>
    <cellStyle name="Formula 26 11" xfId="5892"/>
    <cellStyle name="Formula 26 12" xfId="5893"/>
    <cellStyle name="Formula 26 13" xfId="5894"/>
    <cellStyle name="Formula 26 14" xfId="5895"/>
    <cellStyle name="Formula 26 15" xfId="5896"/>
    <cellStyle name="Formula 26 16" xfId="5897"/>
    <cellStyle name="Formula 26 17" xfId="5898"/>
    <cellStyle name="Formula 26 18" xfId="5899"/>
    <cellStyle name="Formula 26 19" xfId="5900"/>
    <cellStyle name="Formula 26 2" xfId="5901"/>
    <cellStyle name="Formula 26 2 2" xfId="5902"/>
    <cellStyle name="Formula 26 2 2 2" xfId="5903"/>
    <cellStyle name="Formula 26 2 3" xfId="5904"/>
    <cellStyle name="Formula 26 20" xfId="5905"/>
    <cellStyle name="Formula 26 21" xfId="5906"/>
    <cellStyle name="Formula 26 22" xfId="5907"/>
    <cellStyle name="Formula 26 3" xfId="5908"/>
    <cellStyle name="Formula 26 3 2" xfId="5909"/>
    <cellStyle name="Formula 26 4" xfId="5910"/>
    <cellStyle name="Formula 26 5" xfId="5911"/>
    <cellStyle name="Formula 26 6" xfId="5912"/>
    <cellStyle name="Formula 26 7" xfId="5913"/>
    <cellStyle name="Formula 26 8" xfId="5914"/>
    <cellStyle name="Formula 26 9" xfId="5915"/>
    <cellStyle name="Formula 260" xfId="5916"/>
    <cellStyle name="Formula 261" xfId="5917"/>
    <cellStyle name="Formula 262" xfId="5918"/>
    <cellStyle name="Formula 263" xfId="5919"/>
    <cellStyle name="Formula 264" xfId="5920"/>
    <cellStyle name="Formula 265" xfId="5921"/>
    <cellStyle name="Formula 266" xfId="5922"/>
    <cellStyle name="Formula 267" xfId="5923"/>
    <cellStyle name="Formula 268" xfId="5924"/>
    <cellStyle name="Formula 269" xfId="5925"/>
    <cellStyle name="Formula 27" xfId="5926"/>
    <cellStyle name="Formula 27 10" xfId="5927"/>
    <cellStyle name="Formula 27 11" xfId="5928"/>
    <cellStyle name="Formula 27 12" xfId="5929"/>
    <cellStyle name="Formula 27 13" xfId="5930"/>
    <cellStyle name="Formula 27 14" xfId="5931"/>
    <cellStyle name="Formula 27 15" xfId="5932"/>
    <cellStyle name="Formula 27 16" xfId="5933"/>
    <cellStyle name="Formula 27 17" xfId="5934"/>
    <cellStyle name="Formula 27 18" xfId="5935"/>
    <cellStyle name="Formula 27 19" xfId="5936"/>
    <cellStyle name="Formula 27 2" xfId="5937"/>
    <cellStyle name="Formula 27 2 2" xfId="5938"/>
    <cellStyle name="Formula 27 2 2 2" xfId="5939"/>
    <cellStyle name="Formula 27 2 3" xfId="5940"/>
    <cellStyle name="Formula 27 20" xfId="5941"/>
    <cellStyle name="Formula 27 21" xfId="5942"/>
    <cellStyle name="Formula 27 22" xfId="5943"/>
    <cellStyle name="Formula 27 3" xfId="5944"/>
    <cellStyle name="Formula 27 3 2" xfId="5945"/>
    <cellStyle name="Formula 27 4" xfId="5946"/>
    <cellStyle name="Formula 27 5" xfId="5947"/>
    <cellStyle name="Formula 27 6" xfId="5948"/>
    <cellStyle name="Formula 27 7" xfId="5949"/>
    <cellStyle name="Formula 27 8" xfId="5950"/>
    <cellStyle name="Formula 27 9" xfId="5951"/>
    <cellStyle name="Formula 270" xfId="5952"/>
    <cellStyle name="Formula 271" xfId="5953"/>
    <cellStyle name="Formula 272" xfId="5954"/>
    <cellStyle name="Formula 273" xfId="5955"/>
    <cellStyle name="Formula 274" xfId="5956"/>
    <cellStyle name="Formula 275" xfId="5957"/>
    <cellStyle name="Formula 276" xfId="5958"/>
    <cellStyle name="Formula 277" xfId="5959"/>
    <cellStyle name="Formula 278" xfId="5960"/>
    <cellStyle name="Formula 279" xfId="5961"/>
    <cellStyle name="Formula 28" xfId="5962"/>
    <cellStyle name="Formula 28 10" xfId="5963"/>
    <cellStyle name="Formula 28 11" xfId="5964"/>
    <cellStyle name="Formula 28 12" xfId="5965"/>
    <cellStyle name="Formula 28 13" xfId="5966"/>
    <cellStyle name="Formula 28 14" xfId="5967"/>
    <cellStyle name="Formula 28 15" xfId="5968"/>
    <cellStyle name="Formula 28 16" xfId="5969"/>
    <cellStyle name="Formula 28 17" xfId="5970"/>
    <cellStyle name="Formula 28 18" xfId="5971"/>
    <cellStyle name="Formula 28 19" xfId="5972"/>
    <cellStyle name="Formula 28 2" xfId="5973"/>
    <cellStyle name="Formula 28 2 2" xfId="5974"/>
    <cellStyle name="Formula 28 2 2 2" xfId="5975"/>
    <cellStyle name="Formula 28 2 3" xfId="5976"/>
    <cellStyle name="Formula 28 20" xfId="5977"/>
    <cellStyle name="Formula 28 21" xfId="5978"/>
    <cellStyle name="Formula 28 22" xfId="5979"/>
    <cellStyle name="Formula 28 3" xfId="5980"/>
    <cellStyle name="Formula 28 3 2" xfId="5981"/>
    <cellStyle name="Formula 28 4" xfId="5982"/>
    <cellStyle name="Formula 28 5" xfId="5983"/>
    <cellStyle name="Formula 28 6" xfId="5984"/>
    <cellStyle name="Formula 28 7" xfId="5985"/>
    <cellStyle name="Formula 28 8" xfId="5986"/>
    <cellStyle name="Formula 28 9" xfId="5987"/>
    <cellStyle name="Formula 280" xfId="5988"/>
    <cellStyle name="Formula 281" xfId="5989"/>
    <cellStyle name="Formula 282" xfId="5990"/>
    <cellStyle name="Formula 283" xfId="5991"/>
    <cellStyle name="Formula 284" xfId="5992"/>
    <cellStyle name="Formula 285" xfId="5993"/>
    <cellStyle name="Formula 286" xfId="5994"/>
    <cellStyle name="Formula 287" xfId="5995"/>
    <cellStyle name="Formula 288" xfId="5996"/>
    <cellStyle name="Formula 289" xfId="5997"/>
    <cellStyle name="Formula 29" xfId="5998"/>
    <cellStyle name="Formula 29 10" xfId="5999"/>
    <cellStyle name="Formula 29 11" xfId="6000"/>
    <cellStyle name="Formula 29 12" xfId="6001"/>
    <cellStyle name="Formula 29 13" xfId="6002"/>
    <cellStyle name="Formula 29 14" xfId="6003"/>
    <cellStyle name="Formula 29 15" xfId="6004"/>
    <cellStyle name="Formula 29 16" xfId="6005"/>
    <cellStyle name="Formula 29 17" xfId="6006"/>
    <cellStyle name="Formula 29 18" xfId="6007"/>
    <cellStyle name="Formula 29 19" xfId="6008"/>
    <cellStyle name="Formula 29 2" xfId="6009"/>
    <cellStyle name="Formula 29 2 2" xfId="6010"/>
    <cellStyle name="Formula 29 2 2 2" xfId="6011"/>
    <cellStyle name="Formula 29 2 3" xfId="6012"/>
    <cellStyle name="Formula 29 20" xfId="6013"/>
    <cellStyle name="Formula 29 21" xfId="6014"/>
    <cellStyle name="Formula 29 22" xfId="6015"/>
    <cellStyle name="Formula 29 3" xfId="6016"/>
    <cellStyle name="Formula 29 3 2" xfId="6017"/>
    <cellStyle name="Formula 29 4" xfId="6018"/>
    <cellStyle name="Formula 29 5" xfId="6019"/>
    <cellStyle name="Formula 29 6" xfId="6020"/>
    <cellStyle name="Formula 29 7" xfId="6021"/>
    <cellStyle name="Formula 29 8" xfId="6022"/>
    <cellStyle name="Formula 29 9" xfId="6023"/>
    <cellStyle name="Formula 290" xfId="6024"/>
    <cellStyle name="Formula 291" xfId="6025"/>
    <cellStyle name="Formula 292" xfId="6026"/>
    <cellStyle name="Formula 293" xfId="6027"/>
    <cellStyle name="Formula 294" xfId="6028"/>
    <cellStyle name="Formula 295" xfId="6029"/>
    <cellStyle name="Formula 296" xfId="6030"/>
    <cellStyle name="Formula 297" xfId="6031"/>
    <cellStyle name="Formula 298" xfId="6032"/>
    <cellStyle name="Formula 299" xfId="6033"/>
    <cellStyle name="Formula 3" xfId="6034"/>
    <cellStyle name="Formula 3 2" xfId="6035"/>
    <cellStyle name="Formula 3 2 2" xfId="6036"/>
    <cellStyle name="Formula 3 3" xfId="6037"/>
    <cellStyle name="Formula 3 4" xfId="6038"/>
    <cellStyle name="Formula 3 5" xfId="6039"/>
    <cellStyle name="Formula 30" xfId="6040"/>
    <cellStyle name="Formula 30 2" xfId="6041"/>
    <cellStyle name="Formula 30 2 10" xfId="6042"/>
    <cellStyle name="Formula 30 2 11" xfId="6043"/>
    <cellStyle name="Formula 30 2 12" xfId="6044"/>
    <cellStyle name="Formula 30 2 13" xfId="6045"/>
    <cellStyle name="Formula 30 2 14" xfId="6046"/>
    <cellStyle name="Formula 30 2 15" xfId="6047"/>
    <cellStyle name="Formula 30 2 16" xfId="6048"/>
    <cellStyle name="Formula 30 2 17" xfId="6049"/>
    <cellStyle name="Formula 30 2 18" xfId="6050"/>
    <cellStyle name="Formula 30 2 19" xfId="6051"/>
    <cellStyle name="Formula 30 2 2" xfId="6052"/>
    <cellStyle name="Formula 30 2 2 2" xfId="6053"/>
    <cellStyle name="Formula 30 2 3" xfId="6054"/>
    <cellStyle name="Formula 30 2 4" xfId="6055"/>
    <cellStyle name="Formula 30 2 5" xfId="6056"/>
    <cellStyle name="Formula 30 2 6" xfId="6057"/>
    <cellStyle name="Formula 30 2 7" xfId="6058"/>
    <cellStyle name="Formula 30 2 8" xfId="6059"/>
    <cellStyle name="Formula 30 2 9" xfId="6060"/>
    <cellStyle name="Formula 30 3" xfId="6061"/>
    <cellStyle name="Formula 30 4" xfId="6062"/>
    <cellStyle name="Formula 30 5" xfId="6063"/>
    <cellStyle name="Formula 300" xfId="6064"/>
    <cellStyle name="Formula 301" xfId="6065"/>
    <cellStyle name="Formula 302" xfId="6066"/>
    <cellStyle name="Formula 303" xfId="6067"/>
    <cellStyle name="Formula 304" xfId="6068"/>
    <cellStyle name="Formula 305" xfId="6069"/>
    <cellStyle name="Formula 306" xfId="6070"/>
    <cellStyle name="Formula 307" xfId="6071"/>
    <cellStyle name="Formula 308" xfId="6072"/>
    <cellStyle name="Formula 309" xfId="6073"/>
    <cellStyle name="Formula 31" xfId="6074"/>
    <cellStyle name="Formula 31 2" xfId="6075"/>
    <cellStyle name="Formula 31 2 10" xfId="6076"/>
    <cellStyle name="Formula 31 2 11" xfId="6077"/>
    <cellStyle name="Formula 31 2 12" xfId="6078"/>
    <cellStyle name="Formula 31 2 13" xfId="6079"/>
    <cellStyle name="Formula 31 2 14" xfId="6080"/>
    <cellStyle name="Formula 31 2 15" xfId="6081"/>
    <cellStyle name="Formula 31 2 16" xfId="6082"/>
    <cellStyle name="Formula 31 2 17" xfId="6083"/>
    <cellStyle name="Formula 31 2 18" xfId="6084"/>
    <cellStyle name="Formula 31 2 19" xfId="6085"/>
    <cellStyle name="Formula 31 2 2" xfId="6086"/>
    <cellStyle name="Formula 31 2 2 2" xfId="6087"/>
    <cellStyle name="Formula 31 2 3" xfId="6088"/>
    <cellStyle name="Formula 31 2 4" xfId="6089"/>
    <cellStyle name="Formula 31 2 5" xfId="6090"/>
    <cellStyle name="Formula 31 2 6" xfId="6091"/>
    <cellStyle name="Formula 31 2 7" xfId="6092"/>
    <cellStyle name="Formula 31 2 8" xfId="6093"/>
    <cellStyle name="Formula 31 2 9" xfId="6094"/>
    <cellStyle name="Formula 31 3" xfId="6095"/>
    <cellStyle name="Formula 31 4" xfId="6096"/>
    <cellStyle name="Formula 31 5" xfId="6097"/>
    <cellStyle name="Formula 310" xfId="6098"/>
    <cellStyle name="Formula 311" xfId="6099"/>
    <cellStyle name="Formula 312" xfId="6100"/>
    <cellStyle name="Formula 313" xfId="6101"/>
    <cellStyle name="Formula 314" xfId="6102"/>
    <cellStyle name="Formula 315" xfId="6103"/>
    <cellStyle name="Formula 316" xfId="6104"/>
    <cellStyle name="Formula 317" xfId="6105"/>
    <cellStyle name="Formula 318" xfId="6106"/>
    <cellStyle name="Formula 319" xfId="6107"/>
    <cellStyle name="Formula 32" xfId="6108"/>
    <cellStyle name="Formula 32 2" xfId="6109"/>
    <cellStyle name="Formula 32 2 10" xfId="6110"/>
    <cellStyle name="Formula 32 2 11" xfId="6111"/>
    <cellStyle name="Formula 32 2 12" xfId="6112"/>
    <cellStyle name="Formula 32 2 13" xfId="6113"/>
    <cellStyle name="Formula 32 2 14" xfId="6114"/>
    <cellStyle name="Formula 32 2 15" xfId="6115"/>
    <cellStyle name="Formula 32 2 16" xfId="6116"/>
    <cellStyle name="Formula 32 2 17" xfId="6117"/>
    <cellStyle name="Formula 32 2 18" xfId="6118"/>
    <cellStyle name="Formula 32 2 19" xfId="6119"/>
    <cellStyle name="Formula 32 2 2" xfId="6120"/>
    <cellStyle name="Formula 32 2 2 2" xfId="6121"/>
    <cellStyle name="Formula 32 2 3" xfId="6122"/>
    <cellStyle name="Formula 32 2 4" xfId="6123"/>
    <cellStyle name="Formula 32 2 5" xfId="6124"/>
    <cellStyle name="Formula 32 2 6" xfId="6125"/>
    <cellStyle name="Formula 32 2 7" xfId="6126"/>
    <cellStyle name="Formula 32 2 8" xfId="6127"/>
    <cellStyle name="Formula 32 2 9" xfId="6128"/>
    <cellStyle name="Formula 32 3" xfId="6129"/>
    <cellStyle name="Formula 32 4" xfId="6130"/>
    <cellStyle name="Formula 32 5" xfId="6131"/>
    <cellStyle name="Formula 320" xfId="6132"/>
    <cellStyle name="Formula 321" xfId="6133"/>
    <cellStyle name="Formula 322" xfId="6134"/>
    <cellStyle name="Formula 323" xfId="6135"/>
    <cellStyle name="Formula 324" xfId="6136"/>
    <cellStyle name="Formula 325" xfId="6137"/>
    <cellStyle name="Formula 326" xfId="6138"/>
    <cellStyle name="Formula 327" xfId="6139"/>
    <cellStyle name="Formula 328" xfId="6140"/>
    <cellStyle name="Formula 329" xfId="6141"/>
    <cellStyle name="Formula 33" xfId="6142"/>
    <cellStyle name="Formula 33 2" xfId="6143"/>
    <cellStyle name="Formula 33 2 10" xfId="6144"/>
    <cellStyle name="Formula 33 2 11" xfId="6145"/>
    <cellStyle name="Formula 33 2 12" xfId="6146"/>
    <cellStyle name="Formula 33 2 13" xfId="6147"/>
    <cellStyle name="Formula 33 2 14" xfId="6148"/>
    <cellStyle name="Formula 33 2 15" xfId="6149"/>
    <cellStyle name="Formula 33 2 16" xfId="6150"/>
    <cellStyle name="Formula 33 2 17" xfId="6151"/>
    <cellStyle name="Formula 33 2 18" xfId="6152"/>
    <cellStyle name="Formula 33 2 19" xfId="6153"/>
    <cellStyle name="Formula 33 2 2" xfId="6154"/>
    <cellStyle name="Formula 33 2 2 2" xfId="6155"/>
    <cellStyle name="Formula 33 2 3" xfId="6156"/>
    <cellStyle name="Formula 33 2 4" xfId="6157"/>
    <cellStyle name="Formula 33 2 5" xfId="6158"/>
    <cellStyle name="Formula 33 2 6" xfId="6159"/>
    <cellStyle name="Formula 33 2 7" xfId="6160"/>
    <cellStyle name="Formula 33 2 8" xfId="6161"/>
    <cellStyle name="Formula 33 2 9" xfId="6162"/>
    <cellStyle name="Formula 33 3" xfId="6163"/>
    <cellStyle name="Formula 33 4" xfId="6164"/>
    <cellStyle name="Formula 33 5" xfId="6165"/>
    <cellStyle name="Formula 330" xfId="6166"/>
    <cellStyle name="Formula 331" xfId="6167"/>
    <cellStyle name="Formula 332" xfId="6168"/>
    <cellStyle name="Formula 333" xfId="6169"/>
    <cellStyle name="Formula 334" xfId="6170"/>
    <cellStyle name="Formula 335" xfId="6171"/>
    <cellStyle name="Formula 336" xfId="6172"/>
    <cellStyle name="Formula 337" xfId="6173"/>
    <cellStyle name="Formula 338" xfId="6174"/>
    <cellStyle name="Formula 339" xfId="6175"/>
    <cellStyle name="Formula 34" xfId="6176"/>
    <cellStyle name="Formula 34 2" xfId="6177"/>
    <cellStyle name="Formula 34 2 10" xfId="6178"/>
    <cellStyle name="Formula 34 2 11" xfId="6179"/>
    <cellStyle name="Formula 34 2 12" xfId="6180"/>
    <cellStyle name="Formula 34 2 13" xfId="6181"/>
    <cellStyle name="Formula 34 2 14" xfId="6182"/>
    <cellStyle name="Formula 34 2 15" xfId="6183"/>
    <cellStyle name="Formula 34 2 16" xfId="6184"/>
    <cellStyle name="Formula 34 2 17" xfId="6185"/>
    <cellStyle name="Formula 34 2 18" xfId="6186"/>
    <cellStyle name="Formula 34 2 19" xfId="6187"/>
    <cellStyle name="Formula 34 2 2" xfId="6188"/>
    <cellStyle name="Formula 34 2 2 2" xfId="6189"/>
    <cellStyle name="Formula 34 2 3" xfId="6190"/>
    <cellStyle name="Formula 34 2 4" xfId="6191"/>
    <cellStyle name="Formula 34 2 5" xfId="6192"/>
    <cellStyle name="Formula 34 2 6" xfId="6193"/>
    <cellStyle name="Formula 34 2 7" xfId="6194"/>
    <cellStyle name="Formula 34 2 8" xfId="6195"/>
    <cellStyle name="Formula 34 2 9" xfId="6196"/>
    <cellStyle name="Formula 34 3" xfId="6197"/>
    <cellStyle name="Formula 34 4" xfId="6198"/>
    <cellStyle name="Formula 34 5" xfId="6199"/>
    <cellStyle name="Formula 340" xfId="6200"/>
    <cellStyle name="Formula 341" xfId="6201"/>
    <cellStyle name="Formula 342" xfId="6202"/>
    <cellStyle name="Formula 343" xfId="6203"/>
    <cellStyle name="Formula 344" xfId="6204"/>
    <cellStyle name="Formula 345" xfId="6205"/>
    <cellStyle name="Formula 346" xfId="6206"/>
    <cellStyle name="Formula 347" xfId="6207"/>
    <cellStyle name="Formula 348" xfId="6208"/>
    <cellStyle name="Formula 349" xfId="6209"/>
    <cellStyle name="Formula 35" xfId="6210"/>
    <cellStyle name="Formula 35 2" xfId="6211"/>
    <cellStyle name="Formula 35 2 10" xfId="6212"/>
    <cellStyle name="Formula 35 2 11" xfId="6213"/>
    <cellStyle name="Formula 35 2 12" xfId="6214"/>
    <cellStyle name="Formula 35 2 13" xfId="6215"/>
    <cellStyle name="Formula 35 2 14" xfId="6216"/>
    <cellStyle name="Formula 35 2 15" xfId="6217"/>
    <cellStyle name="Formula 35 2 16" xfId="6218"/>
    <cellStyle name="Formula 35 2 17" xfId="6219"/>
    <cellStyle name="Formula 35 2 18" xfId="6220"/>
    <cellStyle name="Formula 35 2 19" xfId="6221"/>
    <cellStyle name="Formula 35 2 2" xfId="6222"/>
    <cellStyle name="Formula 35 2 2 2" xfId="6223"/>
    <cellStyle name="Formula 35 2 3" xfId="6224"/>
    <cellStyle name="Formula 35 2 4" xfId="6225"/>
    <cellStyle name="Formula 35 2 5" xfId="6226"/>
    <cellStyle name="Formula 35 2 6" xfId="6227"/>
    <cellStyle name="Formula 35 2 7" xfId="6228"/>
    <cellStyle name="Formula 35 2 8" xfId="6229"/>
    <cellStyle name="Formula 35 2 9" xfId="6230"/>
    <cellStyle name="Formula 35 3" xfId="6231"/>
    <cellStyle name="Formula 35 4" xfId="6232"/>
    <cellStyle name="Formula 35 5" xfId="6233"/>
    <cellStyle name="Formula 350" xfId="6234"/>
    <cellStyle name="Formula 351" xfId="6235"/>
    <cellStyle name="Formula 352" xfId="6236"/>
    <cellStyle name="Formula 353" xfId="6237"/>
    <cellStyle name="Formula 354" xfId="6238"/>
    <cellStyle name="Formula 355" xfId="6239"/>
    <cellStyle name="Formula 356" xfId="6240"/>
    <cellStyle name="Formula 357" xfId="6241"/>
    <cellStyle name="Formula 358" xfId="6242"/>
    <cellStyle name="Formula 359" xfId="6243"/>
    <cellStyle name="Formula 36" xfId="6244"/>
    <cellStyle name="Formula 36 2" xfId="6245"/>
    <cellStyle name="Formula 36 2 10" xfId="6246"/>
    <cellStyle name="Formula 36 2 11" xfId="6247"/>
    <cellStyle name="Formula 36 2 12" xfId="6248"/>
    <cellStyle name="Formula 36 2 13" xfId="6249"/>
    <cellStyle name="Formula 36 2 14" xfId="6250"/>
    <cellStyle name="Formula 36 2 15" xfId="6251"/>
    <cellStyle name="Formula 36 2 16" xfId="6252"/>
    <cellStyle name="Formula 36 2 17" xfId="6253"/>
    <cellStyle name="Formula 36 2 18" xfId="6254"/>
    <cellStyle name="Formula 36 2 19" xfId="6255"/>
    <cellStyle name="Formula 36 2 2" xfId="6256"/>
    <cellStyle name="Formula 36 2 2 2" xfId="6257"/>
    <cellStyle name="Formula 36 2 3" xfId="6258"/>
    <cellStyle name="Formula 36 2 4" xfId="6259"/>
    <cellStyle name="Formula 36 2 5" xfId="6260"/>
    <cellStyle name="Formula 36 2 6" xfId="6261"/>
    <cellStyle name="Formula 36 2 7" xfId="6262"/>
    <cellStyle name="Formula 36 2 8" xfId="6263"/>
    <cellStyle name="Formula 36 2 9" xfId="6264"/>
    <cellStyle name="Formula 36 3" xfId="6265"/>
    <cellStyle name="Formula 36 4" xfId="6266"/>
    <cellStyle name="Formula 36 5" xfId="6267"/>
    <cellStyle name="Formula 360" xfId="6268"/>
    <cellStyle name="Formula 361" xfId="6269"/>
    <cellStyle name="Formula 362" xfId="6270"/>
    <cellStyle name="Formula 363" xfId="6271"/>
    <cellStyle name="Formula 364" xfId="6272"/>
    <cellStyle name="Formula 365" xfId="6273"/>
    <cellStyle name="Formula 366" xfId="6274"/>
    <cellStyle name="Formula 367" xfId="6275"/>
    <cellStyle name="Formula 368" xfId="6276"/>
    <cellStyle name="Formula 369" xfId="6277"/>
    <cellStyle name="Formula 37" xfId="6278"/>
    <cellStyle name="Formula 37 2" xfId="6279"/>
    <cellStyle name="Formula 37 2 10" xfId="6280"/>
    <cellStyle name="Formula 37 2 11" xfId="6281"/>
    <cellStyle name="Formula 37 2 12" xfId="6282"/>
    <cellStyle name="Formula 37 2 13" xfId="6283"/>
    <cellStyle name="Formula 37 2 14" xfId="6284"/>
    <cellStyle name="Formula 37 2 15" xfId="6285"/>
    <cellStyle name="Formula 37 2 16" xfId="6286"/>
    <cellStyle name="Formula 37 2 17" xfId="6287"/>
    <cellStyle name="Formula 37 2 18" xfId="6288"/>
    <cellStyle name="Formula 37 2 19" xfId="6289"/>
    <cellStyle name="Formula 37 2 2" xfId="6290"/>
    <cellStyle name="Formula 37 2 2 2" xfId="6291"/>
    <cellStyle name="Formula 37 2 3" xfId="6292"/>
    <cellStyle name="Formula 37 2 4" xfId="6293"/>
    <cellStyle name="Formula 37 2 5" xfId="6294"/>
    <cellStyle name="Formula 37 2 6" xfId="6295"/>
    <cellStyle name="Formula 37 2 7" xfId="6296"/>
    <cellStyle name="Formula 37 2 8" xfId="6297"/>
    <cellStyle name="Formula 37 2 9" xfId="6298"/>
    <cellStyle name="Formula 37 3" xfId="6299"/>
    <cellStyle name="Formula 37 4" xfId="6300"/>
    <cellStyle name="Formula 37 5" xfId="6301"/>
    <cellStyle name="Formula 370" xfId="6302"/>
    <cellStyle name="Formula 371" xfId="6303"/>
    <cellStyle name="Formula 372" xfId="6304"/>
    <cellStyle name="Formula 373" xfId="6305"/>
    <cellStyle name="Formula 374" xfId="6306"/>
    <cellStyle name="Formula 375" xfId="6307"/>
    <cellStyle name="Formula 376" xfId="6308"/>
    <cellStyle name="Formula 377" xfId="6309"/>
    <cellStyle name="Formula 378" xfId="6310"/>
    <cellStyle name="Formula 379" xfId="6311"/>
    <cellStyle name="Formula 38" xfId="6312"/>
    <cellStyle name="Formula 38 2" xfId="6313"/>
    <cellStyle name="Formula 38 2 10" xfId="6314"/>
    <cellStyle name="Formula 38 2 11" xfId="6315"/>
    <cellStyle name="Formula 38 2 12" xfId="6316"/>
    <cellStyle name="Formula 38 2 13" xfId="6317"/>
    <cellStyle name="Formula 38 2 14" xfId="6318"/>
    <cellStyle name="Formula 38 2 15" xfId="6319"/>
    <cellStyle name="Formula 38 2 16" xfId="6320"/>
    <cellStyle name="Formula 38 2 17" xfId="6321"/>
    <cellStyle name="Formula 38 2 18" xfId="6322"/>
    <cellStyle name="Formula 38 2 19" xfId="6323"/>
    <cellStyle name="Formula 38 2 2" xfId="6324"/>
    <cellStyle name="Formula 38 2 2 2" xfId="6325"/>
    <cellStyle name="Formula 38 2 3" xfId="6326"/>
    <cellStyle name="Formula 38 2 4" xfId="6327"/>
    <cellStyle name="Formula 38 2 5" xfId="6328"/>
    <cellStyle name="Formula 38 2 6" xfId="6329"/>
    <cellStyle name="Formula 38 2 7" xfId="6330"/>
    <cellStyle name="Formula 38 2 8" xfId="6331"/>
    <cellStyle name="Formula 38 2 9" xfId="6332"/>
    <cellStyle name="Formula 38 3" xfId="6333"/>
    <cellStyle name="Formula 38 4" xfId="6334"/>
    <cellStyle name="Formula 38 5" xfId="6335"/>
    <cellStyle name="Formula 380" xfId="6336"/>
    <cellStyle name="Formula 381" xfId="6337"/>
    <cellStyle name="Formula 382" xfId="6338"/>
    <cellStyle name="Formula 383" xfId="6339"/>
    <cellStyle name="Formula 384" xfId="6340"/>
    <cellStyle name="Formula 385" xfId="6341"/>
    <cellStyle name="Formula 386" xfId="6342"/>
    <cellStyle name="Formula 387" xfId="6343"/>
    <cellStyle name="Formula 388" xfId="6344"/>
    <cellStyle name="Formula 389" xfId="6345"/>
    <cellStyle name="Formula 39" xfId="6346"/>
    <cellStyle name="Formula 39 2" xfId="6347"/>
    <cellStyle name="Formula 39 2 10" xfId="6348"/>
    <cellStyle name="Formula 39 2 11" xfId="6349"/>
    <cellStyle name="Formula 39 2 12" xfId="6350"/>
    <cellStyle name="Formula 39 2 13" xfId="6351"/>
    <cellStyle name="Formula 39 2 14" xfId="6352"/>
    <cellStyle name="Formula 39 2 15" xfId="6353"/>
    <cellStyle name="Formula 39 2 16" xfId="6354"/>
    <cellStyle name="Formula 39 2 17" xfId="6355"/>
    <cellStyle name="Formula 39 2 18" xfId="6356"/>
    <cellStyle name="Formula 39 2 19" xfId="6357"/>
    <cellStyle name="Formula 39 2 2" xfId="6358"/>
    <cellStyle name="Formula 39 2 2 2" xfId="6359"/>
    <cellStyle name="Formula 39 2 3" xfId="6360"/>
    <cellStyle name="Formula 39 2 4" xfId="6361"/>
    <cellStyle name="Formula 39 2 5" xfId="6362"/>
    <cellStyle name="Formula 39 2 6" xfId="6363"/>
    <cellStyle name="Formula 39 2 7" xfId="6364"/>
    <cellStyle name="Formula 39 2 8" xfId="6365"/>
    <cellStyle name="Formula 39 2 9" xfId="6366"/>
    <cellStyle name="Formula 39 3" xfId="6367"/>
    <cellStyle name="Formula 39 4" xfId="6368"/>
    <cellStyle name="Formula 39 5" xfId="6369"/>
    <cellStyle name="Formula 390" xfId="6370"/>
    <cellStyle name="Formula 391" xfId="6371"/>
    <cellStyle name="Formula 392" xfId="6372"/>
    <cellStyle name="Formula 393" xfId="6373"/>
    <cellStyle name="Formula 394" xfId="6374"/>
    <cellStyle name="Formula 395" xfId="6375"/>
    <cellStyle name="Formula 396" xfId="6376"/>
    <cellStyle name="Formula 397" xfId="6377"/>
    <cellStyle name="Formula 398" xfId="6378"/>
    <cellStyle name="Formula 399" xfId="6379"/>
    <cellStyle name="Formula 4" xfId="6380"/>
    <cellStyle name="Formula 4 2" xfId="6381"/>
    <cellStyle name="Formula 4 2 2" xfId="6382"/>
    <cellStyle name="Formula 4 3" xfId="6383"/>
    <cellStyle name="Formula 4 4" xfId="6384"/>
    <cellStyle name="Formula 4 5" xfId="6385"/>
    <cellStyle name="Formula 40" xfId="6386"/>
    <cellStyle name="Formula 40 2" xfId="6387"/>
    <cellStyle name="Formula 40 2 10" xfId="6388"/>
    <cellStyle name="Formula 40 2 11" xfId="6389"/>
    <cellStyle name="Formula 40 2 12" xfId="6390"/>
    <cellStyle name="Formula 40 2 13" xfId="6391"/>
    <cellStyle name="Formula 40 2 14" xfId="6392"/>
    <cellStyle name="Formula 40 2 15" xfId="6393"/>
    <cellStyle name="Formula 40 2 16" xfId="6394"/>
    <cellStyle name="Formula 40 2 17" xfId="6395"/>
    <cellStyle name="Formula 40 2 18" xfId="6396"/>
    <cellStyle name="Formula 40 2 19" xfId="6397"/>
    <cellStyle name="Formula 40 2 2" xfId="6398"/>
    <cellStyle name="Formula 40 2 2 2" xfId="6399"/>
    <cellStyle name="Formula 40 2 3" xfId="6400"/>
    <cellStyle name="Formula 40 2 4" xfId="6401"/>
    <cellStyle name="Formula 40 2 5" xfId="6402"/>
    <cellStyle name="Formula 40 2 6" xfId="6403"/>
    <cellStyle name="Formula 40 2 7" xfId="6404"/>
    <cellStyle name="Formula 40 2 8" xfId="6405"/>
    <cellStyle name="Formula 40 2 9" xfId="6406"/>
    <cellStyle name="Formula 40 3" xfId="6407"/>
    <cellStyle name="Formula 40 4" xfId="6408"/>
    <cellStyle name="Formula 40 5" xfId="6409"/>
    <cellStyle name="Formula 400" xfId="6410"/>
    <cellStyle name="Formula 401" xfId="6411"/>
    <cellStyle name="Formula 402" xfId="6412"/>
    <cellStyle name="Formula 403" xfId="6413"/>
    <cellStyle name="Formula 404" xfId="6414"/>
    <cellStyle name="Formula 405" xfId="6415"/>
    <cellStyle name="Formula 406" xfId="6416"/>
    <cellStyle name="Formula 407" xfId="6417"/>
    <cellStyle name="Formula 408" xfId="6418"/>
    <cellStyle name="Formula 409" xfId="6419"/>
    <cellStyle name="Formula 41" xfId="6420"/>
    <cellStyle name="Formula 41 2" xfId="6421"/>
    <cellStyle name="Formula 41 2 10" xfId="6422"/>
    <cellStyle name="Formula 41 2 11" xfId="6423"/>
    <cellStyle name="Formula 41 2 12" xfId="6424"/>
    <cellStyle name="Formula 41 2 13" xfId="6425"/>
    <cellStyle name="Formula 41 2 14" xfId="6426"/>
    <cellStyle name="Formula 41 2 15" xfId="6427"/>
    <cellStyle name="Formula 41 2 16" xfId="6428"/>
    <cellStyle name="Formula 41 2 17" xfId="6429"/>
    <cellStyle name="Formula 41 2 18" xfId="6430"/>
    <cellStyle name="Formula 41 2 19" xfId="6431"/>
    <cellStyle name="Formula 41 2 2" xfId="6432"/>
    <cellStyle name="Formula 41 2 2 2" xfId="6433"/>
    <cellStyle name="Formula 41 2 3" xfId="6434"/>
    <cellStyle name="Formula 41 2 4" xfId="6435"/>
    <cellStyle name="Formula 41 2 5" xfId="6436"/>
    <cellStyle name="Formula 41 2 6" xfId="6437"/>
    <cellStyle name="Formula 41 2 7" xfId="6438"/>
    <cellStyle name="Formula 41 2 8" xfId="6439"/>
    <cellStyle name="Formula 41 2 9" xfId="6440"/>
    <cellStyle name="Formula 41 3" xfId="6441"/>
    <cellStyle name="Formula 41 4" xfId="6442"/>
    <cellStyle name="Formula 41 5" xfId="6443"/>
    <cellStyle name="Formula 410" xfId="6444"/>
    <cellStyle name="Formula 411" xfId="6445"/>
    <cellStyle name="Formula 42" xfId="6446"/>
    <cellStyle name="Formula 42 2" xfId="6447"/>
    <cellStyle name="Formula 42 2 10" xfId="6448"/>
    <cellStyle name="Formula 42 2 11" xfId="6449"/>
    <cellStyle name="Formula 42 2 12" xfId="6450"/>
    <cellStyle name="Formula 42 2 13" xfId="6451"/>
    <cellStyle name="Formula 42 2 14" xfId="6452"/>
    <cellStyle name="Formula 42 2 15" xfId="6453"/>
    <cellStyle name="Formula 42 2 16" xfId="6454"/>
    <cellStyle name="Formula 42 2 17" xfId="6455"/>
    <cellStyle name="Formula 42 2 18" xfId="6456"/>
    <cellStyle name="Formula 42 2 19" xfId="6457"/>
    <cellStyle name="Formula 42 2 2" xfId="6458"/>
    <cellStyle name="Formula 42 2 2 2" xfId="6459"/>
    <cellStyle name="Formula 42 2 3" xfId="6460"/>
    <cellStyle name="Formula 42 2 4" xfId="6461"/>
    <cellStyle name="Formula 42 2 5" xfId="6462"/>
    <cellStyle name="Formula 42 2 6" xfId="6463"/>
    <cellStyle name="Formula 42 2 7" xfId="6464"/>
    <cellStyle name="Formula 42 2 8" xfId="6465"/>
    <cellStyle name="Formula 42 2 9" xfId="6466"/>
    <cellStyle name="Formula 42 3" xfId="6467"/>
    <cellStyle name="Formula 42 4" xfId="6468"/>
    <cellStyle name="Formula 42 5" xfId="6469"/>
    <cellStyle name="Formula 43" xfId="6470"/>
    <cellStyle name="Formula 43 2" xfId="6471"/>
    <cellStyle name="Formula 43 2 10" xfId="6472"/>
    <cellStyle name="Formula 43 2 11" xfId="6473"/>
    <cellStyle name="Formula 43 2 12" xfId="6474"/>
    <cellStyle name="Formula 43 2 13" xfId="6475"/>
    <cellStyle name="Formula 43 2 14" xfId="6476"/>
    <cellStyle name="Formula 43 2 15" xfId="6477"/>
    <cellStyle name="Formula 43 2 16" xfId="6478"/>
    <cellStyle name="Formula 43 2 17" xfId="6479"/>
    <cellStyle name="Formula 43 2 18" xfId="6480"/>
    <cellStyle name="Formula 43 2 19" xfId="6481"/>
    <cellStyle name="Formula 43 2 2" xfId="6482"/>
    <cellStyle name="Formula 43 2 2 2" xfId="6483"/>
    <cellStyle name="Formula 43 2 3" xfId="6484"/>
    <cellStyle name="Formula 43 2 4" xfId="6485"/>
    <cellStyle name="Formula 43 2 5" xfId="6486"/>
    <cellStyle name="Formula 43 2 6" xfId="6487"/>
    <cellStyle name="Formula 43 2 7" xfId="6488"/>
    <cellStyle name="Formula 43 2 8" xfId="6489"/>
    <cellStyle name="Formula 43 2 9" xfId="6490"/>
    <cellStyle name="Formula 43 3" xfId="6491"/>
    <cellStyle name="Formula 43 4" xfId="6492"/>
    <cellStyle name="Formula 43 5" xfId="6493"/>
    <cellStyle name="Formula 44" xfId="6494"/>
    <cellStyle name="Formula 44 2" xfId="6495"/>
    <cellStyle name="Formula 44 2 10" xfId="6496"/>
    <cellStyle name="Formula 44 2 11" xfId="6497"/>
    <cellStyle name="Formula 44 2 12" xfId="6498"/>
    <cellStyle name="Formula 44 2 13" xfId="6499"/>
    <cellStyle name="Formula 44 2 14" xfId="6500"/>
    <cellStyle name="Formula 44 2 15" xfId="6501"/>
    <cellStyle name="Formula 44 2 16" xfId="6502"/>
    <cellStyle name="Formula 44 2 17" xfId="6503"/>
    <cellStyle name="Formula 44 2 18" xfId="6504"/>
    <cellStyle name="Formula 44 2 19" xfId="6505"/>
    <cellStyle name="Formula 44 2 2" xfId="6506"/>
    <cellStyle name="Formula 44 2 2 2" xfId="6507"/>
    <cellStyle name="Formula 44 2 3" xfId="6508"/>
    <cellStyle name="Formula 44 2 4" xfId="6509"/>
    <cellStyle name="Formula 44 2 5" xfId="6510"/>
    <cellStyle name="Formula 44 2 6" xfId="6511"/>
    <cellStyle name="Formula 44 2 7" xfId="6512"/>
    <cellStyle name="Formula 44 2 8" xfId="6513"/>
    <cellStyle name="Formula 44 2 9" xfId="6514"/>
    <cellStyle name="Formula 44 3" xfId="6515"/>
    <cellStyle name="Formula 44 4" xfId="6516"/>
    <cellStyle name="Formula 44 5" xfId="6517"/>
    <cellStyle name="Formula 45" xfId="6518"/>
    <cellStyle name="Formula 45 2" xfId="6519"/>
    <cellStyle name="Formula 45 2 10" xfId="6520"/>
    <cellStyle name="Formula 45 2 11" xfId="6521"/>
    <cellStyle name="Formula 45 2 12" xfId="6522"/>
    <cellStyle name="Formula 45 2 13" xfId="6523"/>
    <cellStyle name="Formula 45 2 14" xfId="6524"/>
    <cellStyle name="Formula 45 2 15" xfId="6525"/>
    <cellStyle name="Formula 45 2 16" xfId="6526"/>
    <cellStyle name="Formula 45 2 17" xfId="6527"/>
    <cellStyle name="Formula 45 2 18" xfId="6528"/>
    <cellStyle name="Formula 45 2 19" xfId="6529"/>
    <cellStyle name="Formula 45 2 2" xfId="6530"/>
    <cellStyle name="Formula 45 2 2 2" xfId="6531"/>
    <cellStyle name="Formula 45 2 3" xfId="6532"/>
    <cellStyle name="Formula 45 2 4" xfId="6533"/>
    <cellStyle name="Formula 45 2 5" xfId="6534"/>
    <cellStyle name="Formula 45 2 6" xfId="6535"/>
    <cellStyle name="Formula 45 2 7" xfId="6536"/>
    <cellStyle name="Formula 45 2 8" xfId="6537"/>
    <cellStyle name="Formula 45 2 9" xfId="6538"/>
    <cellStyle name="Formula 45 3" xfId="6539"/>
    <cellStyle name="Formula 45 4" xfId="6540"/>
    <cellStyle name="Formula 45 5" xfId="6541"/>
    <cellStyle name="Formula 46" xfId="6542"/>
    <cellStyle name="Formula 46 2" xfId="6543"/>
    <cellStyle name="Formula 46 2 10" xfId="6544"/>
    <cellStyle name="Formula 46 2 11" xfId="6545"/>
    <cellStyle name="Formula 46 2 12" xfId="6546"/>
    <cellStyle name="Formula 46 2 13" xfId="6547"/>
    <cellStyle name="Formula 46 2 14" xfId="6548"/>
    <cellStyle name="Formula 46 2 15" xfId="6549"/>
    <cellStyle name="Formula 46 2 16" xfId="6550"/>
    <cellStyle name="Formula 46 2 17" xfId="6551"/>
    <cellStyle name="Formula 46 2 18" xfId="6552"/>
    <cellStyle name="Formula 46 2 19" xfId="6553"/>
    <cellStyle name="Formula 46 2 2" xfId="6554"/>
    <cellStyle name="Formula 46 2 2 2" xfId="6555"/>
    <cellStyle name="Formula 46 2 3" xfId="6556"/>
    <cellStyle name="Formula 46 2 4" xfId="6557"/>
    <cellStyle name="Formula 46 2 5" xfId="6558"/>
    <cellStyle name="Formula 46 2 6" xfId="6559"/>
    <cellStyle name="Formula 46 2 7" xfId="6560"/>
    <cellStyle name="Formula 46 2 8" xfId="6561"/>
    <cellStyle name="Formula 46 2 9" xfId="6562"/>
    <cellStyle name="Formula 46 3" xfId="6563"/>
    <cellStyle name="Formula 46 4" xfId="6564"/>
    <cellStyle name="Formula 46 5" xfId="6565"/>
    <cellStyle name="Formula 47" xfId="6566"/>
    <cellStyle name="Formula 47 2" xfId="6567"/>
    <cellStyle name="Formula 47 2 10" xfId="6568"/>
    <cellStyle name="Formula 47 2 11" xfId="6569"/>
    <cellStyle name="Formula 47 2 12" xfId="6570"/>
    <cellStyle name="Formula 47 2 13" xfId="6571"/>
    <cellStyle name="Formula 47 2 14" xfId="6572"/>
    <cellStyle name="Formula 47 2 15" xfId="6573"/>
    <cellStyle name="Formula 47 2 16" xfId="6574"/>
    <cellStyle name="Formula 47 2 17" xfId="6575"/>
    <cellStyle name="Formula 47 2 18" xfId="6576"/>
    <cellStyle name="Formula 47 2 19" xfId="6577"/>
    <cellStyle name="Formula 47 2 2" xfId="6578"/>
    <cellStyle name="Formula 47 2 2 2" xfId="6579"/>
    <cellStyle name="Formula 47 2 3" xfId="6580"/>
    <cellStyle name="Formula 47 2 4" xfId="6581"/>
    <cellStyle name="Formula 47 2 5" xfId="6582"/>
    <cellStyle name="Formula 47 2 6" xfId="6583"/>
    <cellStyle name="Formula 47 2 7" xfId="6584"/>
    <cellStyle name="Formula 47 2 8" xfId="6585"/>
    <cellStyle name="Formula 47 2 9" xfId="6586"/>
    <cellStyle name="Formula 47 3" xfId="6587"/>
    <cellStyle name="Formula 47 4" xfId="6588"/>
    <cellStyle name="Formula 47 5" xfId="6589"/>
    <cellStyle name="Formula 48" xfId="6590"/>
    <cellStyle name="Formula 48 2" xfId="6591"/>
    <cellStyle name="Formula 48 2 10" xfId="6592"/>
    <cellStyle name="Formula 48 2 11" xfId="6593"/>
    <cellStyle name="Formula 48 2 12" xfId="6594"/>
    <cellStyle name="Formula 48 2 13" xfId="6595"/>
    <cellStyle name="Formula 48 2 14" xfId="6596"/>
    <cellStyle name="Formula 48 2 15" xfId="6597"/>
    <cellStyle name="Formula 48 2 16" xfId="6598"/>
    <cellStyle name="Formula 48 2 17" xfId="6599"/>
    <cellStyle name="Formula 48 2 18" xfId="6600"/>
    <cellStyle name="Formula 48 2 19" xfId="6601"/>
    <cellStyle name="Formula 48 2 2" xfId="6602"/>
    <cellStyle name="Formula 48 2 2 2" xfId="6603"/>
    <cellStyle name="Formula 48 2 3" xfId="6604"/>
    <cellStyle name="Formula 48 2 4" xfId="6605"/>
    <cellStyle name="Formula 48 2 5" xfId="6606"/>
    <cellStyle name="Formula 48 2 6" xfId="6607"/>
    <cellStyle name="Formula 48 2 7" xfId="6608"/>
    <cellStyle name="Formula 48 2 8" xfId="6609"/>
    <cellStyle name="Formula 48 2 9" xfId="6610"/>
    <cellStyle name="Formula 48 3" xfId="6611"/>
    <cellStyle name="Formula 48 4" xfId="6612"/>
    <cellStyle name="Formula 48 5" xfId="6613"/>
    <cellStyle name="Formula 49" xfId="6614"/>
    <cellStyle name="Formula 49 2" xfId="6615"/>
    <cellStyle name="Formula 49 2 10" xfId="6616"/>
    <cellStyle name="Formula 49 2 11" xfId="6617"/>
    <cellStyle name="Formula 49 2 12" xfId="6618"/>
    <cellStyle name="Formula 49 2 13" xfId="6619"/>
    <cellStyle name="Formula 49 2 14" xfId="6620"/>
    <cellStyle name="Formula 49 2 15" xfId="6621"/>
    <cellStyle name="Formula 49 2 16" xfId="6622"/>
    <cellStyle name="Formula 49 2 17" xfId="6623"/>
    <cellStyle name="Formula 49 2 18" xfId="6624"/>
    <cellStyle name="Formula 49 2 19" xfId="6625"/>
    <cellStyle name="Formula 49 2 2" xfId="6626"/>
    <cellStyle name="Formula 49 2 2 2" xfId="6627"/>
    <cellStyle name="Formula 49 2 3" xfId="6628"/>
    <cellStyle name="Formula 49 2 4" xfId="6629"/>
    <cellStyle name="Formula 49 2 5" xfId="6630"/>
    <cellStyle name="Formula 49 2 6" xfId="6631"/>
    <cellStyle name="Formula 49 2 7" xfId="6632"/>
    <cellStyle name="Formula 49 2 8" xfId="6633"/>
    <cellStyle name="Formula 49 2 9" xfId="6634"/>
    <cellStyle name="Formula 49 3" xfId="6635"/>
    <cellStyle name="Formula 49 4" xfId="6636"/>
    <cellStyle name="Formula 49 5" xfId="6637"/>
    <cellStyle name="Formula 5" xfId="6638"/>
    <cellStyle name="Formula 5 10" xfId="6639"/>
    <cellStyle name="Formula 5 11" xfId="6640"/>
    <cellStyle name="Formula 5 12" xfId="6641"/>
    <cellStyle name="Formula 5 13" xfId="6642"/>
    <cellStyle name="Formula 5 14" xfId="6643"/>
    <cellStyle name="Formula 5 15" xfId="6644"/>
    <cellStyle name="Formula 5 16" xfId="6645"/>
    <cellStyle name="Formula 5 17" xfId="6646"/>
    <cellStyle name="Formula 5 18" xfId="6647"/>
    <cellStyle name="Formula 5 19" xfId="6648"/>
    <cellStyle name="Formula 5 2" xfId="6649"/>
    <cellStyle name="Formula 5 2 2" xfId="6650"/>
    <cellStyle name="Formula 5 2 2 2" xfId="6651"/>
    <cellStyle name="Formula 5 2 3" xfId="6652"/>
    <cellStyle name="Formula 5 2 3 10" xfId="6653"/>
    <cellStyle name="Formula 5 2 3 11" xfId="6654"/>
    <cellStyle name="Formula 5 2 3 12" xfId="6655"/>
    <cellStyle name="Formula 5 2 3 13" xfId="6656"/>
    <cellStyle name="Formula 5 2 3 14" xfId="6657"/>
    <cellStyle name="Formula 5 2 3 15" xfId="6658"/>
    <cellStyle name="Formula 5 2 3 16" xfId="6659"/>
    <cellStyle name="Formula 5 2 3 17" xfId="6660"/>
    <cellStyle name="Formula 5 2 3 18" xfId="6661"/>
    <cellStyle name="Formula 5 2 3 19" xfId="6662"/>
    <cellStyle name="Formula 5 2 3 2" xfId="6663"/>
    <cellStyle name="Formula 5 2 3 2 2" xfId="6664"/>
    <cellStyle name="Formula 5 2 3 3" xfId="6665"/>
    <cellStyle name="Formula 5 2 3 4" xfId="6666"/>
    <cellStyle name="Formula 5 2 3 5" xfId="6667"/>
    <cellStyle name="Formula 5 2 3 6" xfId="6668"/>
    <cellStyle name="Formula 5 2 3 7" xfId="6669"/>
    <cellStyle name="Formula 5 2 3 8" xfId="6670"/>
    <cellStyle name="Formula 5 2 3 9" xfId="6671"/>
    <cellStyle name="Formula 5 2 4" xfId="6672"/>
    <cellStyle name="Formula 5 20" xfId="6673"/>
    <cellStyle name="Formula 5 21" xfId="6674"/>
    <cellStyle name="Formula 5 22" xfId="6675"/>
    <cellStyle name="Formula 5 23" xfId="6676"/>
    <cellStyle name="Formula 5 3" xfId="6677"/>
    <cellStyle name="Formula 5 3 2" xfId="6678"/>
    <cellStyle name="Formula 5 4" xfId="6679"/>
    <cellStyle name="Formula 5 4 10" xfId="6680"/>
    <cellStyle name="Formula 5 4 11" xfId="6681"/>
    <cellStyle name="Formula 5 4 12" xfId="6682"/>
    <cellStyle name="Formula 5 4 13" xfId="6683"/>
    <cellStyle name="Formula 5 4 14" xfId="6684"/>
    <cellStyle name="Formula 5 4 15" xfId="6685"/>
    <cellStyle name="Formula 5 4 16" xfId="6686"/>
    <cellStyle name="Formula 5 4 17" xfId="6687"/>
    <cellStyle name="Formula 5 4 18" xfId="6688"/>
    <cellStyle name="Formula 5 4 19" xfId="6689"/>
    <cellStyle name="Formula 5 4 2" xfId="6690"/>
    <cellStyle name="Formula 5 4 2 2" xfId="6691"/>
    <cellStyle name="Formula 5 4 3" xfId="6692"/>
    <cellStyle name="Formula 5 4 4" xfId="6693"/>
    <cellStyle name="Formula 5 4 5" xfId="6694"/>
    <cellStyle name="Formula 5 4 6" xfId="6695"/>
    <cellStyle name="Formula 5 4 7" xfId="6696"/>
    <cellStyle name="Formula 5 4 8" xfId="6697"/>
    <cellStyle name="Formula 5 4 9" xfId="6698"/>
    <cellStyle name="Formula 5 5" xfId="6699"/>
    <cellStyle name="Formula 5 5 2" xfId="6700"/>
    <cellStyle name="Formula 5 6" xfId="6701"/>
    <cellStyle name="Formula 5 7" xfId="6702"/>
    <cellStyle name="Formula 5 8" xfId="6703"/>
    <cellStyle name="Formula 5 9" xfId="6704"/>
    <cellStyle name="Formula 50" xfId="6705"/>
    <cellStyle name="Formula 50 2" xfId="6706"/>
    <cellStyle name="Formula 50 2 2" xfId="6707"/>
    <cellStyle name="Formula 50 3" xfId="6708"/>
    <cellStyle name="Formula 50 4" xfId="6709"/>
    <cellStyle name="Formula 50 5" xfId="6710"/>
    <cellStyle name="Formula 51" xfId="6711"/>
    <cellStyle name="Formula 51 2" xfId="6712"/>
    <cellStyle name="Formula 51 2 2" xfId="6713"/>
    <cellStyle name="Formula 51 3" xfId="6714"/>
    <cellStyle name="Formula 51 4" xfId="6715"/>
    <cellStyle name="Formula 51 5" xfId="6716"/>
    <cellStyle name="Formula 52" xfId="6717"/>
    <cellStyle name="Formula 52 2" xfId="6718"/>
    <cellStyle name="Formula 52 2 2" xfId="6719"/>
    <cellStyle name="Formula 52 3" xfId="6720"/>
    <cellStyle name="Formula 52 4" xfId="6721"/>
    <cellStyle name="Formula 52 5" xfId="6722"/>
    <cellStyle name="Formula 53" xfId="6723"/>
    <cellStyle name="Formula 53 2" xfId="6724"/>
    <cellStyle name="Formula 53 2 2" xfId="6725"/>
    <cellStyle name="Formula 53 3" xfId="6726"/>
    <cellStyle name="Formula 53 4" xfId="6727"/>
    <cellStyle name="Formula 53 5" xfId="6728"/>
    <cellStyle name="Formula 54" xfId="6729"/>
    <cellStyle name="Formula 54 2" xfId="6730"/>
    <cellStyle name="Formula 54 2 2" xfId="6731"/>
    <cellStyle name="Formula 54 3" xfId="6732"/>
    <cellStyle name="Formula 54 4" xfId="6733"/>
    <cellStyle name="Formula 54 5" xfId="6734"/>
    <cellStyle name="Formula 55" xfId="6735"/>
    <cellStyle name="Formula 55 2" xfId="6736"/>
    <cellStyle name="Formula 55 2 2" xfId="6737"/>
    <cellStyle name="Formula 55 3" xfId="6738"/>
    <cellStyle name="Formula 55 4" xfId="6739"/>
    <cellStyle name="Formula 55 5" xfId="6740"/>
    <cellStyle name="Formula 56" xfId="6741"/>
    <cellStyle name="Formula 56 2" xfId="6742"/>
    <cellStyle name="Formula 56 2 2" xfId="6743"/>
    <cellStyle name="Formula 56 3" xfId="6744"/>
    <cellStyle name="Formula 56 4" xfId="6745"/>
    <cellStyle name="Formula 56 5" xfId="6746"/>
    <cellStyle name="Formula 57" xfId="6747"/>
    <cellStyle name="Formula 57 10" xfId="6748"/>
    <cellStyle name="Formula 57 11" xfId="6749"/>
    <cellStyle name="Formula 57 12" xfId="6750"/>
    <cellStyle name="Formula 57 13" xfId="6751"/>
    <cellStyle name="Formula 57 14" xfId="6752"/>
    <cellStyle name="Formula 57 15" xfId="6753"/>
    <cellStyle name="Formula 57 16" xfId="6754"/>
    <cellStyle name="Formula 57 17" xfId="6755"/>
    <cellStyle name="Formula 57 18" xfId="6756"/>
    <cellStyle name="Formula 57 19" xfId="6757"/>
    <cellStyle name="Formula 57 2" xfId="6758"/>
    <cellStyle name="Formula 57 2 2" xfId="6759"/>
    <cellStyle name="Formula 57 20" xfId="6760"/>
    <cellStyle name="Formula 57 21" xfId="6761"/>
    <cellStyle name="Formula 57 3" xfId="6762"/>
    <cellStyle name="Formula 57 4" xfId="6763"/>
    <cellStyle name="Formula 57 5" xfId="6764"/>
    <cellStyle name="Formula 57 6" xfId="6765"/>
    <cellStyle name="Formula 57 7" xfId="6766"/>
    <cellStyle name="Formula 57 8" xfId="6767"/>
    <cellStyle name="Formula 57 9" xfId="6768"/>
    <cellStyle name="Formula 58" xfId="6769"/>
    <cellStyle name="Formula 58 10" xfId="6770"/>
    <cellStyle name="Formula 58 11" xfId="6771"/>
    <cellStyle name="Formula 58 12" xfId="6772"/>
    <cellStyle name="Formula 58 13" xfId="6773"/>
    <cellStyle name="Formula 58 14" xfId="6774"/>
    <cellStyle name="Formula 58 15" xfId="6775"/>
    <cellStyle name="Formula 58 16" xfId="6776"/>
    <cellStyle name="Formula 58 17" xfId="6777"/>
    <cellStyle name="Formula 58 18" xfId="6778"/>
    <cellStyle name="Formula 58 19" xfId="6779"/>
    <cellStyle name="Formula 58 2" xfId="6780"/>
    <cellStyle name="Formula 58 2 2" xfId="6781"/>
    <cellStyle name="Formula 58 20" xfId="6782"/>
    <cellStyle name="Formula 58 21" xfId="6783"/>
    <cellStyle name="Formula 58 3" xfId="6784"/>
    <cellStyle name="Formula 58 4" xfId="6785"/>
    <cellStyle name="Formula 58 5" xfId="6786"/>
    <cellStyle name="Formula 58 6" xfId="6787"/>
    <cellStyle name="Formula 58 7" xfId="6788"/>
    <cellStyle name="Formula 58 8" xfId="6789"/>
    <cellStyle name="Formula 58 9" xfId="6790"/>
    <cellStyle name="Formula 59" xfId="6791"/>
    <cellStyle name="Formula 59 10" xfId="6792"/>
    <cellStyle name="Formula 59 11" xfId="6793"/>
    <cellStyle name="Formula 59 12" xfId="6794"/>
    <cellStyle name="Formula 59 13" xfId="6795"/>
    <cellStyle name="Formula 59 14" xfId="6796"/>
    <cellStyle name="Formula 59 15" xfId="6797"/>
    <cellStyle name="Formula 59 16" xfId="6798"/>
    <cellStyle name="Formula 59 17" xfId="6799"/>
    <cellStyle name="Formula 59 18" xfId="6800"/>
    <cellStyle name="Formula 59 19" xfId="6801"/>
    <cellStyle name="Formula 59 2" xfId="6802"/>
    <cellStyle name="Formula 59 2 2" xfId="6803"/>
    <cellStyle name="Formula 59 20" xfId="6804"/>
    <cellStyle name="Formula 59 21" xfId="6805"/>
    <cellStyle name="Formula 59 3" xfId="6806"/>
    <cellStyle name="Formula 59 4" xfId="6807"/>
    <cellStyle name="Formula 59 5" xfId="6808"/>
    <cellStyle name="Formula 59 6" xfId="6809"/>
    <cellStyle name="Formula 59 7" xfId="6810"/>
    <cellStyle name="Formula 59 8" xfId="6811"/>
    <cellStyle name="Formula 59 9" xfId="6812"/>
    <cellStyle name="Formula 6" xfId="6813"/>
    <cellStyle name="Formula 6 10" xfId="6814"/>
    <cellStyle name="Formula 6 11" xfId="6815"/>
    <cellStyle name="Formula 6 12" xfId="6816"/>
    <cellStyle name="Formula 6 13" xfId="6817"/>
    <cellStyle name="Formula 6 14" xfId="6818"/>
    <cellStyle name="Formula 6 15" xfId="6819"/>
    <cellStyle name="Formula 6 16" xfId="6820"/>
    <cellStyle name="Formula 6 17" xfId="6821"/>
    <cellStyle name="Formula 6 18" xfId="6822"/>
    <cellStyle name="Formula 6 19" xfId="6823"/>
    <cellStyle name="Formula 6 2" xfId="6824"/>
    <cellStyle name="Formula 6 2 2" xfId="6825"/>
    <cellStyle name="Formula 6 20" xfId="6826"/>
    <cellStyle name="Formula 6 21" xfId="6827"/>
    <cellStyle name="Formula 6 22" xfId="6828"/>
    <cellStyle name="Formula 6 3" xfId="6829"/>
    <cellStyle name="Formula 6 3 2" xfId="6830"/>
    <cellStyle name="Formula 6 4" xfId="6831"/>
    <cellStyle name="Formula 6 5" xfId="6832"/>
    <cellStyle name="Formula 6 6" xfId="6833"/>
    <cellStyle name="Formula 6 7" xfId="6834"/>
    <cellStyle name="Formula 6 8" xfId="6835"/>
    <cellStyle name="Formula 6 9" xfId="6836"/>
    <cellStyle name="Formula 60" xfId="6837"/>
    <cellStyle name="Formula 60 10" xfId="6838"/>
    <cellStyle name="Formula 60 11" xfId="6839"/>
    <cellStyle name="Formula 60 12" xfId="6840"/>
    <cellStyle name="Formula 60 13" xfId="6841"/>
    <cellStyle name="Formula 60 14" xfId="6842"/>
    <cellStyle name="Formula 60 15" xfId="6843"/>
    <cellStyle name="Formula 60 16" xfId="6844"/>
    <cellStyle name="Formula 60 17" xfId="6845"/>
    <cellStyle name="Formula 60 18" xfId="6846"/>
    <cellStyle name="Formula 60 19" xfId="6847"/>
    <cellStyle name="Formula 60 2" xfId="6848"/>
    <cellStyle name="Formula 60 2 2" xfId="6849"/>
    <cellStyle name="Formula 60 20" xfId="6850"/>
    <cellStyle name="Formula 60 21" xfId="6851"/>
    <cellStyle name="Formula 60 3" xfId="6852"/>
    <cellStyle name="Formula 60 4" xfId="6853"/>
    <cellStyle name="Formula 60 5" xfId="6854"/>
    <cellStyle name="Formula 60 6" xfId="6855"/>
    <cellStyle name="Formula 60 7" xfId="6856"/>
    <cellStyle name="Formula 60 8" xfId="6857"/>
    <cellStyle name="Formula 60 9" xfId="6858"/>
    <cellStyle name="Formula 61" xfId="6859"/>
    <cellStyle name="Formula 61 10" xfId="6860"/>
    <cellStyle name="Formula 61 11" xfId="6861"/>
    <cellStyle name="Formula 61 12" xfId="6862"/>
    <cellStyle name="Formula 61 13" xfId="6863"/>
    <cellStyle name="Formula 61 14" xfId="6864"/>
    <cellStyle name="Formula 61 15" xfId="6865"/>
    <cellStyle name="Formula 61 16" xfId="6866"/>
    <cellStyle name="Formula 61 17" xfId="6867"/>
    <cellStyle name="Formula 61 18" xfId="6868"/>
    <cellStyle name="Formula 61 19" xfId="6869"/>
    <cellStyle name="Formula 61 2" xfId="6870"/>
    <cellStyle name="Formula 61 2 2" xfId="6871"/>
    <cellStyle name="Formula 61 20" xfId="6872"/>
    <cellStyle name="Formula 61 21" xfId="6873"/>
    <cellStyle name="Formula 61 3" xfId="6874"/>
    <cellStyle name="Formula 61 4" xfId="6875"/>
    <cellStyle name="Formula 61 5" xfId="6876"/>
    <cellStyle name="Formula 61 6" xfId="6877"/>
    <cellStyle name="Formula 61 7" xfId="6878"/>
    <cellStyle name="Formula 61 8" xfId="6879"/>
    <cellStyle name="Formula 61 9" xfId="6880"/>
    <cellStyle name="Formula 62" xfId="6881"/>
    <cellStyle name="Formula 62 10" xfId="6882"/>
    <cellStyle name="Formula 62 11" xfId="6883"/>
    <cellStyle name="Formula 62 12" xfId="6884"/>
    <cellStyle name="Formula 62 13" xfId="6885"/>
    <cellStyle name="Formula 62 14" xfId="6886"/>
    <cellStyle name="Formula 62 15" xfId="6887"/>
    <cellStyle name="Formula 62 16" xfId="6888"/>
    <cellStyle name="Formula 62 17" xfId="6889"/>
    <cellStyle name="Formula 62 18" xfId="6890"/>
    <cellStyle name="Formula 62 19" xfId="6891"/>
    <cellStyle name="Formula 62 2" xfId="6892"/>
    <cellStyle name="Formula 62 2 2" xfId="6893"/>
    <cellStyle name="Formula 62 20" xfId="6894"/>
    <cellStyle name="Formula 62 21" xfId="6895"/>
    <cellStyle name="Formula 62 3" xfId="6896"/>
    <cellStyle name="Formula 62 4" xfId="6897"/>
    <cellStyle name="Formula 62 5" xfId="6898"/>
    <cellStyle name="Formula 62 6" xfId="6899"/>
    <cellStyle name="Formula 62 7" xfId="6900"/>
    <cellStyle name="Formula 62 8" xfId="6901"/>
    <cellStyle name="Formula 62 9" xfId="6902"/>
    <cellStyle name="Formula 63" xfId="6903"/>
    <cellStyle name="Formula 63 10" xfId="6904"/>
    <cellStyle name="Formula 63 11" xfId="6905"/>
    <cellStyle name="Formula 63 12" xfId="6906"/>
    <cellStyle name="Formula 63 13" xfId="6907"/>
    <cellStyle name="Formula 63 14" xfId="6908"/>
    <cellStyle name="Formula 63 15" xfId="6909"/>
    <cellStyle name="Formula 63 16" xfId="6910"/>
    <cellStyle name="Formula 63 17" xfId="6911"/>
    <cellStyle name="Formula 63 18" xfId="6912"/>
    <cellStyle name="Formula 63 19" xfId="6913"/>
    <cellStyle name="Formula 63 2" xfId="6914"/>
    <cellStyle name="Formula 63 2 2" xfId="6915"/>
    <cellStyle name="Formula 63 20" xfId="6916"/>
    <cellStyle name="Formula 63 21" xfId="6917"/>
    <cellStyle name="Formula 63 3" xfId="6918"/>
    <cellStyle name="Formula 63 4" xfId="6919"/>
    <cellStyle name="Formula 63 5" xfId="6920"/>
    <cellStyle name="Formula 63 6" xfId="6921"/>
    <cellStyle name="Formula 63 7" xfId="6922"/>
    <cellStyle name="Formula 63 8" xfId="6923"/>
    <cellStyle name="Formula 63 9" xfId="6924"/>
    <cellStyle name="Formula 64" xfId="6925"/>
    <cellStyle name="Formula 64 10" xfId="6926"/>
    <cellStyle name="Formula 64 11" xfId="6927"/>
    <cellStyle name="Formula 64 12" xfId="6928"/>
    <cellStyle name="Formula 64 13" xfId="6929"/>
    <cellStyle name="Formula 64 14" xfId="6930"/>
    <cellStyle name="Formula 64 15" xfId="6931"/>
    <cellStyle name="Formula 64 16" xfId="6932"/>
    <cellStyle name="Formula 64 17" xfId="6933"/>
    <cellStyle name="Formula 64 18" xfId="6934"/>
    <cellStyle name="Formula 64 19" xfId="6935"/>
    <cellStyle name="Formula 64 2" xfId="6936"/>
    <cellStyle name="Formula 64 2 2" xfId="6937"/>
    <cellStyle name="Formula 64 20" xfId="6938"/>
    <cellStyle name="Formula 64 21" xfId="6939"/>
    <cellStyle name="Formula 64 3" xfId="6940"/>
    <cellStyle name="Formula 64 4" xfId="6941"/>
    <cellStyle name="Formula 64 5" xfId="6942"/>
    <cellStyle name="Formula 64 6" xfId="6943"/>
    <cellStyle name="Formula 64 7" xfId="6944"/>
    <cellStyle name="Formula 64 8" xfId="6945"/>
    <cellStyle name="Formula 64 9" xfId="6946"/>
    <cellStyle name="Formula 65" xfId="6947"/>
    <cellStyle name="Formula 65 10" xfId="6948"/>
    <cellStyle name="Formula 65 11" xfId="6949"/>
    <cellStyle name="Formula 65 12" xfId="6950"/>
    <cellStyle name="Formula 65 13" xfId="6951"/>
    <cellStyle name="Formula 65 14" xfId="6952"/>
    <cellStyle name="Formula 65 15" xfId="6953"/>
    <cellStyle name="Formula 65 16" xfId="6954"/>
    <cellStyle name="Formula 65 17" xfId="6955"/>
    <cellStyle name="Formula 65 18" xfId="6956"/>
    <cellStyle name="Formula 65 19" xfId="6957"/>
    <cellStyle name="Formula 65 2" xfId="6958"/>
    <cellStyle name="Formula 65 2 2" xfId="6959"/>
    <cellStyle name="Formula 65 20" xfId="6960"/>
    <cellStyle name="Formula 65 21" xfId="6961"/>
    <cellStyle name="Formula 65 3" xfId="6962"/>
    <cellStyle name="Formula 65 4" xfId="6963"/>
    <cellStyle name="Formula 65 5" xfId="6964"/>
    <cellStyle name="Formula 65 6" xfId="6965"/>
    <cellStyle name="Formula 65 7" xfId="6966"/>
    <cellStyle name="Formula 65 8" xfId="6967"/>
    <cellStyle name="Formula 65 9" xfId="6968"/>
    <cellStyle name="Formula 66" xfId="6969"/>
    <cellStyle name="Formula 66 10" xfId="6970"/>
    <cellStyle name="Formula 66 11" xfId="6971"/>
    <cellStyle name="Formula 66 12" xfId="6972"/>
    <cellStyle name="Formula 66 13" xfId="6973"/>
    <cellStyle name="Formula 66 14" xfId="6974"/>
    <cellStyle name="Formula 66 15" xfId="6975"/>
    <cellStyle name="Formula 66 16" xfId="6976"/>
    <cellStyle name="Formula 66 17" xfId="6977"/>
    <cellStyle name="Formula 66 18" xfId="6978"/>
    <cellStyle name="Formula 66 19" xfId="6979"/>
    <cellStyle name="Formula 66 2" xfId="6980"/>
    <cellStyle name="Formula 66 2 2" xfId="6981"/>
    <cellStyle name="Formula 66 20" xfId="6982"/>
    <cellStyle name="Formula 66 21" xfId="6983"/>
    <cellStyle name="Formula 66 3" xfId="6984"/>
    <cellStyle name="Formula 66 4" xfId="6985"/>
    <cellStyle name="Formula 66 5" xfId="6986"/>
    <cellStyle name="Formula 66 6" xfId="6987"/>
    <cellStyle name="Formula 66 7" xfId="6988"/>
    <cellStyle name="Formula 66 8" xfId="6989"/>
    <cellStyle name="Formula 66 9" xfId="6990"/>
    <cellStyle name="Formula 67" xfId="6991"/>
    <cellStyle name="Formula 67 10" xfId="6992"/>
    <cellStyle name="Formula 67 11" xfId="6993"/>
    <cellStyle name="Formula 67 12" xfId="6994"/>
    <cellStyle name="Formula 67 13" xfId="6995"/>
    <cellStyle name="Formula 67 14" xfId="6996"/>
    <cellStyle name="Formula 67 15" xfId="6997"/>
    <cellStyle name="Formula 67 16" xfId="6998"/>
    <cellStyle name="Formula 67 17" xfId="6999"/>
    <cellStyle name="Formula 67 18" xfId="7000"/>
    <cellStyle name="Formula 67 19" xfId="7001"/>
    <cellStyle name="Formula 67 2" xfId="7002"/>
    <cellStyle name="Formula 67 2 2" xfId="7003"/>
    <cellStyle name="Formula 67 20" xfId="7004"/>
    <cellStyle name="Formula 67 21" xfId="7005"/>
    <cellStyle name="Formula 67 3" xfId="7006"/>
    <cellStyle name="Formula 67 4" xfId="7007"/>
    <cellStyle name="Formula 67 5" xfId="7008"/>
    <cellStyle name="Formula 67 6" xfId="7009"/>
    <cellStyle name="Formula 67 7" xfId="7010"/>
    <cellStyle name="Formula 67 8" xfId="7011"/>
    <cellStyle name="Formula 67 9" xfId="7012"/>
    <cellStyle name="Formula 68" xfId="7013"/>
    <cellStyle name="Formula 68 10" xfId="7014"/>
    <cellStyle name="Formula 68 11" xfId="7015"/>
    <cellStyle name="Formula 68 12" xfId="7016"/>
    <cellStyle name="Formula 68 13" xfId="7017"/>
    <cellStyle name="Formula 68 14" xfId="7018"/>
    <cellStyle name="Formula 68 15" xfId="7019"/>
    <cellStyle name="Formula 68 16" xfId="7020"/>
    <cellStyle name="Formula 68 17" xfId="7021"/>
    <cellStyle name="Formula 68 18" xfId="7022"/>
    <cellStyle name="Formula 68 19" xfId="7023"/>
    <cellStyle name="Formula 68 2" xfId="7024"/>
    <cellStyle name="Formula 68 2 2" xfId="7025"/>
    <cellStyle name="Formula 68 20" xfId="7026"/>
    <cellStyle name="Formula 68 21" xfId="7027"/>
    <cellStyle name="Formula 68 3" xfId="7028"/>
    <cellStyle name="Formula 68 4" xfId="7029"/>
    <cellStyle name="Formula 68 5" xfId="7030"/>
    <cellStyle name="Formula 68 6" xfId="7031"/>
    <cellStyle name="Formula 68 7" xfId="7032"/>
    <cellStyle name="Formula 68 8" xfId="7033"/>
    <cellStyle name="Formula 68 9" xfId="7034"/>
    <cellStyle name="Formula 69" xfId="7035"/>
    <cellStyle name="Formula 69 10" xfId="7036"/>
    <cellStyle name="Formula 69 11" xfId="7037"/>
    <cellStyle name="Formula 69 12" xfId="7038"/>
    <cellStyle name="Formula 69 13" xfId="7039"/>
    <cellStyle name="Formula 69 14" xfId="7040"/>
    <cellStyle name="Formula 69 15" xfId="7041"/>
    <cellStyle name="Formula 69 16" xfId="7042"/>
    <cellStyle name="Formula 69 17" xfId="7043"/>
    <cellStyle name="Formula 69 18" xfId="7044"/>
    <cellStyle name="Formula 69 19" xfId="7045"/>
    <cellStyle name="Formula 69 2" xfId="7046"/>
    <cellStyle name="Formula 69 2 2" xfId="7047"/>
    <cellStyle name="Formula 69 20" xfId="7048"/>
    <cellStyle name="Formula 69 21" xfId="7049"/>
    <cellStyle name="Formula 69 3" xfId="7050"/>
    <cellStyle name="Formula 69 4" xfId="7051"/>
    <cellStyle name="Formula 69 5" xfId="7052"/>
    <cellStyle name="Formula 69 6" xfId="7053"/>
    <cellStyle name="Formula 69 7" xfId="7054"/>
    <cellStyle name="Formula 69 8" xfId="7055"/>
    <cellStyle name="Formula 69 9" xfId="7056"/>
    <cellStyle name="Formula 7" xfId="7057"/>
    <cellStyle name="Formula 7 10" xfId="7058"/>
    <cellStyle name="Formula 7 11" xfId="7059"/>
    <cellStyle name="Formula 7 12" xfId="7060"/>
    <cellStyle name="Formula 7 13" xfId="7061"/>
    <cellStyle name="Formula 7 14" xfId="7062"/>
    <cellStyle name="Formula 7 15" xfId="7063"/>
    <cellStyle name="Formula 7 16" xfId="7064"/>
    <cellStyle name="Formula 7 17" xfId="7065"/>
    <cellStyle name="Formula 7 18" xfId="7066"/>
    <cellStyle name="Formula 7 19" xfId="7067"/>
    <cellStyle name="Formula 7 2" xfId="7068"/>
    <cellStyle name="Formula 7 2 2" xfId="7069"/>
    <cellStyle name="Formula 7 20" xfId="7070"/>
    <cellStyle name="Formula 7 21" xfId="7071"/>
    <cellStyle name="Formula 7 22" xfId="7072"/>
    <cellStyle name="Formula 7 3" xfId="7073"/>
    <cellStyle name="Formula 7 3 2" xfId="7074"/>
    <cellStyle name="Formula 7 4" xfId="7075"/>
    <cellStyle name="Formula 7 5" xfId="7076"/>
    <cellStyle name="Formula 7 6" xfId="7077"/>
    <cellStyle name="Formula 7 7" xfId="7078"/>
    <cellStyle name="Formula 7 8" xfId="7079"/>
    <cellStyle name="Formula 7 9" xfId="7080"/>
    <cellStyle name="Formula 70" xfId="7081"/>
    <cellStyle name="Formula 70 10" xfId="7082"/>
    <cellStyle name="Formula 70 11" xfId="7083"/>
    <cellStyle name="Formula 70 12" xfId="7084"/>
    <cellStyle name="Formula 70 13" xfId="7085"/>
    <cellStyle name="Formula 70 14" xfId="7086"/>
    <cellStyle name="Formula 70 15" xfId="7087"/>
    <cellStyle name="Formula 70 16" xfId="7088"/>
    <cellStyle name="Formula 70 17" xfId="7089"/>
    <cellStyle name="Formula 70 18" xfId="7090"/>
    <cellStyle name="Formula 70 19" xfId="7091"/>
    <cellStyle name="Formula 70 2" xfId="7092"/>
    <cellStyle name="Formula 70 2 2" xfId="7093"/>
    <cellStyle name="Formula 70 20" xfId="7094"/>
    <cellStyle name="Formula 70 21" xfId="7095"/>
    <cellStyle name="Formula 70 3" xfId="7096"/>
    <cellStyle name="Formula 70 4" xfId="7097"/>
    <cellStyle name="Formula 70 5" xfId="7098"/>
    <cellStyle name="Formula 70 6" xfId="7099"/>
    <cellStyle name="Formula 70 7" xfId="7100"/>
    <cellStyle name="Formula 70 8" xfId="7101"/>
    <cellStyle name="Formula 70 9" xfId="7102"/>
    <cellStyle name="Formula 71" xfId="7103"/>
    <cellStyle name="Formula 71 10" xfId="7104"/>
    <cellStyle name="Formula 71 11" xfId="7105"/>
    <cellStyle name="Formula 71 12" xfId="7106"/>
    <cellStyle name="Formula 71 13" xfId="7107"/>
    <cellStyle name="Formula 71 14" xfId="7108"/>
    <cellStyle name="Formula 71 15" xfId="7109"/>
    <cellStyle name="Formula 71 16" xfId="7110"/>
    <cellStyle name="Formula 71 17" xfId="7111"/>
    <cellStyle name="Formula 71 18" xfId="7112"/>
    <cellStyle name="Formula 71 19" xfId="7113"/>
    <cellStyle name="Formula 71 2" xfId="7114"/>
    <cellStyle name="Formula 71 2 2" xfId="7115"/>
    <cellStyle name="Formula 71 20" xfId="7116"/>
    <cellStyle name="Formula 71 21" xfId="7117"/>
    <cellStyle name="Formula 71 3" xfId="7118"/>
    <cellStyle name="Formula 71 4" xfId="7119"/>
    <cellStyle name="Formula 71 5" xfId="7120"/>
    <cellStyle name="Formula 71 6" xfId="7121"/>
    <cellStyle name="Formula 71 7" xfId="7122"/>
    <cellStyle name="Formula 71 8" xfId="7123"/>
    <cellStyle name="Formula 71 9" xfId="7124"/>
    <cellStyle name="Formula 72" xfId="7125"/>
    <cellStyle name="Formula 72 10" xfId="7126"/>
    <cellStyle name="Formula 72 11" xfId="7127"/>
    <cellStyle name="Formula 72 12" xfId="7128"/>
    <cellStyle name="Formula 72 13" xfId="7129"/>
    <cellStyle name="Formula 72 14" xfId="7130"/>
    <cellStyle name="Formula 72 15" xfId="7131"/>
    <cellStyle name="Formula 72 16" xfId="7132"/>
    <cellStyle name="Formula 72 17" xfId="7133"/>
    <cellStyle name="Formula 72 18" xfId="7134"/>
    <cellStyle name="Formula 72 19" xfId="7135"/>
    <cellStyle name="Formula 72 2" xfId="7136"/>
    <cellStyle name="Formula 72 2 2" xfId="7137"/>
    <cellStyle name="Formula 72 20" xfId="7138"/>
    <cellStyle name="Formula 72 21" xfId="7139"/>
    <cellStyle name="Formula 72 3" xfId="7140"/>
    <cellStyle name="Formula 72 4" xfId="7141"/>
    <cellStyle name="Formula 72 5" xfId="7142"/>
    <cellStyle name="Formula 72 6" xfId="7143"/>
    <cellStyle name="Formula 72 7" xfId="7144"/>
    <cellStyle name="Formula 72 8" xfId="7145"/>
    <cellStyle name="Formula 72 9" xfId="7146"/>
    <cellStyle name="Formula 73" xfId="7147"/>
    <cellStyle name="Formula 73 10" xfId="7148"/>
    <cellStyle name="Formula 73 11" xfId="7149"/>
    <cellStyle name="Formula 73 12" xfId="7150"/>
    <cellStyle name="Formula 73 13" xfId="7151"/>
    <cellStyle name="Formula 73 14" xfId="7152"/>
    <cellStyle name="Formula 73 15" xfId="7153"/>
    <cellStyle name="Formula 73 16" xfId="7154"/>
    <cellStyle name="Formula 73 17" xfId="7155"/>
    <cellStyle name="Formula 73 18" xfId="7156"/>
    <cellStyle name="Formula 73 19" xfId="7157"/>
    <cellStyle name="Formula 73 2" xfId="7158"/>
    <cellStyle name="Formula 73 2 2" xfId="7159"/>
    <cellStyle name="Formula 73 20" xfId="7160"/>
    <cellStyle name="Formula 73 21" xfId="7161"/>
    <cellStyle name="Formula 73 3" xfId="7162"/>
    <cellStyle name="Formula 73 4" xfId="7163"/>
    <cellStyle name="Formula 73 5" xfId="7164"/>
    <cellStyle name="Formula 73 6" xfId="7165"/>
    <cellStyle name="Formula 73 7" xfId="7166"/>
    <cellStyle name="Formula 73 8" xfId="7167"/>
    <cellStyle name="Formula 73 9" xfId="7168"/>
    <cellStyle name="Formula 74" xfId="7169"/>
    <cellStyle name="Formula 74 10" xfId="7170"/>
    <cellStyle name="Formula 74 11" xfId="7171"/>
    <cellStyle name="Formula 74 12" xfId="7172"/>
    <cellStyle name="Formula 74 13" xfId="7173"/>
    <cellStyle name="Formula 74 14" xfId="7174"/>
    <cellStyle name="Formula 74 15" xfId="7175"/>
    <cellStyle name="Formula 74 16" xfId="7176"/>
    <cellStyle name="Formula 74 17" xfId="7177"/>
    <cellStyle name="Formula 74 18" xfId="7178"/>
    <cellStyle name="Formula 74 19" xfId="7179"/>
    <cellStyle name="Formula 74 2" xfId="7180"/>
    <cellStyle name="Formula 74 2 2" xfId="7181"/>
    <cellStyle name="Formula 74 20" xfId="7182"/>
    <cellStyle name="Formula 74 21" xfId="7183"/>
    <cellStyle name="Formula 74 3" xfId="7184"/>
    <cellStyle name="Formula 74 4" xfId="7185"/>
    <cellStyle name="Formula 74 5" xfId="7186"/>
    <cellStyle name="Formula 74 6" xfId="7187"/>
    <cellStyle name="Formula 74 7" xfId="7188"/>
    <cellStyle name="Formula 74 8" xfId="7189"/>
    <cellStyle name="Formula 74 9" xfId="7190"/>
    <cellStyle name="Formula 75" xfId="7191"/>
    <cellStyle name="Formula 75 10" xfId="7192"/>
    <cellStyle name="Formula 75 11" xfId="7193"/>
    <cellStyle name="Formula 75 12" xfId="7194"/>
    <cellStyle name="Formula 75 13" xfId="7195"/>
    <cellStyle name="Formula 75 14" xfId="7196"/>
    <cellStyle name="Formula 75 15" xfId="7197"/>
    <cellStyle name="Formula 75 16" xfId="7198"/>
    <cellStyle name="Formula 75 17" xfId="7199"/>
    <cellStyle name="Formula 75 18" xfId="7200"/>
    <cellStyle name="Formula 75 19" xfId="7201"/>
    <cellStyle name="Formula 75 2" xfId="7202"/>
    <cellStyle name="Formula 75 2 2" xfId="7203"/>
    <cellStyle name="Formula 75 20" xfId="7204"/>
    <cellStyle name="Formula 75 21" xfId="7205"/>
    <cellStyle name="Formula 75 3" xfId="7206"/>
    <cellStyle name="Formula 75 4" xfId="7207"/>
    <cellStyle name="Formula 75 5" xfId="7208"/>
    <cellStyle name="Formula 75 6" xfId="7209"/>
    <cellStyle name="Formula 75 7" xfId="7210"/>
    <cellStyle name="Formula 75 8" xfId="7211"/>
    <cellStyle name="Formula 75 9" xfId="7212"/>
    <cellStyle name="Formula 76" xfId="7213"/>
    <cellStyle name="Formula 76 10" xfId="7214"/>
    <cellStyle name="Formula 76 11" xfId="7215"/>
    <cellStyle name="Formula 76 12" xfId="7216"/>
    <cellStyle name="Formula 76 13" xfId="7217"/>
    <cellStyle name="Formula 76 14" xfId="7218"/>
    <cellStyle name="Formula 76 15" xfId="7219"/>
    <cellStyle name="Formula 76 16" xfId="7220"/>
    <cellStyle name="Formula 76 17" xfId="7221"/>
    <cellStyle name="Formula 76 18" xfId="7222"/>
    <cellStyle name="Formula 76 19" xfId="7223"/>
    <cellStyle name="Formula 76 2" xfId="7224"/>
    <cellStyle name="Formula 76 2 2" xfId="7225"/>
    <cellStyle name="Formula 76 20" xfId="7226"/>
    <cellStyle name="Formula 76 21" xfId="7227"/>
    <cellStyle name="Formula 76 3" xfId="7228"/>
    <cellStyle name="Formula 76 4" xfId="7229"/>
    <cellStyle name="Formula 76 5" xfId="7230"/>
    <cellStyle name="Formula 76 6" xfId="7231"/>
    <cellStyle name="Formula 76 7" xfId="7232"/>
    <cellStyle name="Formula 76 8" xfId="7233"/>
    <cellStyle name="Formula 76 9" xfId="7234"/>
    <cellStyle name="Formula 77" xfId="7235"/>
    <cellStyle name="Formula 77 10" xfId="7236"/>
    <cellStyle name="Formula 77 11" xfId="7237"/>
    <cellStyle name="Formula 77 12" xfId="7238"/>
    <cellStyle name="Formula 77 13" xfId="7239"/>
    <cellStyle name="Formula 77 14" xfId="7240"/>
    <cellStyle name="Formula 77 15" xfId="7241"/>
    <cellStyle name="Formula 77 16" xfId="7242"/>
    <cellStyle name="Formula 77 17" xfId="7243"/>
    <cellStyle name="Formula 77 18" xfId="7244"/>
    <cellStyle name="Formula 77 19" xfId="7245"/>
    <cellStyle name="Formula 77 2" xfId="7246"/>
    <cellStyle name="Formula 77 2 2" xfId="7247"/>
    <cellStyle name="Formula 77 20" xfId="7248"/>
    <cellStyle name="Formula 77 21" xfId="7249"/>
    <cellStyle name="Formula 77 3" xfId="7250"/>
    <cellStyle name="Formula 77 4" xfId="7251"/>
    <cellStyle name="Formula 77 5" xfId="7252"/>
    <cellStyle name="Formula 77 6" xfId="7253"/>
    <cellStyle name="Formula 77 7" xfId="7254"/>
    <cellStyle name="Formula 77 8" xfId="7255"/>
    <cellStyle name="Formula 77 9" xfId="7256"/>
    <cellStyle name="Formula 78" xfId="7257"/>
    <cellStyle name="Formula 78 10" xfId="7258"/>
    <cellStyle name="Formula 78 11" xfId="7259"/>
    <cellStyle name="Formula 78 12" xfId="7260"/>
    <cellStyle name="Formula 78 13" xfId="7261"/>
    <cellStyle name="Formula 78 14" xfId="7262"/>
    <cellStyle name="Formula 78 15" xfId="7263"/>
    <cellStyle name="Formula 78 16" xfId="7264"/>
    <cellStyle name="Formula 78 17" xfId="7265"/>
    <cellStyle name="Formula 78 18" xfId="7266"/>
    <cellStyle name="Formula 78 19" xfId="7267"/>
    <cellStyle name="Formula 78 2" xfId="7268"/>
    <cellStyle name="Formula 78 2 2" xfId="7269"/>
    <cellStyle name="Formula 78 20" xfId="7270"/>
    <cellStyle name="Formula 78 21" xfId="7271"/>
    <cellStyle name="Formula 78 3" xfId="7272"/>
    <cellStyle name="Formula 78 4" xfId="7273"/>
    <cellStyle name="Formula 78 5" xfId="7274"/>
    <cellStyle name="Formula 78 6" xfId="7275"/>
    <cellStyle name="Formula 78 7" xfId="7276"/>
    <cellStyle name="Formula 78 8" xfId="7277"/>
    <cellStyle name="Formula 78 9" xfId="7278"/>
    <cellStyle name="Formula 79" xfId="7279"/>
    <cellStyle name="Formula 79 10" xfId="7280"/>
    <cellStyle name="Formula 79 11" xfId="7281"/>
    <cellStyle name="Formula 79 12" xfId="7282"/>
    <cellStyle name="Formula 79 13" xfId="7283"/>
    <cellStyle name="Formula 79 14" xfId="7284"/>
    <cellStyle name="Formula 79 15" xfId="7285"/>
    <cellStyle name="Formula 79 16" xfId="7286"/>
    <cellStyle name="Formula 79 17" xfId="7287"/>
    <cellStyle name="Formula 79 18" xfId="7288"/>
    <cellStyle name="Formula 79 19" xfId="7289"/>
    <cellStyle name="Formula 79 2" xfId="7290"/>
    <cellStyle name="Formula 79 2 2" xfId="7291"/>
    <cellStyle name="Formula 79 20" xfId="7292"/>
    <cellStyle name="Formula 79 21" xfId="7293"/>
    <cellStyle name="Formula 79 3" xfId="7294"/>
    <cellStyle name="Formula 79 4" xfId="7295"/>
    <cellStyle name="Formula 79 5" xfId="7296"/>
    <cellStyle name="Formula 79 6" xfId="7297"/>
    <cellStyle name="Formula 79 7" xfId="7298"/>
    <cellStyle name="Formula 79 8" xfId="7299"/>
    <cellStyle name="Formula 79 9" xfId="7300"/>
    <cellStyle name="Formula 8" xfId="7301"/>
    <cellStyle name="Formula 8 10" xfId="7302"/>
    <cellStyle name="Formula 8 11" xfId="7303"/>
    <cellStyle name="Formula 8 12" xfId="7304"/>
    <cellStyle name="Formula 8 13" xfId="7305"/>
    <cellStyle name="Formula 8 14" xfId="7306"/>
    <cellStyle name="Formula 8 15" xfId="7307"/>
    <cellStyle name="Formula 8 16" xfId="7308"/>
    <cellStyle name="Formula 8 17" xfId="7309"/>
    <cellStyle name="Formula 8 18" xfId="7310"/>
    <cellStyle name="Formula 8 19" xfId="7311"/>
    <cellStyle name="Formula 8 2" xfId="7312"/>
    <cellStyle name="Formula 8 2 2" xfId="7313"/>
    <cellStyle name="Formula 8 20" xfId="7314"/>
    <cellStyle name="Formula 8 21" xfId="7315"/>
    <cellStyle name="Formula 8 22" xfId="7316"/>
    <cellStyle name="Formula 8 3" xfId="7317"/>
    <cellStyle name="Formula 8 3 2" xfId="7318"/>
    <cellStyle name="Formula 8 4" xfId="7319"/>
    <cellStyle name="Formula 8 5" xfId="7320"/>
    <cellStyle name="Formula 8 6" xfId="7321"/>
    <cellStyle name="Formula 8 7" xfId="7322"/>
    <cellStyle name="Formula 8 8" xfId="7323"/>
    <cellStyle name="Formula 8 9" xfId="7324"/>
    <cellStyle name="Formula 80" xfId="7325"/>
    <cellStyle name="Formula 80 10" xfId="7326"/>
    <cellStyle name="Formula 80 11" xfId="7327"/>
    <cellStyle name="Formula 80 12" xfId="7328"/>
    <cellStyle name="Formula 80 13" xfId="7329"/>
    <cellStyle name="Formula 80 14" xfId="7330"/>
    <cellStyle name="Formula 80 15" xfId="7331"/>
    <cellStyle name="Formula 80 16" xfId="7332"/>
    <cellStyle name="Formula 80 17" xfId="7333"/>
    <cellStyle name="Formula 80 18" xfId="7334"/>
    <cellStyle name="Formula 80 19" xfId="7335"/>
    <cellStyle name="Formula 80 2" xfId="7336"/>
    <cellStyle name="Formula 80 2 2" xfId="7337"/>
    <cellStyle name="Formula 80 20" xfId="7338"/>
    <cellStyle name="Formula 80 21" xfId="7339"/>
    <cellStyle name="Formula 80 3" xfId="7340"/>
    <cellStyle name="Formula 80 4" xfId="7341"/>
    <cellStyle name="Formula 80 5" xfId="7342"/>
    <cellStyle name="Formula 80 6" xfId="7343"/>
    <cellStyle name="Formula 80 7" xfId="7344"/>
    <cellStyle name="Formula 80 8" xfId="7345"/>
    <cellStyle name="Formula 80 9" xfId="7346"/>
    <cellStyle name="Formula 81" xfId="7347"/>
    <cellStyle name="Formula 81 2" xfId="7348"/>
    <cellStyle name="Formula 81 3" xfId="7349"/>
    <cellStyle name="Formula 81 4" xfId="7350"/>
    <cellStyle name="Formula 82" xfId="7351"/>
    <cellStyle name="Formula 82 2" xfId="7352"/>
    <cellStyle name="Formula 82 3" xfId="7353"/>
    <cellStyle name="Formula 82 4" xfId="7354"/>
    <cellStyle name="Formula 83" xfId="7355"/>
    <cellStyle name="Formula 83 2" xfId="7356"/>
    <cellStyle name="Formula 83 3" xfId="7357"/>
    <cellStyle name="Formula 83 4" xfId="7358"/>
    <cellStyle name="Formula 84" xfId="7359"/>
    <cellStyle name="Formula 84 2" xfId="7360"/>
    <cellStyle name="Formula 84 3" xfId="7361"/>
    <cellStyle name="Formula 84 4" xfId="7362"/>
    <cellStyle name="Formula 85" xfId="7363"/>
    <cellStyle name="Formula 85 2" xfId="7364"/>
    <cellStyle name="Formula 85 3" xfId="7365"/>
    <cellStyle name="Formula 85 4" xfId="7366"/>
    <cellStyle name="Formula 86" xfId="7367"/>
    <cellStyle name="Formula 86 10" xfId="7368"/>
    <cellStyle name="Formula 86 11" xfId="7369"/>
    <cellStyle name="Formula 86 12" xfId="7370"/>
    <cellStyle name="Formula 86 13" xfId="7371"/>
    <cellStyle name="Formula 86 14" xfId="7372"/>
    <cellStyle name="Formula 86 15" xfId="7373"/>
    <cellStyle name="Formula 86 16" xfId="7374"/>
    <cellStyle name="Formula 86 17" xfId="7375"/>
    <cellStyle name="Formula 86 18" xfId="7376"/>
    <cellStyle name="Formula 86 19" xfId="7377"/>
    <cellStyle name="Formula 86 2" xfId="7378"/>
    <cellStyle name="Formula 86 2 2" xfId="7379"/>
    <cellStyle name="Formula 86 20" xfId="7380"/>
    <cellStyle name="Formula 86 21" xfId="7381"/>
    <cellStyle name="Formula 86 3" xfId="7382"/>
    <cellStyle name="Formula 86 4" xfId="7383"/>
    <cellStyle name="Formula 86 5" xfId="7384"/>
    <cellStyle name="Formula 86 6" xfId="7385"/>
    <cellStyle name="Formula 86 7" xfId="7386"/>
    <cellStyle name="Formula 86 8" xfId="7387"/>
    <cellStyle name="Formula 86 9" xfId="7388"/>
    <cellStyle name="Formula 87" xfId="7389"/>
    <cellStyle name="Formula 87 10" xfId="7390"/>
    <cellStyle name="Formula 87 11" xfId="7391"/>
    <cellStyle name="Formula 87 12" xfId="7392"/>
    <cellStyle name="Formula 87 13" xfId="7393"/>
    <cellStyle name="Formula 87 14" xfId="7394"/>
    <cellStyle name="Formula 87 15" xfId="7395"/>
    <cellStyle name="Formula 87 16" xfId="7396"/>
    <cellStyle name="Formula 87 17" xfId="7397"/>
    <cellStyle name="Formula 87 18" xfId="7398"/>
    <cellStyle name="Formula 87 19" xfId="7399"/>
    <cellStyle name="Formula 87 2" xfId="7400"/>
    <cellStyle name="Formula 87 2 2" xfId="7401"/>
    <cellStyle name="Formula 87 20" xfId="7402"/>
    <cellStyle name="Formula 87 21" xfId="7403"/>
    <cellStyle name="Formula 87 3" xfId="7404"/>
    <cellStyle name="Formula 87 4" xfId="7405"/>
    <cellStyle name="Formula 87 5" xfId="7406"/>
    <cellStyle name="Formula 87 6" xfId="7407"/>
    <cellStyle name="Formula 87 7" xfId="7408"/>
    <cellStyle name="Formula 87 8" xfId="7409"/>
    <cellStyle name="Formula 87 9" xfId="7410"/>
    <cellStyle name="Formula 88" xfId="7411"/>
    <cellStyle name="Formula 88 10" xfId="7412"/>
    <cellStyle name="Formula 88 11" xfId="7413"/>
    <cellStyle name="Formula 88 12" xfId="7414"/>
    <cellStyle name="Formula 88 13" xfId="7415"/>
    <cellStyle name="Formula 88 14" xfId="7416"/>
    <cellStyle name="Formula 88 15" xfId="7417"/>
    <cellStyle name="Formula 88 16" xfId="7418"/>
    <cellStyle name="Formula 88 17" xfId="7419"/>
    <cellStyle name="Formula 88 18" xfId="7420"/>
    <cellStyle name="Formula 88 19" xfId="7421"/>
    <cellStyle name="Formula 88 2" xfId="7422"/>
    <cellStyle name="Formula 88 2 2" xfId="7423"/>
    <cellStyle name="Formula 88 20" xfId="7424"/>
    <cellStyle name="Formula 88 21" xfId="7425"/>
    <cellStyle name="Formula 88 3" xfId="7426"/>
    <cellStyle name="Formula 88 4" xfId="7427"/>
    <cellStyle name="Formula 88 5" xfId="7428"/>
    <cellStyle name="Formula 88 6" xfId="7429"/>
    <cellStyle name="Formula 88 7" xfId="7430"/>
    <cellStyle name="Formula 88 8" xfId="7431"/>
    <cellStyle name="Formula 88 9" xfId="7432"/>
    <cellStyle name="Formula 89" xfId="7433"/>
    <cellStyle name="Formula 89 10" xfId="7434"/>
    <cellStyle name="Formula 89 11" xfId="7435"/>
    <cellStyle name="Formula 89 12" xfId="7436"/>
    <cellStyle name="Formula 89 13" xfId="7437"/>
    <cellStyle name="Formula 89 14" xfId="7438"/>
    <cellStyle name="Formula 89 15" xfId="7439"/>
    <cellStyle name="Formula 89 16" xfId="7440"/>
    <cellStyle name="Formula 89 17" xfId="7441"/>
    <cellStyle name="Formula 89 18" xfId="7442"/>
    <cellStyle name="Formula 89 19" xfId="7443"/>
    <cellStyle name="Formula 89 2" xfId="7444"/>
    <cellStyle name="Formula 89 2 2" xfId="7445"/>
    <cellStyle name="Formula 89 20" xfId="7446"/>
    <cellStyle name="Formula 89 21" xfId="7447"/>
    <cellStyle name="Formula 89 3" xfId="7448"/>
    <cellStyle name="Formula 89 4" xfId="7449"/>
    <cellStyle name="Formula 89 5" xfId="7450"/>
    <cellStyle name="Formula 89 6" xfId="7451"/>
    <cellStyle name="Formula 89 7" xfId="7452"/>
    <cellStyle name="Formula 89 8" xfId="7453"/>
    <cellStyle name="Formula 89 9" xfId="7454"/>
    <cellStyle name="Formula 9" xfId="7455"/>
    <cellStyle name="Formula 9 10" xfId="7456"/>
    <cellStyle name="Formula 9 11" xfId="7457"/>
    <cellStyle name="Formula 9 12" xfId="7458"/>
    <cellStyle name="Formula 9 13" xfId="7459"/>
    <cellStyle name="Formula 9 14" xfId="7460"/>
    <cellStyle name="Formula 9 15" xfId="7461"/>
    <cellStyle name="Formula 9 16" xfId="7462"/>
    <cellStyle name="Formula 9 17" xfId="7463"/>
    <cellStyle name="Formula 9 18" xfId="7464"/>
    <cellStyle name="Formula 9 19" xfId="7465"/>
    <cellStyle name="Formula 9 2" xfId="7466"/>
    <cellStyle name="Formula 9 2 2" xfId="7467"/>
    <cellStyle name="Formula 9 20" xfId="7468"/>
    <cellStyle name="Formula 9 21" xfId="7469"/>
    <cellStyle name="Formula 9 22" xfId="7470"/>
    <cellStyle name="Formula 9 3" xfId="7471"/>
    <cellStyle name="Formula 9 3 2" xfId="7472"/>
    <cellStyle name="Formula 9 4" xfId="7473"/>
    <cellStyle name="Formula 9 5" xfId="7474"/>
    <cellStyle name="Formula 9 6" xfId="7475"/>
    <cellStyle name="Formula 9 7" xfId="7476"/>
    <cellStyle name="Formula 9 8" xfId="7477"/>
    <cellStyle name="Formula 9 9" xfId="7478"/>
    <cellStyle name="Formula 90" xfId="7479"/>
    <cellStyle name="Formula 90 10" xfId="7480"/>
    <cellStyle name="Formula 90 11" xfId="7481"/>
    <cellStyle name="Formula 90 12" xfId="7482"/>
    <cellStyle name="Formula 90 13" xfId="7483"/>
    <cellStyle name="Formula 90 14" xfId="7484"/>
    <cellStyle name="Formula 90 15" xfId="7485"/>
    <cellStyle name="Formula 90 16" xfId="7486"/>
    <cellStyle name="Formula 90 17" xfId="7487"/>
    <cellStyle name="Formula 90 18" xfId="7488"/>
    <cellStyle name="Formula 90 19" xfId="7489"/>
    <cellStyle name="Formula 90 2" xfId="7490"/>
    <cellStyle name="Formula 90 2 2" xfId="7491"/>
    <cellStyle name="Formula 90 3" xfId="7492"/>
    <cellStyle name="Formula 90 4" xfId="7493"/>
    <cellStyle name="Formula 90 5" xfId="7494"/>
    <cellStyle name="Formula 90 6" xfId="7495"/>
    <cellStyle name="Formula 90 7" xfId="7496"/>
    <cellStyle name="Formula 90 8" xfId="7497"/>
    <cellStyle name="Formula 90 9" xfId="7498"/>
    <cellStyle name="Formula 91" xfId="7499"/>
    <cellStyle name="Formula 91 10" xfId="7500"/>
    <cellStyle name="Formula 91 11" xfId="7501"/>
    <cellStyle name="Formula 91 12" xfId="7502"/>
    <cellStyle name="Formula 91 13" xfId="7503"/>
    <cellStyle name="Formula 91 14" xfId="7504"/>
    <cellStyle name="Formula 91 15" xfId="7505"/>
    <cellStyle name="Formula 91 16" xfId="7506"/>
    <cellStyle name="Formula 91 17" xfId="7507"/>
    <cellStyle name="Formula 91 18" xfId="7508"/>
    <cellStyle name="Formula 91 19" xfId="7509"/>
    <cellStyle name="Formula 91 2" xfId="7510"/>
    <cellStyle name="Formula 91 2 2" xfId="7511"/>
    <cellStyle name="Formula 91 3" xfId="7512"/>
    <cellStyle name="Formula 91 4" xfId="7513"/>
    <cellStyle name="Formula 91 5" xfId="7514"/>
    <cellStyle name="Formula 91 6" xfId="7515"/>
    <cellStyle name="Formula 91 7" xfId="7516"/>
    <cellStyle name="Formula 91 8" xfId="7517"/>
    <cellStyle name="Formula 91 9" xfId="7518"/>
    <cellStyle name="Formula 92" xfId="7519"/>
    <cellStyle name="Formula 92 2" xfId="7520"/>
    <cellStyle name="Formula 93" xfId="7521"/>
    <cellStyle name="Formula 93 2" xfId="7522"/>
    <cellStyle name="Formula 94" xfId="7523"/>
    <cellStyle name="Formula 94 10" xfId="7524"/>
    <cellStyle name="Formula 94 11" xfId="7525"/>
    <cellStyle name="Formula 94 12" xfId="7526"/>
    <cellStyle name="Formula 94 13" xfId="7527"/>
    <cellStyle name="Formula 94 14" xfId="7528"/>
    <cellStyle name="Formula 94 15" xfId="7529"/>
    <cellStyle name="Formula 94 16" xfId="7530"/>
    <cellStyle name="Formula 94 17" xfId="7531"/>
    <cellStyle name="Formula 94 18" xfId="7532"/>
    <cellStyle name="Formula 94 19" xfId="7533"/>
    <cellStyle name="Formula 94 2" xfId="7534"/>
    <cellStyle name="Formula 94 2 2" xfId="7535"/>
    <cellStyle name="Formula 94 3" xfId="7536"/>
    <cellStyle name="Formula 94 4" xfId="7537"/>
    <cellStyle name="Formula 94 5" xfId="7538"/>
    <cellStyle name="Formula 94 6" xfId="7539"/>
    <cellStyle name="Formula 94 7" xfId="7540"/>
    <cellStyle name="Formula 94 8" xfId="7541"/>
    <cellStyle name="Formula 94 9" xfId="7542"/>
    <cellStyle name="Formula 95" xfId="7543"/>
    <cellStyle name="Formula 95 2" xfId="7544"/>
    <cellStyle name="Formula 96" xfId="7545"/>
    <cellStyle name="Formula 96 2" xfId="7546"/>
    <cellStyle name="Formula 97" xfId="7547"/>
    <cellStyle name="Formula 97 10" xfId="7548"/>
    <cellStyle name="Formula 97 11" xfId="7549"/>
    <cellStyle name="Formula 97 12" xfId="7550"/>
    <cellStyle name="Formula 97 13" xfId="7551"/>
    <cellStyle name="Formula 97 14" xfId="7552"/>
    <cellStyle name="Formula 97 15" xfId="7553"/>
    <cellStyle name="Formula 97 16" xfId="7554"/>
    <cellStyle name="Formula 97 17" xfId="7555"/>
    <cellStyle name="Formula 97 18" xfId="7556"/>
    <cellStyle name="Formula 97 19" xfId="7557"/>
    <cellStyle name="Formula 97 2" xfId="7558"/>
    <cellStyle name="Formula 97 2 2" xfId="7559"/>
    <cellStyle name="Formula 97 3" xfId="7560"/>
    <cellStyle name="Formula 97 4" xfId="7561"/>
    <cellStyle name="Formula 97 5" xfId="7562"/>
    <cellStyle name="Formula 97 6" xfId="7563"/>
    <cellStyle name="Formula 97 7" xfId="7564"/>
    <cellStyle name="Formula 97 8" xfId="7565"/>
    <cellStyle name="Formula 97 9" xfId="7566"/>
    <cellStyle name="Formula 98" xfId="7567"/>
    <cellStyle name="Formula 98 10" xfId="7568"/>
    <cellStyle name="Formula 98 11" xfId="7569"/>
    <cellStyle name="Formula 98 12" xfId="7570"/>
    <cellStyle name="Formula 98 13" xfId="7571"/>
    <cellStyle name="Formula 98 14" xfId="7572"/>
    <cellStyle name="Formula 98 15" xfId="7573"/>
    <cellStyle name="Formula 98 16" xfId="7574"/>
    <cellStyle name="Formula 98 17" xfId="7575"/>
    <cellStyle name="Formula 98 18" xfId="7576"/>
    <cellStyle name="Formula 98 19" xfId="7577"/>
    <cellStyle name="Formula 98 2" xfId="7578"/>
    <cellStyle name="Formula 98 2 2" xfId="7579"/>
    <cellStyle name="Formula 98 3" xfId="7580"/>
    <cellStyle name="Formula 98 4" xfId="7581"/>
    <cellStyle name="Formula 98 5" xfId="7582"/>
    <cellStyle name="Formula 98 6" xfId="7583"/>
    <cellStyle name="Formula 98 7" xfId="7584"/>
    <cellStyle name="Formula 98 8" xfId="7585"/>
    <cellStyle name="Formula 98 9" xfId="7586"/>
    <cellStyle name="Formula 99" xfId="7587"/>
    <cellStyle name="Formula_4 April 2012 Decomp" xfId="7588"/>
    <cellStyle name="From" xfId="7589"/>
    <cellStyle name="FS_reporting" xfId="7590"/>
    <cellStyle name="General" xfId="7591"/>
    <cellStyle name="General No - Black" xfId="7592"/>
    <cellStyle name="General No (Black)" xfId="7593"/>
    <cellStyle name="General No (Red)" xfId="7594"/>
    <cellStyle name="globaldir" xfId="7595"/>
    <cellStyle name="Good 2" xfId="87"/>
    <cellStyle name="Good 2 2" xfId="7596"/>
    <cellStyle name="Good 2 3" xfId="7597"/>
    <cellStyle name="Good 2 4" xfId="7598"/>
    <cellStyle name="Good 3" xfId="7599"/>
    <cellStyle name="Good 4" xfId="7600"/>
    <cellStyle name="Grand Total" xfId="7601"/>
    <cellStyle name="Green Stripe" xfId="7602"/>
    <cellStyle name="Green Stripe 2" xfId="7603"/>
    <cellStyle name="Green Stripe 3" xfId="7604"/>
    <cellStyle name="Grey" xfId="7605"/>
    <cellStyle name="Greyed out" xfId="7606"/>
    <cellStyle name="Greyed out - Light" xfId="7607"/>
    <cellStyle name="Greyed out_BizMo" xfId="7608"/>
    <cellStyle name="GROUPHEADING" xfId="7609"/>
    <cellStyle name="GROUPHEADING 2" xfId="7610"/>
    <cellStyle name="GROUPHEADING 3" xfId="7611"/>
    <cellStyle name="Growth Factor" xfId="7612"/>
    <cellStyle name="Hardcoded" xfId="7613"/>
    <cellStyle name="Hash Out" xfId="7614"/>
    <cellStyle name="Hash Out 2" xfId="7615"/>
    <cellStyle name="Hash Out 3" xfId="7616"/>
    <cellStyle name="head1" xfId="7617"/>
    <cellStyle name="Header" xfId="7618"/>
    <cellStyle name="Header 10" xfId="7619"/>
    <cellStyle name="Header 10 2" xfId="7620"/>
    <cellStyle name="Header 11" xfId="7621"/>
    <cellStyle name="Header 11 2" xfId="7622"/>
    <cellStyle name="Header 12" xfId="7623"/>
    <cellStyle name="Header 12 2" xfId="7624"/>
    <cellStyle name="Header 13" xfId="7625"/>
    <cellStyle name="Header 13 2" xfId="7626"/>
    <cellStyle name="Header 14" xfId="7627"/>
    <cellStyle name="Header 14 2" xfId="7628"/>
    <cellStyle name="Header 15" xfId="7629"/>
    <cellStyle name="Header 15 2" xfId="7630"/>
    <cellStyle name="Header 16" xfId="7631"/>
    <cellStyle name="Header 16 2" xfId="7632"/>
    <cellStyle name="Header 17" xfId="7633"/>
    <cellStyle name="Header 17 2" xfId="7634"/>
    <cellStyle name="Header 18" xfId="7635"/>
    <cellStyle name="Header 18 2" xfId="7636"/>
    <cellStyle name="Header 19" xfId="7637"/>
    <cellStyle name="Header 19 2" xfId="7638"/>
    <cellStyle name="Header 2" xfId="7639"/>
    <cellStyle name="Header 2 10" xfId="7640"/>
    <cellStyle name="Header 2 11" xfId="7641"/>
    <cellStyle name="Header 2 12" xfId="7642"/>
    <cellStyle name="Header 2 13" xfId="7643"/>
    <cellStyle name="Header 2 14" xfId="7644"/>
    <cellStyle name="Header 2 15" xfId="7645"/>
    <cellStyle name="Header 2 16" xfId="7646"/>
    <cellStyle name="Header 2 17" xfId="7647"/>
    <cellStyle name="Header 2 18" xfId="7648"/>
    <cellStyle name="Header 2 19" xfId="7649"/>
    <cellStyle name="Header 2 2" xfId="7650"/>
    <cellStyle name="Header 2 2 2" xfId="7651"/>
    <cellStyle name="Header 2 2 2 2" xfId="7652"/>
    <cellStyle name="Header 2 2 3" xfId="7653"/>
    <cellStyle name="Header 2 2 4" xfId="7654"/>
    <cellStyle name="Header 2 2 5" xfId="7655"/>
    <cellStyle name="Header 2 20" xfId="7656"/>
    <cellStyle name="Header 2 21" xfId="7657"/>
    <cellStyle name="Header 2 22" xfId="7658"/>
    <cellStyle name="Header 2 23" xfId="7659"/>
    <cellStyle name="Header 2 24" xfId="7660"/>
    <cellStyle name="Header 2 25" xfId="7661"/>
    <cellStyle name="Header 2 26" xfId="7662"/>
    <cellStyle name="Header 2 27" xfId="7663"/>
    <cellStyle name="Header 2 28" xfId="7664"/>
    <cellStyle name="Header 2 29" xfId="7665"/>
    <cellStyle name="Header 2 3" xfId="7666"/>
    <cellStyle name="Header 2 3 2" xfId="7667"/>
    <cellStyle name="Header 2 3 2 2" xfId="7668"/>
    <cellStyle name="Header 2 3 3" xfId="7669"/>
    <cellStyle name="Header 2 3 4" xfId="7670"/>
    <cellStyle name="Header 2 3 5" xfId="7671"/>
    <cellStyle name="Header 2 30" xfId="7672"/>
    <cellStyle name="Header 2 31" xfId="7673"/>
    <cellStyle name="Header 2 32" xfId="7674"/>
    <cellStyle name="Header 2 33" xfId="7675"/>
    <cellStyle name="Header 2 34" xfId="7676"/>
    <cellStyle name="Header 2 35" xfId="7677"/>
    <cellStyle name="Header 2 36" xfId="7678"/>
    <cellStyle name="Header 2 37" xfId="7679"/>
    <cellStyle name="Header 2 38" xfId="7680"/>
    <cellStyle name="Header 2 39" xfId="7681"/>
    <cellStyle name="Header 2 4" xfId="7682"/>
    <cellStyle name="Header 2 4 10" xfId="7683"/>
    <cellStyle name="Header 2 4 11" xfId="7684"/>
    <cellStyle name="Header 2 4 12" xfId="7685"/>
    <cellStyle name="Header 2 4 13" xfId="7686"/>
    <cellStyle name="Header 2 4 14" xfId="7687"/>
    <cellStyle name="Header 2 4 15" xfId="7688"/>
    <cellStyle name="Header 2 4 16" xfId="7689"/>
    <cellStyle name="Header 2 4 17" xfId="7690"/>
    <cellStyle name="Header 2 4 18" xfId="7691"/>
    <cellStyle name="Header 2 4 19" xfId="7692"/>
    <cellStyle name="Header 2 4 2" xfId="7693"/>
    <cellStyle name="Header 2 4 2 2" xfId="7694"/>
    <cellStyle name="Header 2 4 2 2 2" xfId="7695"/>
    <cellStyle name="Header 2 4 2 3" xfId="7696"/>
    <cellStyle name="Header 2 4 20" xfId="7697"/>
    <cellStyle name="Header 2 4 21" xfId="7698"/>
    <cellStyle name="Header 2 4 22" xfId="7699"/>
    <cellStyle name="Header 2 4 3" xfId="7700"/>
    <cellStyle name="Header 2 4 3 2" xfId="7701"/>
    <cellStyle name="Header 2 4 4" xfId="7702"/>
    <cellStyle name="Header 2 4 5" xfId="7703"/>
    <cellStyle name="Header 2 4 6" xfId="7704"/>
    <cellStyle name="Header 2 4 7" xfId="7705"/>
    <cellStyle name="Header 2 4 8" xfId="7706"/>
    <cellStyle name="Header 2 4 9" xfId="7707"/>
    <cellStyle name="Header 2 40" xfId="7708"/>
    <cellStyle name="Header 2 41" xfId="7709"/>
    <cellStyle name="Header 2 42" xfId="7710"/>
    <cellStyle name="Header 2 43" xfId="7711"/>
    <cellStyle name="Header 2 44" xfId="7712"/>
    <cellStyle name="Header 2 45" xfId="7713"/>
    <cellStyle name="Header 2 46" xfId="7714"/>
    <cellStyle name="Header 2 47" xfId="7715"/>
    <cellStyle name="Header 2 48" xfId="7716"/>
    <cellStyle name="Header 2 49" xfId="7717"/>
    <cellStyle name="Header 2 5" xfId="7718"/>
    <cellStyle name="Header 2 5 10" xfId="7719"/>
    <cellStyle name="Header 2 5 11" xfId="7720"/>
    <cellStyle name="Header 2 5 12" xfId="7721"/>
    <cellStyle name="Header 2 5 13" xfId="7722"/>
    <cellStyle name="Header 2 5 14" xfId="7723"/>
    <cellStyle name="Header 2 5 15" xfId="7724"/>
    <cellStyle name="Header 2 5 16" xfId="7725"/>
    <cellStyle name="Header 2 5 17" xfId="7726"/>
    <cellStyle name="Header 2 5 18" xfId="7727"/>
    <cellStyle name="Header 2 5 19" xfId="7728"/>
    <cellStyle name="Header 2 5 2" xfId="7729"/>
    <cellStyle name="Header 2 5 2 2" xfId="7730"/>
    <cellStyle name="Header 2 5 20" xfId="7731"/>
    <cellStyle name="Header 2 5 21" xfId="7732"/>
    <cellStyle name="Header 2 5 3" xfId="7733"/>
    <cellStyle name="Header 2 5 4" xfId="7734"/>
    <cellStyle name="Header 2 5 5" xfId="7735"/>
    <cellStyle name="Header 2 5 6" xfId="7736"/>
    <cellStyle name="Header 2 5 7" xfId="7737"/>
    <cellStyle name="Header 2 5 8" xfId="7738"/>
    <cellStyle name="Header 2 5 9" xfId="7739"/>
    <cellStyle name="Header 2 50" xfId="7740"/>
    <cellStyle name="Header 2 51" xfId="7741"/>
    <cellStyle name="Header 2 52" xfId="7742"/>
    <cellStyle name="Header 2 53" xfId="7743"/>
    <cellStyle name="Header 2 54" xfId="7744"/>
    <cellStyle name="Header 2 55" xfId="7745"/>
    <cellStyle name="Header 2 56" xfId="7746"/>
    <cellStyle name="Header 2 57" xfId="7747"/>
    <cellStyle name="Header 2 58" xfId="7748"/>
    <cellStyle name="Header 2 59" xfId="7749"/>
    <cellStyle name="Header 2 6" xfId="7750"/>
    <cellStyle name="Header 2 6 2" xfId="7751"/>
    <cellStyle name="Header 2 6 3" xfId="7752"/>
    <cellStyle name="Header 2 60" xfId="7753"/>
    <cellStyle name="Header 2 61" xfId="7754"/>
    <cellStyle name="Header 2 62" xfId="7755"/>
    <cellStyle name="Header 2 63" xfId="7756"/>
    <cellStyle name="Header 2 64" xfId="7757"/>
    <cellStyle name="Header 2 65" xfId="7758"/>
    <cellStyle name="Header 2 66" xfId="7759"/>
    <cellStyle name="Header 2 67" xfId="7760"/>
    <cellStyle name="Header 2 68" xfId="7761"/>
    <cellStyle name="Header 2 69" xfId="7762"/>
    <cellStyle name="Header 2 7" xfId="7763"/>
    <cellStyle name="Header 2 70" xfId="7764"/>
    <cellStyle name="Header 2 71" xfId="7765"/>
    <cellStyle name="Header 2 72" xfId="7766"/>
    <cellStyle name="Header 2 73" xfId="7767"/>
    <cellStyle name="Header 2 74" xfId="7768"/>
    <cellStyle name="Header 2 75" xfId="7769"/>
    <cellStyle name="Header 2 76" xfId="7770"/>
    <cellStyle name="Header 2 77" xfId="7771"/>
    <cellStyle name="Header 2 78" xfId="7772"/>
    <cellStyle name="Header 2 79" xfId="7773"/>
    <cellStyle name="Header 2 8" xfId="7774"/>
    <cellStyle name="Header 2 80" xfId="7775"/>
    <cellStyle name="Header 2 81" xfId="7776"/>
    <cellStyle name="Header 2 82" xfId="7777"/>
    <cellStyle name="Header 2 83" xfId="7778"/>
    <cellStyle name="Header 2 84" xfId="7779"/>
    <cellStyle name="Header 2 9" xfId="7780"/>
    <cellStyle name="Header 20" xfId="7781"/>
    <cellStyle name="Header 20 2" xfId="7782"/>
    <cellStyle name="Header 21" xfId="7783"/>
    <cellStyle name="Header 21 2" xfId="7784"/>
    <cellStyle name="Header 22" xfId="7785"/>
    <cellStyle name="Header 22 2" xfId="7786"/>
    <cellStyle name="Header 23" xfId="7787"/>
    <cellStyle name="Header 23 2" xfId="7788"/>
    <cellStyle name="Header 24" xfId="7789"/>
    <cellStyle name="Header 24 2" xfId="7790"/>
    <cellStyle name="Header 25" xfId="7791"/>
    <cellStyle name="Header 25 2" xfId="7792"/>
    <cellStyle name="Header 26" xfId="7793"/>
    <cellStyle name="Header 26 2" xfId="7794"/>
    <cellStyle name="Header 27" xfId="7795"/>
    <cellStyle name="Header 28" xfId="7796"/>
    <cellStyle name="Header 29" xfId="7797"/>
    <cellStyle name="Header 3" xfId="7798"/>
    <cellStyle name="Header 3 2" xfId="7799"/>
    <cellStyle name="Header 3 2 2" xfId="7800"/>
    <cellStyle name="Header 3 3" xfId="7801"/>
    <cellStyle name="Header 3 4" xfId="7802"/>
    <cellStyle name="Header 3 5" xfId="7803"/>
    <cellStyle name="Header 30" xfId="7804"/>
    <cellStyle name="Header 31" xfId="7805"/>
    <cellStyle name="Header 32" xfId="7806"/>
    <cellStyle name="Header 33" xfId="7807"/>
    <cellStyle name="Header 34" xfId="7808"/>
    <cellStyle name="Header 35" xfId="7809"/>
    <cellStyle name="Header 36" xfId="7810"/>
    <cellStyle name="Header 37" xfId="7811"/>
    <cellStyle name="Header 38" xfId="7812"/>
    <cellStyle name="Header 39" xfId="7813"/>
    <cellStyle name="Header 4" xfId="7814"/>
    <cellStyle name="Header 4 2" xfId="7815"/>
    <cellStyle name="Header 4 2 2" xfId="7816"/>
    <cellStyle name="Header 4 3" xfId="7817"/>
    <cellStyle name="Header 4 4" xfId="7818"/>
    <cellStyle name="Header 4 5" xfId="7819"/>
    <cellStyle name="Header 40" xfId="7820"/>
    <cellStyle name="Header 41" xfId="7821"/>
    <cellStyle name="Header 42" xfId="7822"/>
    <cellStyle name="Header 43" xfId="7823"/>
    <cellStyle name="Header 44" xfId="7824"/>
    <cellStyle name="Header 45" xfId="7825"/>
    <cellStyle name="Header 46" xfId="7826"/>
    <cellStyle name="Header 47" xfId="7827"/>
    <cellStyle name="Header 48" xfId="7828"/>
    <cellStyle name="Header 49" xfId="7829"/>
    <cellStyle name="Header 5" xfId="7830"/>
    <cellStyle name="Header 5 10" xfId="7831"/>
    <cellStyle name="Header 5 11" xfId="7832"/>
    <cellStyle name="Header 5 12" xfId="7833"/>
    <cellStyle name="Header 5 13" xfId="7834"/>
    <cellStyle name="Header 5 14" xfId="7835"/>
    <cellStyle name="Header 5 15" xfId="7836"/>
    <cellStyle name="Header 5 16" xfId="7837"/>
    <cellStyle name="Header 5 17" xfId="7838"/>
    <cellStyle name="Header 5 18" xfId="7839"/>
    <cellStyle name="Header 5 19" xfId="7840"/>
    <cellStyle name="Header 5 2" xfId="7841"/>
    <cellStyle name="Header 5 2 2" xfId="7842"/>
    <cellStyle name="Header 5 2 2 2" xfId="7843"/>
    <cellStyle name="Header 5 2 3" xfId="7844"/>
    <cellStyle name="Header 5 2 3 10" xfId="7845"/>
    <cellStyle name="Header 5 2 3 11" xfId="7846"/>
    <cellStyle name="Header 5 2 3 12" xfId="7847"/>
    <cellStyle name="Header 5 2 3 13" xfId="7848"/>
    <cellStyle name="Header 5 2 3 14" xfId="7849"/>
    <cellStyle name="Header 5 2 3 15" xfId="7850"/>
    <cellStyle name="Header 5 2 3 16" xfId="7851"/>
    <cellStyle name="Header 5 2 3 17" xfId="7852"/>
    <cellStyle name="Header 5 2 3 18" xfId="7853"/>
    <cellStyle name="Header 5 2 3 19" xfId="7854"/>
    <cellStyle name="Header 5 2 3 2" xfId="7855"/>
    <cellStyle name="Header 5 2 3 2 2" xfId="7856"/>
    <cellStyle name="Header 5 2 3 3" xfId="7857"/>
    <cellStyle name="Header 5 2 3 4" xfId="7858"/>
    <cellStyle name="Header 5 2 3 5" xfId="7859"/>
    <cellStyle name="Header 5 2 3 6" xfId="7860"/>
    <cellStyle name="Header 5 2 3 7" xfId="7861"/>
    <cellStyle name="Header 5 2 3 8" xfId="7862"/>
    <cellStyle name="Header 5 2 3 9" xfId="7863"/>
    <cellStyle name="Header 5 2 4" xfId="7864"/>
    <cellStyle name="Header 5 20" xfId="7865"/>
    <cellStyle name="Header 5 21" xfId="7866"/>
    <cellStyle name="Header 5 22" xfId="7867"/>
    <cellStyle name="Header 5 23" xfId="7868"/>
    <cellStyle name="Header 5 3" xfId="7869"/>
    <cellStyle name="Header 5 3 2" xfId="7870"/>
    <cellStyle name="Header 5 4" xfId="7871"/>
    <cellStyle name="Header 5 4 10" xfId="7872"/>
    <cellStyle name="Header 5 4 11" xfId="7873"/>
    <cellStyle name="Header 5 4 12" xfId="7874"/>
    <cellStyle name="Header 5 4 13" xfId="7875"/>
    <cellStyle name="Header 5 4 14" xfId="7876"/>
    <cellStyle name="Header 5 4 15" xfId="7877"/>
    <cellStyle name="Header 5 4 16" xfId="7878"/>
    <cellStyle name="Header 5 4 17" xfId="7879"/>
    <cellStyle name="Header 5 4 18" xfId="7880"/>
    <cellStyle name="Header 5 4 19" xfId="7881"/>
    <cellStyle name="Header 5 4 2" xfId="7882"/>
    <cellStyle name="Header 5 4 2 2" xfId="7883"/>
    <cellStyle name="Header 5 4 3" xfId="7884"/>
    <cellStyle name="Header 5 4 4" xfId="7885"/>
    <cellStyle name="Header 5 4 5" xfId="7886"/>
    <cellStyle name="Header 5 4 6" xfId="7887"/>
    <cellStyle name="Header 5 4 7" xfId="7888"/>
    <cellStyle name="Header 5 4 8" xfId="7889"/>
    <cellStyle name="Header 5 4 9" xfId="7890"/>
    <cellStyle name="Header 5 5" xfId="7891"/>
    <cellStyle name="Header 5 5 2" xfId="7892"/>
    <cellStyle name="Header 5 6" xfId="7893"/>
    <cellStyle name="Header 5 7" xfId="7894"/>
    <cellStyle name="Header 5 8" xfId="7895"/>
    <cellStyle name="Header 5 9" xfId="7896"/>
    <cellStyle name="Header 50" xfId="7897"/>
    <cellStyle name="Header 51" xfId="7898"/>
    <cellStyle name="Header 52" xfId="7899"/>
    <cellStyle name="Header 53" xfId="7900"/>
    <cellStyle name="Header 54" xfId="7901"/>
    <cellStyle name="Header 55" xfId="7902"/>
    <cellStyle name="Header 56" xfId="7903"/>
    <cellStyle name="Header 57" xfId="7904"/>
    <cellStyle name="Header 58" xfId="7905"/>
    <cellStyle name="Header 59" xfId="7906"/>
    <cellStyle name="Header 6" xfId="7907"/>
    <cellStyle name="Header 6 10" xfId="7908"/>
    <cellStyle name="Header 6 11" xfId="7909"/>
    <cellStyle name="Header 6 12" xfId="7910"/>
    <cellStyle name="Header 6 13" xfId="7911"/>
    <cellStyle name="Header 6 14" xfId="7912"/>
    <cellStyle name="Header 6 15" xfId="7913"/>
    <cellStyle name="Header 6 16" xfId="7914"/>
    <cellStyle name="Header 6 17" xfId="7915"/>
    <cellStyle name="Header 6 18" xfId="7916"/>
    <cellStyle name="Header 6 19" xfId="7917"/>
    <cellStyle name="Header 6 2" xfId="7918"/>
    <cellStyle name="Header 6 2 2" xfId="7919"/>
    <cellStyle name="Header 6 2 2 2" xfId="7920"/>
    <cellStyle name="Header 6 2 3" xfId="7921"/>
    <cellStyle name="Header 6 20" xfId="7922"/>
    <cellStyle name="Header 6 21" xfId="7923"/>
    <cellStyle name="Header 6 22" xfId="7924"/>
    <cellStyle name="Header 6 3" xfId="7925"/>
    <cellStyle name="Header 6 3 2" xfId="7926"/>
    <cellStyle name="Header 6 4" xfId="7927"/>
    <cellStyle name="Header 6 5" xfId="7928"/>
    <cellStyle name="Header 6 6" xfId="7929"/>
    <cellStyle name="Header 6 7" xfId="7930"/>
    <cellStyle name="Header 6 8" xfId="7931"/>
    <cellStyle name="Header 6 9" xfId="7932"/>
    <cellStyle name="Header 60" xfId="7933"/>
    <cellStyle name="Header 61" xfId="7934"/>
    <cellStyle name="Header 62" xfId="7935"/>
    <cellStyle name="Header 63" xfId="7936"/>
    <cellStyle name="Header 64" xfId="7937"/>
    <cellStyle name="Header 65" xfId="7938"/>
    <cellStyle name="Header 66" xfId="7939"/>
    <cellStyle name="Header 67" xfId="7940"/>
    <cellStyle name="Header 68" xfId="7941"/>
    <cellStyle name="Header 69" xfId="7942"/>
    <cellStyle name="Header 7" xfId="7943"/>
    <cellStyle name="Header 7 2" xfId="7944"/>
    <cellStyle name="Header 7 2 2" xfId="7945"/>
    <cellStyle name="Header 7 3" xfId="7946"/>
    <cellStyle name="Header 7 4" xfId="7947"/>
    <cellStyle name="Header 7 5" xfId="7948"/>
    <cellStyle name="Header 70" xfId="7949"/>
    <cellStyle name="Header 71" xfId="7950"/>
    <cellStyle name="Header 72" xfId="7951"/>
    <cellStyle name="Header 73" xfId="7952"/>
    <cellStyle name="Header 74" xfId="7953"/>
    <cellStyle name="Header 75" xfId="7954"/>
    <cellStyle name="Header 76" xfId="7955"/>
    <cellStyle name="Header 77" xfId="7956"/>
    <cellStyle name="Header 78" xfId="7957"/>
    <cellStyle name="Header 79" xfId="7958"/>
    <cellStyle name="Header 8" xfId="7959"/>
    <cellStyle name="Header 8 2" xfId="7960"/>
    <cellStyle name="Header 80" xfId="7961"/>
    <cellStyle name="Header 81" xfId="7962"/>
    <cellStyle name="Header 82" xfId="7963"/>
    <cellStyle name="Header 83" xfId="7964"/>
    <cellStyle name="Header 84" xfId="7965"/>
    <cellStyle name="Header 85" xfId="7966"/>
    <cellStyle name="Header 9" xfId="7967"/>
    <cellStyle name="Header 9 2" xfId="7968"/>
    <cellStyle name="Header Row" xfId="7969"/>
    <cellStyle name="Header_4 July 2012 Decomp" xfId="7970"/>
    <cellStyle name="Header1" xfId="7971"/>
    <cellStyle name="Header2" xfId="7972"/>
    <cellStyle name="Header3" xfId="7973"/>
    <cellStyle name="Header4" xfId="7974"/>
    <cellStyle name="heading" xfId="7975"/>
    <cellStyle name="Heading - Column" xfId="7976"/>
    <cellStyle name="Heading - Column 2" xfId="7977"/>
    <cellStyle name="Heading - Other" xfId="7978"/>
    <cellStyle name="Heading - Other 2" xfId="7979"/>
    <cellStyle name="Heading - Row" xfId="7980"/>
    <cellStyle name="Heading - Row 2" xfId="7981"/>
    <cellStyle name="Heading - Sheet" xfId="7982"/>
    <cellStyle name="Heading - Sheet 2" xfId="7983"/>
    <cellStyle name="Heading 1 2" xfId="88"/>
    <cellStyle name="Heading 1 2 2" xfId="7984"/>
    <cellStyle name="Heading 1 2 3" xfId="7985"/>
    <cellStyle name="Heading 1 2 4" xfId="7986"/>
    <cellStyle name="Heading 1 3" xfId="7987"/>
    <cellStyle name="Heading 1 4" xfId="7988"/>
    <cellStyle name="Heading 2 2" xfId="89"/>
    <cellStyle name="Heading 2 2 2" xfId="7989"/>
    <cellStyle name="Heading 2 2 3" xfId="7990"/>
    <cellStyle name="Heading 2 2 4" xfId="7991"/>
    <cellStyle name="Heading 2 3" xfId="7992"/>
    <cellStyle name="Heading 2 4" xfId="7993"/>
    <cellStyle name="Heading 3 2" xfId="90"/>
    <cellStyle name="Heading 3 2 2" xfId="7994"/>
    <cellStyle name="Heading 3 2 3" xfId="7995"/>
    <cellStyle name="Heading 3 2 4" xfId="7996"/>
    <cellStyle name="Heading 3 3" xfId="7997"/>
    <cellStyle name="Heading 3 4" xfId="7998"/>
    <cellStyle name="Heading 4 2" xfId="91"/>
    <cellStyle name="Heading 4 2 2" xfId="7999"/>
    <cellStyle name="Heading 4 2 3" xfId="8000"/>
    <cellStyle name="Heading 4 2 4" xfId="8001"/>
    <cellStyle name="Heading 4 3" xfId="8002"/>
    <cellStyle name="Heading 4 4" xfId="8003"/>
    <cellStyle name="Heading 5" xfId="8004"/>
    <cellStyle name="Heading 6" xfId="8005"/>
    <cellStyle name="Heading1" xfId="8006"/>
    <cellStyle name="Headings" xfId="8007"/>
    <cellStyle name="Headline" xfId="8008"/>
    <cellStyle name="Headline 2" xfId="8009"/>
    <cellStyle name="Headline_110324 - Modelled Scenarios v1" xfId="8010"/>
    <cellStyle name="Hidden" xfId="8011"/>
    <cellStyle name="Hidden 2" xfId="8012"/>
    <cellStyle name="Hidden 3" xfId="8013"/>
    <cellStyle name="Hide" xfId="8014"/>
    <cellStyle name="HSBC Input Date" xfId="8015"/>
    <cellStyle name="HSBC Input Date 2" xfId="8016"/>
    <cellStyle name="HSBC Input Date 3" xfId="8017"/>
    <cellStyle name="HSBC Input Label" xfId="8018"/>
    <cellStyle name="HSBC Input Label 2" xfId="8019"/>
    <cellStyle name="HSBC Input Label Link" xfId="8020"/>
    <cellStyle name="HSBC Input Logical 1" xfId="8021"/>
    <cellStyle name="HSBC Input Logical 1 2" xfId="8022"/>
    <cellStyle name="HSBC Input Logical 1 3" xfId="8023"/>
    <cellStyle name="HSBC Input Number 1" xfId="8024"/>
    <cellStyle name="HSBC Input Number 2" xfId="8025"/>
    <cellStyle name="HSBC Input Percent" xfId="8026"/>
    <cellStyle name="HSBC Input Year Format" xfId="8027"/>
    <cellStyle name="HSBC Title Main" xfId="8028"/>
    <cellStyle name="HSBC Title Main Sub" xfId="8029"/>
    <cellStyle name="HSBC Title Main_from BT 1 Feb with Emmas comments" xfId="8030"/>
    <cellStyle name="HSBC Title Module" xfId="8031"/>
    <cellStyle name="HSBC WK Date" xfId="8032"/>
    <cellStyle name="HSBC WK Date 2" xfId="8033"/>
    <cellStyle name="HSBC WK Date 3" xfId="8034"/>
    <cellStyle name="HSBC WK Logical 1" xfId="8035"/>
    <cellStyle name="HSBC WK Logical 1 2" xfId="8036"/>
    <cellStyle name="HSBC WK Logical 1 3" xfId="8037"/>
    <cellStyle name="HSBC WK Logical 2" xfId="8038"/>
    <cellStyle name="HSBC WK Logical 2 2" xfId="8039"/>
    <cellStyle name="HSBC WK Logical 2 3" xfId="8040"/>
    <cellStyle name="HSBC WK Number 1" xfId="8041"/>
    <cellStyle name="HSBC WK Number 1 2" xfId="8042"/>
    <cellStyle name="HSBC WK Number 1 3" xfId="8043"/>
    <cellStyle name="HSBC WK Number 2" xfId="8044"/>
    <cellStyle name="HSBC WK Number 2 2" xfId="8045"/>
    <cellStyle name="HSBC WK Number 2 3" xfId="8046"/>
    <cellStyle name="HSBC WK Number 2 T" xfId="8047"/>
    <cellStyle name="HSBC WK Number 2_from BT 1 Feb with Emmas comments" xfId="8048"/>
    <cellStyle name="HSBC WK Percent" xfId="8049"/>
    <cellStyle name="HSBC WK Percent 2" xfId="8050"/>
    <cellStyle name="HSBC WK Percent 3" xfId="8051"/>
    <cellStyle name="HSBC WK Ratios" xfId="8052"/>
    <cellStyle name="HSBC WK Ratios 2" xfId="8053"/>
    <cellStyle name="HSBC WK Ratios 3" xfId="8054"/>
    <cellStyle name="HSBC WK Year Format" xfId="8055"/>
    <cellStyle name="HSBC WK Year Format 2" xfId="8056"/>
    <cellStyle name="HSBC WK Year Format 3" xfId="8057"/>
    <cellStyle name="Hyperlink 2" xfId="8058"/>
    <cellStyle name="Hyperlink 2 2" xfId="8059"/>
    <cellStyle name="Hyperlink 2 3" xfId="8060"/>
    <cellStyle name="Hyperlink 3" xfId="8061"/>
    <cellStyle name="Hyperlink 3 2" xfId="8062"/>
    <cellStyle name="Hyperlink 3 3" xfId="8063"/>
    <cellStyle name="Hyperlink 4" xfId="8064"/>
    <cellStyle name="Hyperlink 5" xfId="8065"/>
    <cellStyle name="i" xfId="8066"/>
    <cellStyle name="i 2" xfId="8067"/>
    <cellStyle name="i 3" xfId="8068"/>
    <cellStyle name="Identifier" xfId="8069"/>
    <cellStyle name="Identifier 10" xfId="8070"/>
    <cellStyle name="Identifier 10 2" xfId="8071"/>
    <cellStyle name="Identifier 11" xfId="8072"/>
    <cellStyle name="Identifier 11 2" xfId="8073"/>
    <cellStyle name="Identifier 12" xfId="8074"/>
    <cellStyle name="Identifier 12 2" xfId="8075"/>
    <cellStyle name="Identifier 13" xfId="8076"/>
    <cellStyle name="Identifier 13 2" xfId="8077"/>
    <cellStyle name="Identifier 14" xfId="8078"/>
    <cellStyle name="Identifier 14 2" xfId="8079"/>
    <cellStyle name="Identifier 15" xfId="8080"/>
    <cellStyle name="Identifier 15 2" xfId="8081"/>
    <cellStyle name="Identifier 16" xfId="8082"/>
    <cellStyle name="Identifier 16 2" xfId="8083"/>
    <cellStyle name="Identifier 17" xfId="8084"/>
    <cellStyle name="Identifier 17 2" xfId="8085"/>
    <cellStyle name="Identifier 18" xfId="8086"/>
    <cellStyle name="Identifier 18 2" xfId="8087"/>
    <cellStyle name="Identifier 19" xfId="8088"/>
    <cellStyle name="Identifier 19 2" xfId="8089"/>
    <cellStyle name="Identifier 2" xfId="8090"/>
    <cellStyle name="Identifier 2 10" xfId="8091"/>
    <cellStyle name="Identifier 2 11" xfId="8092"/>
    <cellStyle name="Identifier 2 12" xfId="8093"/>
    <cellStyle name="Identifier 2 13" xfId="8094"/>
    <cellStyle name="Identifier 2 14" xfId="8095"/>
    <cellStyle name="Identifier 2 15" xfId="8096"/>
    <cellStyle name="Identifier 2 16" xfId="8097"/>
    <cellStyle name="Identifier 2 17" xfId="8098"/>
    <cellStyle name="Identifier 2 18" xfId="8099"/>
    <cellStyle name="Identifier 2 19" xfId="8100"/>
    <cellStyle name="Identifier 2 2" xfId="8101"/>
    <cellStyle name="Identifier 2 2 2" xfId="8102"/>
    <cellStyle name="Identifier 2 2 2 2" xfId="8103"/>
    <cellStyle name="Identifier 2 2 3" xfId="8104"/>
    <cellStyle name="Identifier 2 2 4" xfId="8105"/>
    <cellStyle name="Identifier 2 2 5" xfId="8106"/>
    <cellStyle name="Identifier 2 20" xfId="8107"/>
    <cellStyle name="Identifier 2 21" xfId="8108"/>
    <cellStyle name="Identifier 2 22" xfId="8109"/>
    <cellStyle name="Identifier 2 23" xfId="8110"/>
    <cellStyle name="Identifier 2 24" xfId="8111"/>
    <cellStyle name="Identifier 2 25" xfId="8112"/>
    <cellStyle name="Identifier 2 26" xfId="8113"/>
    <cellStyle name="Identifier 2 27" xfId="8114"/>
    <cellStyle name="Identifier 2 28" xfId="8115"/>
    <cellStyle name="Identifier 2 29" xfId="8116"/>
    <cellStyle name="Identifier 2 3" xfId="8117"/>
    <cellStyle name="Identifier 2 3 2" xfId="8118"/>
    <cellStyle name="Identifier 2 3 2 2" xfId="8119"/>
    <cellStyle name="Identifier 2 3 3" xfId="8120"/>
    <cellStyle name="Identifier 2 3 4" xfId="8121"/>
    <cellStyle name="Identifier 2 3 5" xfId="8122"/>
    <cellStyle name="Identifier 2 30" xfId="8123"/>
    <cellStyle name="Identifier 2 31" xfId="8124"/>
    <cellStyle name="Identifier 2 32" xfId="8125"/>
    <cellStyle name="Identifier 2 33" xfId="8126"/>
    <cellStyle name="Identifier 2 34" xfId="8127"/>
    <cellStyle name="Identifier 2 35" xfId="8128"/>
    <cellStyle name="Identifier 2 36" xfId="8129"/>
    <cellStyle name="Identifier 2 37" xfId="8130"/>
    <cellStyle name="Identifier 2 38" xfId="8131"/>
    <cellStyle name="Identifier 2 39" xfId="8132"/>
    <cellStyle name="Identifier 2 4" xfId="8133"/>
    <cellStyle name="Identifier 2 4 10" xfId="8134"/>
    <cellStyle name="Identifier 2 4 11" xfId="8135"/>
    <cellStyle name="Identifier 2 4 12" xfId="8136"/>
    <cellStyle name="Identifier 2 4 13" xfId="8137"/>
    <cellStyle name="Identifier 2 4 14" xfId="8138"/>
    <cellStyle name="Identifier 2 4 15" xfId="8139"/>
    <cellStyle name="Identifier 2 4 16" xfId="8140"/>
    <cellStyle name="Identifier 2 4 17" xfId="8141"/>
    <cellStyle name="Identifier 2 4 18" xfId="8142"/>
    <cellStyle name="Identifier 2 4 19" xfId="8143"/>
    <cellStyle name="Identifier 2 4 2" xfId="8144"/>
    <cellStyle name="Identifier 2 4 2 2" xfId="8145"/>
    <cellStyle name="Identifier 2 4 2 2 2" xfId="8146"/>
    <cellStyle name="Identifier 2 4 2 3" xfId="8147"/>
    <cellStyle name="Identifier 2 4 20" xfId="8148"/>
    <cellStyle name="Identifier 2 4 21" xfId="8149"/>
    <cellStyle name="Identifier 2 4 22" xfId="8150"/>
    <cellStyle name="Identifier 2 4 3" xfId="8151"/>
    <cellStyle name="Identifier 2 4 3 2" xfId="8152"/>
    <cellStyle name="Identifier 2 4 4" xfId="8153"/>
    <cellStyle name="Identifier 2 4 5" xfId="8154"/>
    <cellStyle name="Identifier 2 4 6" xfId="8155"/>
    <cellStyle name="Identifier 2 4 7" xfId="8156"/>
    <cellStyle name="Identifier 2 4 8" xfId="8157"/>
    <cellStyle name="Identifier 2 4 9" xfId="8158"/>
    <cellStyle name="Identifier 2 40" xfId="8159"/>
    <cellStyle name="Identifier 2 41" xfId="8160"/>
    <cellStyle name="Identifier 2 42" xfId="8161"/>
    <cellStyle name="Identifier 2 43" xfId="8162"/>
    <cellStyle name="Identifier 2 44" xfId="8163"/>
    <cellStyle name="Identifier 2 45" xfId="8164"/>
    <cellStyle name="Identifier 2 46" xfId="8165"/>
    <cellStyle name="Identifier 2 47" xfId="8166"/>
    <cellStyle name="Identifier 2 48" xfId="8167"/>
    <cellStyle name="Identifier 2 49" xfId="8168"/>
    <cellStyle name="Identifier 2 5" xfId="8169"/>
    <cellStyle name="Identifier 2 5 10" xfId="8170"/>
    <cellStyle name="Identifier 2 5 11" xfId="8171"/>
    <cellStyle name="Identifier 2 5 12" xfId="8172"/>
    <cellStyle name="Identifier 2 5 13" xfId="8173"/>
    <cellStyle name="Identifier 2 5 14" xfId="8174"/>
    <cellStyle name="Identifier 2 5 15" xfId="8175"/>
    <cellStyle name="Identifier 2 5 16" xfId="8176"/>
    <cellStyle name="Identifier 2 5 17" xfId="8177"/>
    <cellStyle name="Identifier 2 5 18" xfId="8178"/>
    <cellStyle name="Identifier 2 5 19" xfId="8179"/>
    <cellStyle name="Identifier 2 5 2" xfId="8180"/>
    <cellStyle name="Identifier 2 5 2 2" xfId="8181"/>
    <cellStyle name="Identifier 2 5 20" xfId="8182"/>
    <cellStyle name="Identifier 2 5 21" xfId="8183"/>
    <cellStyle name="Identifier 2 5 3" xfId="8184"/>
    <cellStyle name="Identifier 2 5 4" xfId="8185"/>
    <cellStyle name="Identifier 2 5 5" xfId="8186"/>
    <cellStyle name="Identifier 2 5 6" xfId="8187"/>
    <cellStyle name="Identifier 2 5 7" xfId="8188"/>
    <cellStyle name="Identifier 2 5 8" xfId="8189"/>
    <cellStyle name="Identifier 2 5 9" xfId="8190"/>
    <cellStyle name="Identifier 2 50" xfId="8191"/>
    <cellStyle name="Identifier 2 51" xfId="8192"/>
    <cellStyle name="Identifier 2 52" xfId="8193"/>
    <cellStyle name="Identifier 2 53" xfId="8194"/>
    <cellStyle name="Identifier 2 54" xfId="8195"/>
    <cellStyle name="Identifier 2 55" xfId="8196"/>
    <cellStyle name="Identifier 2 56" xfId="8197"/>
    <cellStyle name="Identifier 2 57" xfId="8198"/>
    <cellStyle name="Identifier 2 58" xfId="8199"/>
    <cellStyle name="Identifier 2 59" xfId="8200"/>
    <cellStyle name="Identifier 2 6" xfId="8201"/>
    <cellStyle name="Identifier 2 6 2" xfId="8202"/>
    <cellStyle name="Identifier 2 6 3" xfId="8203"/>
    <cellStyle name="Identifier 2 60" xfId="8204"/>
    <cellStyle name="Identifier 2 61" xfId="8205"/>
    <cellStyle name="Identifier 2 62" xfId="8206"/>
    <cellStyle name="Identifier 2 63" xfId="8207"/>
    <cellStyle name="Identifier 2 64" xfId="8208"/>
    <cellStyle name="Identifier 2 65" xfId="8209"/>
    <cellStyle name="Identifier 2 66" xfId="8210"/>
    <cellStyle name="Identifier 2 67" xfId="8211"/>
    <cellStyle name="Identifier 2 68" xfId="8212"/>
    <cellStyle name="Identifier 2 69" xfId="8213"/>
    <cellStyle name="Identifier 2 7" xfId="8214"/>
    <cellStyle name="Identifier 2 70" xfId="8215"/>
    <cellStyle name="Identifier 2 71" xfId="8216"/>
    <cellStyle name="Identifier 2 72" xfId="8217"/>
    <cellStyle name="Identifier 2 73" xfId="8218"/>
    <cellStyle name="Identifier 2 74" xfId="8219"/>
    <cellStyle name="Identifier 2 75" xfId="8220"/>
    <cellStyle name="Identifier 2 76" xfId="8221"/>
    <cellStyle name="Identifier 2 77" xfId="8222"/>
    <cellStyle name="Identifier 2 78" xfId="8223"/>
    <cellStyle name="Identifier 2 79" xfId="8224"/>
    <cellStyle name="Identifier 2 8" xfId="8225"/>
    <cellStyle name="Identifier 2 80" xfId="8226"/>
    <cellStyle name="Identifier 2 81" xfId="8227"/>
    <cellStyle name="Identifier 2 82" xfId="8228"/>
    <cellStyle name="Identifier 2 83" xfId="8229"/>
    <cellStyle name="Identifier 2 84" xfId="8230"/>
    <cellStyle name="Identifier 2 9" xfId="8231"/>
    <cellStyle name="Identifier 20" xfId="8232"/>
    <cellStyle name="Identifier 20 2" xfId="8233"/>
    <cellStyle name="Identifier 21" xfId="8234"/>
    <cellStyle name="Identifier 21 2" xfId="8235"/>
    <cellStyle name="Identifier 22" xfId="8236"/>
    <cellStyle name="Identifier 22 2" xfId="8237"/>
    <cellStyle name="Identifier 23" xfId="8238"/>
    <cellStyle name="Identifier 23 2" xfId="8239"/>
    <cellStyle name="Identifier 24" xfId="8240"/>
    <cellStyle name="Identifier 24 2" xfId="8241"/>
    <cellStyle name="Identifier 25" xfId="8242"/>
    <cellStyle name="Identifier 25 2" xfId="8243"/>
    <cellStyle name="Identifier 26" xfId="8244"/>
    <cellStyle name="Identifier 26 2" xfId="8245"/>
    <cellStyle name="Identifier 27" xfId="8246"/>
    <cellStyle name="Identifier 28" xfId="8247"/>
    <cellStyle name="Identifier 29" xfId="8248"/>
    <cellStyle name="Identifier 3" xfId="8249"/>
    <cellStyle name="Identifier 3 2" xfId="8250"/>
    <cellStyle name="Identifier 3 2 2" xfId="8251"/>
    <cellStyle name="Identifier 3 3" xfId="8252"/>
    <cellStyle name="Identifier 3 4" xfId="8253"/>
    <cellStyle name="Identifier 3 5" xfId="8254"/>
    <cellStyle name="Identifier 30" xfId="8255"/>
    <cellStyle name="Identifier 31" xfId="8256"/>
    <cellStyle name="Identifier 32" xfId="8257"/>
    <cellStyle name="Identifier 33" xfId="8258"/>
    <cellStyle name="Identifier 34" xfId="8259"/>
    <cellStyle name="Identifier 35" xfId="8260"/>
    <cellStyle name="Identifier 36" xfId="8261"/>
    <cellStyle name="Identifier 37" xfId="8262"/>
    <cellStyle name="Identifier 38" xfId="8263"/>
    <cellStyle name="Identifier 39" xfId="8264"/>
    <cellStyle name="Identifier 4" xfId="8265"/>
    <cellStyle name="Identifier 4 2" xfId="8266"/>
    <cellStyle name="Identifier 4 2 2" xfId="8267"/>
    <cellStyle name="Identifier 4 3" xfId="8268"/>
    <cellStyle name="Identifier 4 4" xfId="8269"/>
    <cellStyle name="Identifier 4 5" xfId="8270"/>
    <cellStyle name="Identifier 40" xfId="8271"/>
    <cellStyle name="Identifier 41" xfId="8272"/>
    <cellStyle name="Identifier 42" xfId="8273"/>
    <cellStyle name="Identifier 43" xfId="8274"/>
    <cellStyle name="Identifier 44" xfId="8275"/>
    <cellStyle name="Identifier 45" xfId="8276"/>
    <cellStyle name="Identifier 46" xfId="8277"/>
    <cellStyle name="Identifier 47" xfId="8278"/>
    <cellStyle name="Identifier 48" xfId="8279"/>
    <cellStyle name="Identifier 49" xfId="8280"/>
    <cellStyle name="Identifier 5" xfId="8281"/>
    <cellStyle name="Identifier 5 10" xfId="8282"/>
    <cellStyle name="Identifier 5 11" xfId="8283"/>
    <cellStyle name="Identifier 5 12" xfId="8284"/>
    <cellStyle name="Identifier 5 13" xfId="8285"/>
    <cellStyle name="Identifier 5 14" xfId="8286"/>
    <cellStyle name="Identifier 5 15" xfId="8287"/>
    <cellStyle name="Identifier 5 16" xfId="8288"/>
    <cellStyle name="Identifier 5 17" xfId="8289"/>
    <cellStyle name="Identifier 5 18" xfId="8290"/>
    <cellStyle name="Identifier 5 19" xfId="8291"/>
    <cellStyle name="Identifier 5 2" xfId="8292"/>
    <cellStyle name="Identifier 5 2 2" xfId="8293"/>
    <cellStyle name="Identifier 5 2 2 2" xfId="8294"/>
    <cellStyle name="Identifier 5 2 3" xfId="8295"/>
    <cellStyle name="Identifier 5 2 3 10" xfId="8296"/>
    <cellStyle name="Identifier 5 2 3 11" xfId="8297"/>
    <cellStyle name="Identifier 5 2 3 12" xfId="8298"/>
    <cellStyle name="Identifier 5 2 3 13" xfId="8299"/>
    <cellStyle name="Identifier 5 2 3 14" xfId="8300"/>
    <cellStyle name="Identifier 5 2 3 15" xfId="8301"/>
    <cellStyle name="Identifier 5 2 3 16" xfId="8302"/>
    <cellStyle name="Identifier 5 2 3 17" xfId="8303"/>
    <cellStyle name="Identifier 5 2 3 18" xfId="8304"/>
    <cellStyle name="Identifier 5 2 3 19" xfId="8305"/>
    <cellStyle name="Identifier 5 2 3 2" xfId="8306"/>
    <cellStyle name="Identifier 5 2 3 2 2" xfId="8307"/>
    <cellStyle name="Identifier 5 2 3 3" xfId="8308"/>
    <cellStyle name="Identifier 5 2 3 4" xfId="8309"/>
    <cellStyle name="Identifier 5 2 3 5" xfId="8310"/>
    <cellStyle name="Identifier 5 2 3 6" xfId="8311"/>
    <cellStyle name="Identifier 5 2 3 7" xfId="8312"/>
    <cellStyle name="Identifier 5 2 3 8" xfId="8313"/>
    <cellStyle name="Identifier 5 2 3 9" xfId="8314"/>
    <cellStyle name="Identifier 5 2 4" xfId="8315"/>
    <cellStyle name="Identifier 5 20" xfId="8316"/>
    <cellStyle name="Identifier 5 21" xfId="8317"/>
    <cellStyle name="Identifier 5 22" xfId="8318"/>
    <cellStyle name="Identifier 5 23" xfId="8319"/>
    <cellStyle name="Identifier 5 3" xfId="8320"/>
    <cellStyle name="Identifier 5 3 2" xfId="8321"/>
    <cellStyle name="Identifier 5 4" xfId="8322"/>
    <cellStyle name="Identifier 5 4 10" xfId="8323"/>
    <cellStyle name="Identifier 5 4 11" xfId="8324"/>
    <cellStyle name="Identifier 5 4 12" xfId="8325"/>
    <cellStyle name="Identifier 5 4 13" xfId="8326"/>
    <cellStyle name="Identifier 5 4 14" xfId="8327"/>
    <cellStyle name="Identifier 5 4 15" xfId="8328"/>
    <cellStyle name="Identifier 5 4 16" xfId="8329"/>
    <cellStyle name="Identifier 5 4 17" xfId="8330"/>
    <cellStyle name="Identifier 5 4 18" xfId="8331"/>
    <cellStyle name="Identifier 5 4 19" xfId="8332"/>
    <cellStyle name="Identifier 5 4 2" xfId="8333"/>
    <cellStyle name="Identifier 5 4 2 2" xfId="8334"/>
    <cellStyle name="Identifier 5 4 3" xfId="8335"/>
    <cellStyle name="Identifier 5 4 4" xfId="8336"/>
    <cellStyle name="Identifier 5 4 5" xfId="8337"/>
    <cellStyle name="Identifier 5 4 6" xfId="8338"/>
    <cellStyle name="Identifier 5 4 7" xfId="8339"/>
    <cellStyle name="Identifier 5 4 8" xfId="8340"/>
    <cellStyle name="Identifier 5 4 9" xfId="8341"/>
    <cellStyle name="Identifier 5 5" xfId="8342"/>
    <cellStyle name="Identifier 5 5 2" xfId="8343"/>
    <cellStyle name="Identifier 5 6" xfId="8344"/>
    <cellStyle name="Identifier 5 7" xfId="8345"/>
    <cellStyle name="Identifier 5 8" xfId="8346"/>
    <cellStyle name="Identifier 5 9" xfId="8347"/>
    <cellStyle name="Identifier 50" xfId="8348"/>
    <cellStyle name="Identifier 51" xfId="8349"/>
    <cellStyle name="Identifier 52" xfId="8350"/>
    <cellStyle name="Identifier 53" xfId="8351"/>
    <cellStyle name="Identifier 54" xfId="8352"/>
    <cellStyle name="Identifier 55" xfId="8353"/>
    <cellStyle name="Identifier 56" xfId="8354"/>
    <cellStyle name="Identifier 57" xfId="8355"/>
    <cellStyle name="Identifier 58" xfId="8356"/>
    <cellStyle name="Identifier 59" xfId="8357"/>
    <cellStyle name="Identifier 6" xfId="8358"/>
    <cellStyle name="Identifier 6 10" xfId="8359"/>
    <cellStyle name="Identifier 6 11" xfId="8360"/>
    <cellStyle name="Identifier 6 12" xfId="8361"/>
    <cellStyle name="Identifier 6 13" xfId="8362"/>
    <cellStyle name="Identifier 6 14" xfId="8363"/>
    <cellStyle name="Identifier 6 15" xfId="8364"/>
    <cellStyle name="Identifier 6 16" xfId="8365"/>
    <cellStyle name="Identifier 6 17" xfId="8366"/>
    <cellStyle name="Identifier 6 18" xfId="8367"/>
    <cellStyle name="Identifier 6 19" xfId="8368"/>
    <cellStyle name="Identifier 6 2" xfId="8369"/>
    <cellStyle name="Identifier 6 2 2" xfId="8370"/>
    <cellStyle name="Identifier 6 2 2 2" xfId="8371"/>
    <cellStyle name="Identifier 6 2 3" xfId="8372"/>
    <cellStyle name="Identifier 6 20" xfId="8373"/>
    <cellStyle name="Identifier 6 21" xfId="8374"/>
    <cellStyle name="Identifier 6 22" xfId="8375"/>
    <cellStyle name="Identifier 6 3" xfId="8376"/>
    <cellStyle name="Identifier 6 3 2" xfId="8377"/>
    <cellStyle name="Identifier 6 4" xfId="8378"/>
    <cellStyle name="Identifier 6 5" xfId="8379"/>
    <cellStyle name="Identifier 6 6" xfId="8380"/>
    <cellStyle name="Identifier 6 7" xfId="8381"/>
    <cellStyle name="Identifier 6 8" xfId="8382"/>
    <cellStyle name="Identifier 6 9" xfId="8383"/>
    <cellStyle name="Identifier 60" xfId="8384"/>
    <cellStyle name="Identifier 61" xfId="8385"/>
    <cellStyle name="Identifier 62" xfId="8386"/>
    <cellStyle name="Identifier 63" xfId="8387"/>
    <cellStyle name="Identifier 64" xfId="8388"/>
    <cellStyle name="Identifier 65" xfId="8389"/>
    <cellStyle name="Identifier 66" xfId="8390"/>
    <cellStyle name="Identifier 67" xfId="8391"/>
    <cellStyle name="Identifier 68" xfId="8392"/>
    <cellStyle name="Identifier 69" xfId="8393"/>
    <cellStyle name="Identifier 7" xfId="8394"/>
    <cellStyle name="Identifier 7 2" xfId="8395"/>
    <cellStyle name="Identifier 7 2 2" xfId="8396"/>
    <cellStyle name="Identifier 7 3" xfId="8397"/>
    <cellStyle name="Identifier 7 4" xfId="8398"/>
    <cellStyle name="Identifier 7 5" xfId="8399"/>
    <cellStyle name="Identifier 70" xfId="8400"/>
    <cellStyle name="Identifier 71" xfId="8401"/>
    <cellStyle name="Identifier 72" xfId="8402"/>
    <cellStyle name="Identifier 73" xfId="8403"/>
    <cellStyle name="Identifier 74" xfId="8404"/>
    <cellStyle name="Identifier 75" xfId="8405"/>
    <cellStyle name="Identifier 76" xfId="8406"/>
    <cellStyle name="Identifier 77" xfId="8407"/>
    <cellStyle name="Identifier 78" xfId="8408"/>
    <cellStyle name="Identifier 79" xfId="8409"/>
    <cellStyle name="Identifier 8" xfId="8410"/>
    <cellStyle name="Identifier 8 2" xfId="8411"/>
    <cellStyle name="Identifier 80" xfId="8412"/>
    <cellStyle name="Identifier 81" xfId="8413"/>
    <cellStyle name="Identifier 82" xfId="8414"/>
    <cellStyle name="Identifier 83" xfId="8415"/>
    <cellStyle name="Identifier 84" xfId="8416"/>
    <cellStyle name="Identifier 85" xfId="8417"/>
    <cellStyle name="Identifier 9" xfId="8418"/>
    <cellStyle name="Identifier 9 2" xfId="8419"/>
    <cellStyle name="Identifier_4 July 2012 Decomp" xfId="8420"/>
    <cellStyle name="Input (Date)" xfId="8421"/>
    <cellStyle name="Input (StyleA)" xfId="8422"/>
    <cellStyle name="Input [yellow]" xfId="8423"/>
    <cellStyle name="Input 1" xfId="8424"/>
    <cellStyle name="Input 1 - Light" xfId="8425"/>
    <cellStyle name="Input 1_BizMo" xfId="8426"/>
    <cellStyle name="Input 10" xfId="8427"/>
    <cellStyle name="Input 11" xfId="8428"/>
    <cellStyle name="Input 12" xfId="8429"/>
    <cellStyle name="Input 13" xfId="8430"/>
    <cellStyle name="Input 14" xfId="8431"/>
    <cellStyle name="Input 15" xfId="8432"/>
    <cellStyle name="Input 16" xfId="8433"/>
    <cellStyle name="Input 17" xfId="8434"/>
    <cellStyle name="Input 18" xfId="8435"/>
    <cellStyle name="Input 19" xfId="8436"/>
    <cellStyle name="Input 2" xfId="92"/>
    <cellStyle name="Input 2 - Light" xfId="8438"/>
    <cellStyle name="Input 2 10" xfId="8439"/>
    <cellStyle name="Input 2 10 2" xfId="8440"/>
    <cellStyle name="Input 2 11" xfId="8441"/>
    <cellStyle name="Input 2 11 2" xfId="8442"/>
    <cellStyle name="Input 2 12" xfId="8443"/>
    <cellStyle name="Input 2 12 2" xfId="8444"/>
    <cellStyle name="Input 2 13" xfId="8445"/>
    <cellStyle name="Input 2 13 2" xfId="8446"/>
    <cellStyle name="Input 2 14" xfId="8447"/>
    <cellStyle name="Input 2 14 2" xfId="8448"/>
    <cellStyle name="Input 2 15" xfId="8449"/>
    <cellStyle name="Input 2 15 2" xfId="8450"/>
    <cellStyle name="Input 2 16" xfId="8451"/>
    <cellStyle name="Input 2 16 2" xfId="8452"/>
    <cellStyle name="Input 2 17" xfId="8453"/>
    <cellStyle name="Input 2 17 2" xfId="8454"/>
    <cellStyle name="Input 2 18" xfId="8455"/>
    <cellStyle name="Input 2 18 2" xfId="8456"/>
    <cellStyle name="Input 2 19" xfId="8457"/>
    <cellStyle name="Input 2 19 2" xfId="8458"/>
    <cellStyle name="Input 2 2" xfId="8459"/>
    <cellStyle name="Input 2 2 2" xfId="8460"/>
    <cellStyle name="Input 2 2 2 2" xfId="8461"/>
    <cellStyle name="Input 2 2 3" xfId="8462"/>
    <cellStyle name="Input 2 2 4" xfId="8463"/>
    <cellStyle name="Input 2 2 5" xfId="8464"/>
    <cellStyle name="Input 2 20" xfId="8465"/>
    <cellStyle name="Input 2 20 2" xfId="8466"/>
    <cellStyle name="Input 2 21" xfId="8467"/>
    <cellStyle name="Input 2 21 2" xfId="8468"/>
    <cellStyle name="Input 2 22" xfId="8469"/>
    <cellStyle name="Input 2 22 2" xfId="8470"/>
    <cellStyle name="Input 2 23" xfId="8471"/>
    <cellStyle name="Input 2 24" xfId="8472"/>
    <cellStyle name="Input 2 25" xfId="8473"/>
    <cellStyle name="Input 2 26" xfId="8474"/>
    <cellStyle name="Input 2 27" xfId="8475"/>
    <cellStyle name="Input 2 28" xfId="8476"/>
    <cellStyle name="Input 2 29" xfId="8477"/>
    <cellStyle name="Input 2 3" xfId="8478"/>
    <cellStyle name="Input 2 3 2" xfId="8479"/>
    <cellStyle name="Input 2 3 2 2" xfId="8480"/>
    <cellStyle name="Input 2 3 3" xfId="8481"/>
    <cellStyle name="Input 2 3 4" xfId="8482"/>
    <cellStyle name="Input 2 3 5" xfId="8483"/>
    <cellStyle name="Input 2 30" xfId="8484"/>
    <cellStyle name="Input 2 31" xfId="8485"/>
    <cellStyle name="Input 2 32" xfId="8486"/>
    <cellStyle name="Input 2 33" xfId="8487"/>
    <cellStyle name="Input 2 34" xfId="8488"/>
    <cellStyle name="Input 2 35" xfId="8489"/>
    <cellStyle name="Input 2 36" xfId="8490"/>
    <cellStyle name="Input 2 37" xfId="8491"/>
    <cellStyle name="Input 2 38" xfId="8492"/>
    <cellStyle name="Input 2 39" xfId="8493"/>
    <cellStyle name="Input 2 4" xfId="8494"/>
    <cellStyle name="Input 2 4 10" xfId="8495"/>
    <cellStyle name="Input 2 4 11" xfId="8496"/>
    <cellStyle name="Input 2 4 12" xfId="8497"/>
    <cellStyle name="Input 2 4 13" xfId="8498"/>
    <cellStyle name="Input 2 4 14" xfId="8499"/>
    <cellStyle name="Input 2 4 15" xfId="8500"/>
    <cellStyle name="Input 2 4 16" xfId="8501"/>
    <cellStyle name="Input 2 4 17" xfId="8502"/>
    <cellStyle name="Input 2 4 18" xfId="8503"/>
    <cellStyle name="Input 2 4 19" xfId="8504"/>
    <cellStyle name="Input 2 4 2" xfId="8505"/>
    <cellStyle name="Input 2 4 2 2" xfId="8506"/>
    <cellStyle name="Input 2 4 2 2 2" xfId="8507"/>
    <cellStyle name="Input 2 4 2 3" xfId="8508"/>
    <cellStyle name="Input 2 4 20" xfId="8509"/>
    <cellStyle name="Input 2 4 21" xfId="8510"/>
    <cellStyle name="Input 2 4 22" xfId="8511"/>
    <cellStyle name="Input 2 4 3" xfId="8512"/>
    <cellStyle name="Input 2 4 3 2" xfId="8513"/>
    <cellStyle name="Input 2 4 4" xfId="8514"/>
    <cellStyle name="Input 2 4 5" xfId="8515"/>
    <cellStyle name="Input 2 4 6" xfId="8516"/>
    <cellStyle name="Input 2 4 7" xfId="8517"/>
    <cellStyle name="Input 2 4 8" xfId="8518"/>
    <cellStyle name="Input 2 4 9" xfId="8519"/>
    <cellStyle name="Input 2 40" xfId="8520"/>
    <cellStyle name="Input 2 41" xfId="8521"/>
    <cellStyle name="Input 2 42" xfId="8522"/>
    <cellStyle name="Input 2 43" xfId="8523"/>
    <cellStyle name="Input 2 44" xfId="8524"/>
    <cellStyle name="Input 2 45" xfId="8525"/>
    <cellStyle name="Input 2 46" xfId="8526"/>
    <cellStyle name="Input 2 47" xfId="8527"/>
    <cellStyle name="Input 2 48" xfId="8528"/>
    <cellStyle name="Input 2 49" xfId="8529"/>
    <cellStyle name="Input 2 5" xfId="8530"/>
    <cellStyle name="Input 2 5 10" xfId="8531"/>
    <cellStyle name="Input 2 5 11" xfId="8532"/>
    <cellStyle name="Input 2 5 12" xfId="8533"/>
    <cellStyle name="Input 2 5 13" xfId="8534"/>
    <cellStyle name="Input 2 5 14" xfId="8535"/>
    <cellStyle name="Input 2 5 15" xfId="8536"/>
    <cellStyle name="Input 2 5 16" xfId="8537"/>
    <cellStyle name="Input 2 5 17" xfId="8538"/>
    <cellStyle name="Input 2 5 18" xfId="8539"/>
    <cellStyle name="Input 2 5 19" xfId="8540"/>
    <cellStyle name="Input 2 5 2" xfId="8541"/>
    <cellStyle name="Input 2 5 2 2" xfId="8542"/>
    <cellStyle name="Input 2 5 20" xfId="8543"/>
    <cellStyle name="Input 2 5 21" xfId="8544"/>
    <cellStyle name="Input 2 5 3" xfId="8545"/>
    <cellStyle name="Input 2 5 4" xfId="8546"/>
    <cellStyle name="Input 2 5 5" xfId="8547"/>
    <cellStyle name="Input 2 5 6" xfId="8548"/>
    <cellStyle name="Input 2 5 7" xfId="8549"/>
    <cellStyle name="Input 2 5 8" xfId="8550"/>
    <cellStyle name="Input 2 5 9" xfId="8551"/>
    <cellStyle name="Input 2 50" xfId="8552"/>
    <cellStyle name="Input 2 51" xfId="8553"/>
    <cellStyle name="Input 2 52" xfId="8554"/>
    <cellStyle name="Input 2 53" xfId="8555"/>
    <cellStyle name="Input 2 54" xfId="8556"/>
    <cellStyle name="Input 2 55" xfId="8557"/>
    <cellStyle name="Input 2 56" xfId="8558"/>
    <cellStyle name="Input 2 57" xfId="8559"/>
    <cellStyle name="Input 2 58" xfId="8560"/>
    <cellStyle name="Input 2 59" xfId="8561"/>
    <cellStyle name="Input 2 6" xfId="8562"/>
    <cellStyle name="Input 2 6 2" xfId="8563"/>
    <cellStyle name="Input 2 6 3" xfId="8564"/>
    <cellStyle name="Input 2 60" xfId="8565"/>
    <cellStyle name="Input 2 61" xfId="8566"/>
    <cellStyle name="Input 2 62" xfId="8567"/>
    <cellStyle name="Input 2 63" xfId="8568"/>
    <cellStyle name="Input 2 64" xfId="8569"/>
    <cellStyle name="Input 2 65" xfId="8570"/>
    <cellStyle name="Input 2 66" xfId="8571"/>
    <cellStyle name="Input 2 67" xfId="8572"/>
    <cellStyle name="Input 2 68" xfId="8573"/>
    <cellStyle name="Input 2 69" xfId="8574"/>
    <cellStyle name="Input 2 7" xfId="8575"/>
    <cellStyle name="Input 2 7 2" xfId="8576"/>
    <cellStyle name="Input 2 70" xfId="8577"/>
    <cellStyle name="Input 2 71" xfId="8578"/>
    <cellStyle name="Input 2 72" xfId="8579"/>
    <cellStyle name="Input 2 73" xfId="8580"/>
    <cellStyle name="Input 2 74" xfId="8581"/>
    <cellStyle name="Input 2 75" xfId="8582"/>
    <cellStyle name="Input 2 76" xfId="8583"/>
    <cellStyle name="Input 2 77" xfId="8584"/>
    <cellStyle name="Input 2 78" xfId="8585"/>
    <cellStyle name="Input 2 79" xfId="8586"/>
    <cellStyle name="Input 2 8" xfId="8587"/>
    <cellStyle name="Input 2 8 2" xfId="8588"/>
    <cellStyle name="Input 2 80" xfId="8589"/>
    <cellStyle name="Input 2 81" xfId="8590"/>
    <cellStyle name="Input 2 82" xfId="8591"/>
    <cellStyle name="Input 2 83" xfId="8592"/>
    <cellStyle name="Input 2 84" xfId="8593"/>
    <cellStyle name="Input 2 85" xfId="8594"/>
    <cellStyle name="Input 2 86" xfId="8595"/>
    <cellStyle name="Input 2 87" xfId="8596"/>
    <cellStyle name="Input 2 88" xfId="8597"/>
    <cellStyle name="Input 2 89" xfId="8598"/>
    <cellStyle name="Input 2 9" xfId="8599"/>
    <cellStyle name="Input 2 9 2" xfId="8600"/>
    <cellStyle name="Input 2 90" xfId="8601"/>
    <cellStyle name="Input 2 91" xfId="8602"/>
    <cellStyle name="Input 2 92" xfId="8437"/>
    <cellStyle name="Input 2 93" xfId="23726"/>
    <cellStyle name="Input 2_4 July 2012 Decomp" xfId="8603"/>
    <cellStyle name="Input 20" xfId="8604"/>
    <cellStyle name="Input 21" xfId="8605"/>
    <cellStyle name="Input 22" xfId="8606"/>
    <cellStyle name="Input 23" xfId="8607"/>
    <cellStyle name="Input 24" xfId="8608"/>
    <cellStyle name="Input 25" xfId="8609"/>
    <cellStyle name="Input 26" xfId="8610"/>
    <cellStyle name="Input 27" xfId="8611"/>
    <cellStyle name="Input 28" xfId="8612"/>
    <cellStyle name="Input 29" xfId="8613"/>
    <cellStyle name="Input 3" xfId="8614"/>
    <cellStyle name="Input 3 10" xfId="8615"/>
    <cellStyle name="Input 3 10 2" xfId="8616"/>
    <cellStyle name="Input 3 11" xfId="8617"/>
    <cellStyle name="Input 3 11 2" xfId="8618"/>
    <cellStyle name="Input 3 12" xfId="8619"/>
    <cellStyle name="Input 3 12 2" xfId="8620"/>
    <cellStyle name="Input 3 13" xfId="8621"/>
    <cellStyle name="Input 3 13 2" xfId="8622"/>
    <cellStyle name="Input 3 14" xfId="8623"/>
    <cellStyle name="Input 3 14 2" xfId="8624"/>
    <cellStyle name="Input 3 15" xfId="8625"/>
    <cellStyle name="Input 3 15 2" xfId="8626"/>
    <cellStyle name="Input 3 16" xfId="8627"/>
    <cellStyle name="Input 3 16 2" xfId="8628"/>
    <cellStyle name="Input 3 17" xfId="8629"/>
    <cellStyle name="Input 3 17 2" xfId="8630"/>
    <cellStyle name="Input 3 18" xfId="8631"/>
    <cellStyle name="Input 3 18 2" xfId="8632"/>
    <cellStyle name="Input 3 19" xfId="8633"/>
    <cellStyle name="Input 3 19 2" xfId="8634"/>
    <cellStyle name="Input 3 2" xfId="8635"/>
    <cellStyle name="Input 3 2 2" xfId="8636"/>
    <cellStyle name="Input 3 2 3" xfId="8637"/>
    <cellStyle name="Input 3 2 4" xfId="8638"/>
    <cellStyle name="Input 3 20" xfId="8639"/>
    <cellStyle name="Input 3 21" xfId="8640"/>
    <cellStyle name="Input 3 22" xfId="8641"/>
    <cellStyle name="Input 3 23" xfId="8642"/>
    <cellStyle name="Input 3 24" xfId="8643"/>
    <cellStyle name="Input 3 25" xfId="8644"/>
    <cellStyle name="Input 3 26" xfId="8645"/>
    <cellStyle name="Input 3 27" xfId="8646"/>
    <cellStyle name="Input 3 28" xfId="8647"/>
    <cellStyle name="Input 3 29" xfId="8648"/>
    <cellStyle name="Input 3 3" xfId="8649"/>
    <cellStyle name="Input 3 3 2" xfId="8650"/>
    <cellStyle name="Input 3 3 3" xfId="8651"/>
    <cellStyle name="Input 3 30" xfId="8652"/>
    <cellStyle name="Input 3 31" xfId="8653"/>
    <cellStyle name="Input 3 32" xfId="8654"/>
    <cellStyle name="Input 3 33" xfId="8655"/>
    <cellStyle name="Input 3 34" xfId="8656"/>
    <cellStyle name="Input 3 35" xfId="8657"/>
    <cellStyle name="Input 3 36" xfId="8658"/>
    <cellStyle name="Input 3 37" xfId="8659"/>
    <cellStyle name="Input 3 38" xfId="8660"/>
    <cellStyle name="Input 3 39" xfId="8661"/>
    <cellStyle name="Input 3 4" xfId="8662"/>
    <cellStyle name="Input 3 4 2" xfId="8663"/>
    <cellStyle name="Input 3 40" xfId="8664"/>
    <cellStyle name="Input 3 41" xfId="8665"/>
    <cellStyle name="Input 3 42" xfId="8666"/>
    <cellStyle name="Input 3 43" xfId="8667"/>
    <cellStyle name="Input 3 44" xfId="8668"/>
    <cellStyle name="Input 3 45" xfId="8669"/>
    <cellStyle name="Input 3 46" xfId="8670"/>
    <cellStyle name="Input 3 47" xfId="8671"/>
    <cellStyle name="Input 3 48" xfId="8672"/>
    <cellStyle name="Input 3 49" xfId="8673"/>
    <cellStyle name="Input 3 5" xfId="8674"/>
    <cellStyle name="Input 3 5 2" xfId="8675"/>
    <cellStyle name="Input 3 50" xfId="8676"/>
    <cellStyle name="Input 3 51" xfId="8677"/>
    <cellStyle name="Input 3 52" xfId="8678"/>
    <cellStyle name="Input 3 53" xfId="8679"/>
    <cellStyle name="Input 3 54" xfId="8680"/>
    <cellStyle name="Input 3 55" xfId="8681"/>
    <cellStyle name="Input 3 56" xfId="8682"/>
    <cellStyle name="Input 3 57" xfId="8683"/>
    <cellStyle name="Input 3 58" xfId="8684"/>
    <cellStyle name="Input 3 59" xfId="8685"/>
    <cellStyle name="Input 3 6" xfId="8686"/>
    <cellStyle name="Input 3 6 2" xfId="8687"/>
    <cellStyle name="Input 3 60" xfId="8688"/>
    <cellStyle name="Input 3 61" xfId="8689"/>
    <cellStyle name="Input 3 62" xfId="8690"/>
    <cellStyle name="Input 3 63" xfId="8691"/>
    <cellStyle name="Input 3 64" xfId="8692"/>
    <cellStyle name="Input 3 65" xfId="8693"/>
    <cellStyle name="Input 3 66" xfId="8694"/>
    <cellStyle name="Input 3 67" xfId="8695"/>
    <cellStyle name="Input 3 68" xfId="8696"/>
    <cellStyle name="Input 3 69" xfId="8697"/>
    <cellStyle name="Input 3 7" xfId="8698"/>
    <cellStyle name="Input 3 7 2" xfId="8699"/>
    <cellStyle name="Input 3 70" xfId="8700"/>
    <cellStyle name="Input 3 71" xfId="8701"/>
    <cellStyle name="Input 3 72" xfId="8702"/>
    <cellStyle name="Input 3 73" xfId="8703"/>
    <cellStyle name="Input 3 74" xfId="8704"/>
    <cellStyle name="Input 3 75" xfId="8705"/>
    <cellStyle name="Input 3 76" xfId="8706"/>
    <cellStyle name="Input 3 77" xfId="8707"/>
    <cellStyle name="Input 3 78" xfId="8708"/>
    <cellStyle name="Input 3 79" xfId="8709"/>
    <cellStyle name="Input 3 8" xfId="8710"/>
    <cellStyle name="Input 3 8 2" xfId="8711"/>
    <cellStyle name="Input 3 80" xfId="8712"/>
    <cellStyle name="Input 3 81" xfId="8713"/>
    <cellStyle name="Input 3 82" xfId="8714"/>
    <cellStyle name="Input 3 83" xfId="8715"/>
    <cellStyle name="Input 3 84" xfId="8716"/>
    <cellStyle name="Input 3 9" xfId="8717"/>
    <cellStyle name="Input 3 9 2" xfId="8718"/>
    <cellStyle name="Input 30" xfId="8719"/>
    <cellStyle name="Input 4" xfId="8720"/>
    <cellStyle name="Input 4 10" xfId="8721"/>
    <cellStyle name="Input 4 11" xfId="8722"/>
    <cellStyle name="Input 4 12" xfId="8723"/>
    <cellStyle name="Input 4 13" xfId="8724"/>
    <cellStyle name="Input 4 14" xfId="8725"/>
    <cellStyle name="Input 4 15" xfId="8726"/>
    <cellStyle name="Input 4 16" xfId="8727"/>
    <cellStyle name="Input 4 17" xfId="8728"/>
    <cellStyle name="Input 4 18" xfId="8729"/>
    <cellStyle name="Input 4 19" xfId="8730"/>
    <cellStyle name="Input 4 2" xfId="8731"/>
    <cellStyle name="Input 4 2 2" xfId="8732"/>
    <cellStyle name="Input 4 20" xfId="8733"/>
    <cellStyle name="Input 4 21" xfId="8734"/>
    <cellStyle name="Input 4 3" xfId="8735"/>
    <cellStyle name="Input 4 3 2" xfId="8736"/>
    <cellStyle name="Input 4 4" xfId="8737"/>
    <cellStyle name="Input 4 5" xfId="8738"/>
    <cellStyle name="Input 4 6" xfId="8739"/>
    <cellStyle name="Input 4 7" xfId="8740"/>
    <cellStyle name="Input 4 8" xfId="8741"/>
    <cellStyle name="Input 4 9" xfId="8742"/>
    <cellStyle name="Input 5" xfId="8743"/>
    <cellStyle name="Input 5 2" xfId="8744"/>
    <cellStyle name="Input 5 2 2" xfId="8745"/>
    <cellStyle name="Input 5 3" xfId="8746"/>
    <cellStyle name="Input 5 4" xfId="8747"/>
    <cellStyle name="Input 5 5" xfId="8748"/>
    <cellStyle name="Input 6" xfId="8749"/>
    <cellStyle name="Input 6 10" xfId="8750"/>
    <cellStyle name="Input 6 11" xfId="8751"/>
    <cellStyle name="Input 6 12" xfId="8752"/>
    <cellStyle name="Input 6 13" xfId="8753"/>
    <cellStyle name="Input 6 14" xfId="8754"/>
    <cellStyle name="Input 6 15" xfId="8755"/>
    <cellStyle name="Input 6 16" xfId="8756"/>
    <cellStyle name="Input 6 17" xfId="8757"/>
    <cellStyle name="Input 6 18" xfId="8758"/>
    <cellStyle name="Input 6 19" xfId="8759"/>
    <cellStyle name="Input 6 2" xfId="8760"/>
    <cellStyle name="Input 6 2 2" xfId="8761"/>
    <cellStyle name="Input 6 2 2 2" xfId="8762"/>
    <cellStyle name="Input 6 2 3" xfId="8763"/>
    <cellStyle name="Input 6 2 3 10" xfId="8764"/>
    <cellStyle name="Input 6 2 3 11" xfId="8765"/>
    <cellStyle name="Input 6 2 3 12" xfId="8766"/>
    <cellStyle name="Input 6 2 3 13" xfId="8767"/>
    <cellStyle name="Input 6 2 3 14" xfId="8768"/>
    <cellStyle name="Input 6 2 3 15" xfId="8769"/>
    <cellStyle name="Input 6 2 3 16" xfId="8770"/>
    <cellStyle name="Input 6 2 3 17" xfId="8771"/>
    <cellStyle name="Input 6 2 3 18" xfId="8772"/>
    <cellStyle name="Input 6 2 3 19" xfId="8773"/>
    <cellStyle name="Input 6 2 3 2" xfId="8774"/>
    <cellStyle name="Input 6 2 3 2 2" xfId="8775"/>
    <cellStyle name="Input 6 2 3 3" xfId="8776"/>
    <cellStyle name="Input 6 2 3 4" xfId="8777"/>
    <cellStyle name="Input 6 2 3 5" xfId="8778"/>
    <cellStyle name="Input 6 2 3 6" xfId="8779"/>
    <cellStyle name="Input 6 2 3 7" xfId="8780"/>
    <cellStyle name="Input 6 2 3 8" xfId="8781"/>
    <cellStyle name="Input 6 2 3 9" xfId="8782"/>
    <cellStyle name="Input 6 2 4" xfId="8783"/>
    <cellStyle name="Input 6 20" xfId="8784"/>
    <cellStyle name="Input 6 21" xfId="8785"/>
    <cellStyle name="Input 6 3" xfId="8786"/>
    <cellStyle name="Input 6 3 2" xfId="8787"/>
    <cellStyle name="Input 6 4" xfId="8788"/>
    <cellStyle name="Input 6 4 10" xfId="8789"/>
    <cellStyle name="Input 6 4 11" xfId="8790"/>
    <cellStyle name="Input 6 4 12" xfId="8791"/>
    <cellStyle name="Input 6 4 13" xfId="8792"/>
    <cellStyle name="Input 6 4 14" xfId="8793"/>
    <cellStyle name="Input 6 4 15" xfId="8794"/>
    <cellStyle name="Input 6 4 16" xfId="8795"/>
    <cellStyle name="Input 6 4 17" xfId="8796"/>
    <cellStyle name="Input 6 4 18" xfId="8797"/>
    <cellStyle name="Input 6 4 19" xfId="8798"/>
    <cellStyle name="Input 6 4 2" xfId="8799"/>
    <cellStyle name="Input 6 4 2 2" xfId="8800"/>
    <cellStyle name="Input 6 4 3" xfId="8801"/>
    <cellStyle name="Input 6 4 4" xfId="8802"/>
    <cellStyle name="Input 6 4 5" xfId="8803"/>
    <cellStyle name="Input 6 4 6" xfId="8804"/>
    <cellStyle name="Input 6 4 7" xfId="8805"/>
    <cellStyle name="Input 6 4 8" xfId="8806"/>
    <cellStyle name="Input 6 4 9" xfId="8807"/>
    <cellStyle name="Input 6 5" xfId="8808"/>
    <cellStyle name="Input 6 5 2" xfId="8809"/>
    <cellStyle name="Input 6 6" xfId="8810"/>
    <cellStyle name="Input 6 7" xfId="8811"/>
    <cellStyle name="Input 6 8" xfId="8812"/>
    <cellStyle name="Input 6 9" xfId="8813"/>
    <cellStyle name="Input 7" xfId="8814"/>
    <cellStyle name="Input 7 10" xfId="8815"/>
    <cellStyle name="Input 7 11" xfId="8816"/>
    <cellStyle name="Input 7 12" xfId="8817"/>
    <cellStyle name="Input 7 13" xfId="8818"/>
    <cellStyle name="Input 7 14" xfId="8819"/>
    <cellStyle name="Input 7 15" xfId="8820"/>
    <cellStyle name="Input 7 16" xfId="8821"/>
    <cellStyle name="Input 7 17" xfId="8822"/>
    <cellStyle name="Input 7 18" xfId="8823"/>
    <cellStyle name="Input 7 19" xfId="8824"/>
    <cellStyle name="Input 7 2" xfId="8825"/>
    <cellStyle name="Input 7 2 2" xfId="8826"/>
    <cellStyle name="Input 7 2 2 2" xfId="8827"/>
    <cellStyle name="Input 7 2 3" xfId="8828"/>
    <cellStyle name="Input 7 20" xfId="8829"/>
    <cellStyle name="Input 7 21" xfId="8830"/>
    <cellStyle name="Input 7 3" xfId="8831"/>
    <cellStyle name="Input 7 3 2" xfId="8832"/>
    <cellStyle name="Input 7 4" xfId="8833"/>
    <cellStyle name="Input 7 4 2" xfId="8834"/>
    <cellStyle name="Input 7 5" xfId="8835"/>
    <cellStyle name="Input 7 6" xfId="8836"/>
    <cellStyle name="Input 7 7" xfId="8837"/>
    <cellStyle name="Input 7 8" xfId="8838"/>
    <cellStyle name="Input 7 9" xfId="8839"/>
    <cellStyle name="Input 8" xfId="8840"/>
    <cellStyle name="Input 8 2" xfId="8841"/>
    <cellStyle name="Input 8 2 2" xfId="8842"/>
    <cellStyle name="Input 8 3" xfId="8843"/>
    <cellStyle name="Input 9" xfId="8844"/>
    <cellStyle name="Input 9 2" xfId="8845"/>
    <cellStyle name="Input Cell" xfId="8846"/>
    <cellStyle name="Input Cell 2" xfId="8847"/>
    <cellStyle name="Input Cell 3" xfId="8848"/>
    <cellStyle name="Input Data" xfId="8849"/>
    <cellStyle name="Input Formulas" xfId="8850"/>
    <cellStyle name="Input(decimal)" xfId="8851"/>
    <cellStyle name="InputSheetHeading" xfId="8852"/>
    <cellStyle name="Insatisfaisant" xfId="8853"/>
    <cellStyle name="Instructions" xfId="8854"/>
    <cellStyle name="Integer" xfId="8855"/>
    <cellStyle name="item" xfId="8856"/>
    <cellStyle name="item 2" xfId="8857"/>
    <cellStyle name="Komma [0]_CM_DATA_TRAXIS" xfId="8858"/>
    <cellStyle name="Komma_CM_DATA_TRAXIS" xfId="8859"/>
    <cellStyle name="KPMG Heading 1" xfId="8860"/>
    <cellStyle name="KPMG Heading 2" xfId="8861"/>
    <cellStyle name="KPMG Heading 3" xfId="8862"/>
    <cellStyle name="KPMG Heading 4" xfId="8863"/>
    <cellStyle name="KPMG Normal" xfId="8864"/>
    <cellStyle name="KPMG Normal Text" xfId="8865"/>
    <cellStyle name="KS" xfId="8866"/>
    <cellStyle name="Label" xfId="8867"/>
    <cellStyle name="Lable_1" xfId="8868"/>
    <cellStyle name="Large" xfId="8869"/>
    <cellStyle name="Lien hypertexte visité_Cashflow Yong In  May 2002 (based on Pusan 40 cars)" xfId="8870"/>
    <cellStyle name="Lien hypertexte_Ankara-New costing - based on T1" xfId="8871"/>
    <cellStyle name="Link" xfId="8872"/>
    <cellStyle name="Link 10" xfId="8873"/>
    <cellStyle name="Link 10 2" xfId="8874"/>
    <cellStyle name="Link 11" xfId="8875"/>
    <cellStyle name="Link 11 2" xfId="8876"/>
    <cellStyle name="Link 12" xfId="8877"/>
    <cellStyle name="Link 12 2" xfId="8878"/>
    <cellStyle name="Link 13" xfId="8879"/>
    <cellStyle name="Link 13 2" xfId="8880"/>
    <cellStyle name="Link 14" xfId="8881"/>
    <cellStyle name="Link 14 2" xfId="8882"/>
    <cellStyle name="Link 15" xfId="8883"/>
    <cellStyle name="Link 15 2" xfId="8884"/>
    <cellStyle name="Link 16" xfId="8885"/>
    <cellStyle name="Link 16 2" xfId="8886"/>
    <cellStyle name="Link 17" xfId="8887"/>
    <cellStyle name="Link 17 2" xfId="8888"/>
    <cellStyle name="Link 18" xfId="8889"/>
    <cellStyle name="Link 18 2" xfId="8890"/>
    <cellStyle name="Link 19" xfId="8891"/>
    <cellStyle name="Link 19 2" xfId="8892"/>
    <cellStyle name="Link 2" xfId="8893"/>
    <cellStyle name="Link 2 10" xfId="8894"/>
    <cellStyle name="Link 2 11" xfId="8895"/>
    <cellStyle name="Link 2 12" xfId="8896"/>
    <cellStyle name="Link 2 13" xfId="8897"/>
    <cellStyle name="Link 2 14" xfId="8898"/>
    <cellStyle name="Link 2 15" xfId="8899"/>
    <cellStyle name="Link 2 16" xfId="8900"/>
    <cellStyle name="Link 2 17" xfId="8901"/>
    <cellStyle name="Link 2 18" xfId="8902"/>
    <cellStyle name="Link 2 19" xfId="8903"/>
    <cellStyle name="Link 2 2" xfId="8904"/>
    <cellStyle name="Link 2 2 2" xfId="8905"/>
    <cellStyle name="Link 2 2 2 2" xfId="8906"/>
    <cellStyle name="Link 2 2 3" xfId="8907"/>
    <cellStyle name="Link 2 2 4" xfId="8908"/>
    <cellStyle name="Link 2 2 5" xfId="8909"/>
    <cellStyle name="Link 2 20" xfId="8910"/>
    <cellStyle name="Link 2 21" xfId="8911"/>
    <cellStyle name="Link 2 22" xfId="8912"/>
    <cellStyle name="Link 2 23" xfId="8913"/>
    <cellStyle name="Link 2 24" xfId="8914"/>
    <cellStyle name="Link 2 25" xfId="8915"/>
    <cellStyle name="Link 2 26" xfId="8916"/>
    <cellStyle name="Link 2 27" xfId="8917"/>
    <cellStyle name="Link 2 28" xfId="8918"/>
    <cellStyle name="Link 2 29" xfId="8919"/>
    <cellStyle name="Link 2 3" xfId="8920"/>
    <cellStyle name="Link 2 3 2" xfId="8921"/>
    <cellStyle name="Link 2 3 2 2" xfId="8922"/>
    <cellStyle name="Link 2 3 3" xfId="8923"/>
    <cellStyle name="Link 2 3 4" xfId="8924"/>
    <cellStyle name="Link 2 3 5" xfId="8925"/>
    <cellStyle name="Link 2 30" xfId="8926"/>
    <cellStyle name="Link 2 31" xfId="8927"/>
    <cellStyle name="Link 2 32" xfId="8928"/>
    <cellStyle name="Link 2 33" xfId="8929"/>
    <cellStyle name="Link 2 34" xfId="8930"/>
    <cellStyle name="Link 2 35" xfId="8931"/>
    <cellStyle name="Link 2 36" xfId="8932"/>
    <cellStyle name="Link 2 37" xfId="8933"/>
    <cellStyle name="Link 2 38" xfId="8934"/>
    <cellStyle name="Link 2 39" xfId="8935"/>
    <cellStyle name="Link 2 4" xfId="8936"/>
    <cellStyle name="Link 2 4 10" xfId="8937"/>
    <cellStyle name="Link 2 4 11" xfId="8938"/>
    <cellStyle name="Link 2 4 12" xfId="8939"/>
    <cellStyle name="Link 2 4 13" xfId="8940"/>
    <cellStyle name="Link 2 4 14" xfId="8941"/>
    <cellStyle name="Link 2 4 15" xfId="8942"/>
    <cellStyle name="Link 2 4 16" xfId="8943"/>
    <cellStyle name="Link 2 4 17" xfId="8944"/>
    <cellStyle name="Link 2 4 18" xfId="8945"/>
    <cellStyle name="Link 2 4 19" xfId="8946"/>
    <cellStyle name="Link 2 4 2" xfId="8947"/>
    <cellStyle name="Link 2 4 2 2" xfId="8948"/>
    <cellStyle name="Link 2 4 2 2 2" xfId="8949"/>
    <cellStyle name="Link 2 4 2 3" xfId="8950"/>
    <cellStyle name="Link 2 4 20" xfId="8951"/>
    <cellStyle name="Link 2 4 21" xfId="8952"/>
    <cellStyle name="Link 2 4 22" xfId="8953"/>
    <cellStyle name="Link 2 4 3" xfId="8954"/>
    <cellStyle name="Link 2 4 3 2" xfId="8955"/>
    <cellStyle name="Link 2 4 4" xfId="8956"/>
    <cellStyle name="Link 2 4 5" xfId="8957"/>
    <cellStyle name="Link 2 4 6" xfId="8958"/>
    <cellStyle name="Link 2 4 7" xfId="8959"/>
    <cellStyle name="Link 2 4 8" xfId="8960"/>
    <cellStyle name="Link 2 4 9" xfId="8961"/>
    <cellStyle name="Link 2 40" xfId="8962"/>
    <cellStyle name="Link 2 41" xfId="8963"/>
    <cellStyle name="Link 2 42" xfId="8964"/>
    <cellStyle name="Link 2 43" xfId="8965"/>
    <cellStyle name="Link 2 44" xfId="8966"/>
    <cellStyle name="Link 2 45" xfId="8967"/>
    <cellStyle name="Link 2 46" xfId="8968"/>
    <cellStyle name="Link 2 47" xfId="8969"/>
    <cellStyle name="Link 2 48" xfId="8970"/>
    <cellStyle name="Link 2 49" xfId="8971"/>
    <cellStyle name="Link 2 5" xfId="8972"/>
    <cellStyle name="Link 2 5 10" xfId="8973"/>
    <cellStyle name="Link 2 5 11" xfId="8974"/>
    <cellStyle name="Link 2 5 12" xfId="8975"/>
    <cellStyle name="Link 2 5 13" xfId="8976"/>
    <cellStyle name="Link 2 5 14" xfId="8977"/>
    <cellStyle name="Link 2 5 15" xfId="8978"/>
    <cellStyle name="Link 2 5 16" xfId="8979"/>
    <cellStyle name="Link 2 5 17" xfId="8980"/>
    <cellStyle name="Link 2 5 18" xfId="8981"/>
    <cellStyle name="Link 2 5 19" xfId="8982"/>
    <cellStyle name="Link 2 5 2" xfId="8983"/>
    <cellStyle name="Link 2 5 2 2" xfId="8984"/>
    <cellStyle name="Link 2 5 20" xfId="8985"/>
    <cellStyle name="Link 2 5 21" xfId="8986"/>
    <cellStyle name="Link 2 5 3" xfId="8987"/>
    <cellStyle name="Link 2 5 4" xfId="8988"/>
    <cellStyle name="Link 2 5 5" xfId="8989"/>
    <cellStyle name="Link 2 5 6" xfId="8990"/>
    <cellStyle name="Link 2 5 7" xfId="8991"/>
    <cellStyle name="Link 2 5 8" xfId="8992"/>
    <cellStyle name="Link 2 5 9" xfId="8993"/>
    <cellStyle name="Link 2 50" xfId="8994"/>
    <cellStyle name="Link 2 51" xfId="8995"/>
    <cellStyle name="Link 2 52" xfId="8996"/>
    <cellStyle name="Link 2 53" xfId="8997"/>
    <cellStyle name="Link 2 54" xfId="8998"/>
    <cellStyle name="Link 2 55" xfId="8999"/>
    <cellStyle name="Link 2 56" xfId="9000"/>
    <cellStyle name="Link 2 57" xfId="9001"/>
    <cellStyle name="Link 2 58" xfId="9002"/>
    <cellStyle name="Link 2 59" xfId="9003"/>
    <cellStyle name="Link 2 6" xfId="9004"/>
    <cellStyle name="Link 2 6 2" xfId="9005"/>
    <cellStyle name="Link 2 6 3" xfId="9006"/>
    <cellStyle name="Link 2 60" xfId="9007"/>
    <cellStyle name="Link 2 61" xfId="9008"/>
    <cellStyle name="Link 2 62" xfId="9009"/>
    <cellStyle name="Link 2 63" xfId="9010"/>
    <cellStyle name="Link 2 64" xfId="9011"/>
    <cellStyle name="Link 2 65" xfId="9012"/>
    <cellStyle name="Link 2 66" xfId="9013"/>
    <cellStyle name="Link 2 67" xfId="9014"/>
    <cellStyle name="Link 2 68" xfId="9015"/>
    <cellStyle name="Link 2 69" xfId="9016"/>
    <cellStyle name="Link 2 7" xfId="9017"/>
    <cellStyle name="Link 2 70" xfId="9018"/>
    <cellStyle name="Link 2 71" xfId="9019"/>
    <cellStyle name="Link 2 72" xfId="9020"/>
    <cellStyle name="Link 2 73" xfId="9021"/>
    <cellStyle name="Link 2 74" xfId="9022"/>
    <cellStyle name="Link 2 75" xfId="9023"/>
    <cellStyle name="Link 2 76" xfId="9024"/>
    <cellStyle name="Link 2 77" xfId="9025"/>
    <cellStyle name="Link 2 78" xfId="9026"/>
    <cellStyle name="Link 2 79" xfId="9027"/>
    <cellStyle name="Link 2 8" xfId="9028"/>
    <cellStyle name="Link 2 80" xfId="9029"/>
    <cellStyle name="Link 2 81" xfId="9030"/>
    <cellStyle name="Link 2 82" xfId="9031"/>
    <cellStyle name="Link 2 83" xfId="9032"/>
    <cellStyle name="Link 2 84" xfId="9033"/>
    <cellStyle name="Link 2 9" xfId="9034"/>
    <cellStyle name="Link 20" xfId="9035"/>
    <cellStyle name="Link 20 2" xfId="9036"/>
    <cellStyle name="Link 21" xfId="9037"/>
    <cellStyle name="Link 21 2" xfId="9038"/>
    <cellStyle name="Link 22" xfId="9039"/>
    <cellStyle name="Link 22 2" xfId="9040"/>
    <cellStyle name="Link 23" xfId="9041"/>
    <cellStyle name="Link 23 2" xfId="9042"/>
    <cellStyle name="Link 24" xfId="9043"/>
    <cellStyle name="Link 24 2" xfId="9044"/>
    <cellStyle name="Link 25" xfId="9045"/>
    <cellStyle name="Link 25 2" xfId="9046"/>
    <cellStyle name="Link 26" xfId="9047"/>
    <cellStyle name="Link 26 2" xfId="9048"/>
    <cellStyle name="Link 27" xfId="9049"/>
    <cellStyle name="Link 28" xfId="9050"/>
    <cellStyle name="Link 29" xfId="9051"/>
    <cellStyle name="Link 3" xfId="9052"/>
    <cellStyle name="Link 3 2" xfId="9053"/>
    <cellStyle name="Link 3 2 2" xfId="9054"/>
    <cellStyle name="Link 3 3" xfId="9055"/>
    <cellStyle name="Link 3 4" xfId="9056"/>
    <cellStyle name="Link 3 5" xfId="9057"/>
    <cellStyle name="Link 30" xfId="9058"/>
    <cellStyle name="Link 31" xfId="9059"/>
    <cellStyle name="Link 32" xfId="9060"/>
    <cellStyle name="Link 33" xfId="9061"/>
    <cellStyle name="Link 34" xfId="9062"/>
    <cellStyle name="Link 35" xfId="9063"/>
    <cellStyle name="Link 36" xfId="9064"/>
    <cellStyle name="Link 37" xfId="9065"/>
    <cellStyle name="Link 38" xfId="9066"/>
    <cellStyle name="Link 39" xfId="9067"/>
    <cellStyle name="Link 4" xfId="9068"/>
    <cellStyle name="Link 4 2" xfId="9069"/>
    <cellStyle name="Link 4 2 2" xfId="9070"/>
    <cellStyle name="Link 4 3" xfId="9071"/>
    <cellStyle name="Link 4 4" xfId="9072"/>
    <cellStyle name="Link 4 5" xfId="9073"/>
    <cellStyle name="Link 40" xfId="9074"/>
    <cellStyle name="Link 41" xfId="9075"/>
    <cellStyle name="Link 42" xfId="9076"/>
    <cellStyle name="Link 43" xfId="9077"/>
    <cellStyle name="Link 44" xfId="9078"/>
    <cellStyle name="Link 45" xfId="9079"/>
    <cellStyle name="Link 46" xfId="9080"/>
    <cellStyle name="Link 47" xfId="9081"/>
    <cellStyle name="Link 48" xfId="9082"/>
    <cellStyle name="Link 49" xfId="9083"/>
    <cellStyle name="Link 5" xfId="9084"/>
    <cellStyle name="Link 5 10" xfId="9085"/>
    <cellStyle name="Link 5 11" xfId="9086"/>
    <cellStyle name="Link 5 12" xfId="9087"/>
    <cellStyle name="Link 5 13" xfId="9088"/>
    <cellStyle name="Link 5 14" xfId="9089"/>
    <cellStyle name="Link 5 15" xfId="9090"/>
    <cellStyle name="Link 5 16" xfId="9091"/>
    <cellStyle name="Link 5 17" xfId="9092"/>
    <cellStyle name="Link 5 18" xfId="9093"/>
    <cellStyle name="Link 5 19" xfId="9094"/>
    <cellStyle name="Link 5 2" xfId="9095"/>
    <cellStyle name="Link 5 2 2" xfId="9096"/>
    <cellStyle name="Link 5 2 2 2" xfId="9097"/>
    <cellStyle name="Link 5 2 3" xfId="9098"/>
    <cellStyle name="Link 5 2 3 10" xfId="9099"/>
    <cellStyle name="Link 5 2 3 11" xfId="9100"/>
    <cellStyle name="Link 5 2 3 12" xfId="9101"/>
    <cellStyle name="Link 5 2 3 13" xfId="9102"/>
    <cellStyle name="Link 5 2 3 14" xfId="9103"/>
    <cellStyle name="Link 5 2 3 15" xfId="9104"/>
    <cellStyle name="Link 5 2 3 16" xfId="9105"/>
    <cellStyle name="Link 5 2 3 17" xfId="9106"/>
    <cellStyle name="Link 5 2 3 18" xfId="9107"/>
    <cellStyle name="Link 5 2 3 19" xfId="9108"/>
    <cellStyle name="Link 5 2 3 2" xfId="9109"/>
    <cellStyle name="Link 5 2 3 2 2" xfId="9110"/>
    <cellStyle name="Link 5 2 3 3" xfId="9111"/>
    <cellStyle name="Link 5 2 3 4" xfId="9112"/>
    <cellStyle name="Link 5 2 3 5" xfId="9113"/>
    <cellStyle name="Link 5 2 3 6" xfId="9114"/>
    <cellStyle name="Link 5 2 3 7" xfId="9115"/>
    <cellStyle name="Link 5 2 3 8" xfId="9116"/>
    <cellStyle name="Link 5 2 3 9" xfId="9117"/>
    <cellStyle name="Link 5 2 4" xfId="9118"/>
    <cellStyle name="Link 5 20" xfId="9119"/>
    <cellStyle name="Link 5 21" xfId="9120"/>
    <cellStyle name="Link 5 22" xfId="9121"/>
    <cellStyle name="Link 5 23" xfId="9122"/>
    <cellStyle name="Link 5 3" xfId="9123"/>
    <cellStyle name="Link 5 3 2" xfId="9124"/>
    <cellStyle name="Link 5 4" xfId="9125"/>
    <cellStyle name="Link 5 4 10" xfId="9126"/>
    <cellStyle name="Link 5 4 11" xfId="9127"/>
    <cellStyle name="Link 5 4 12" xfId="9128"/>
    <cellStyle name="Link 5 4 13" xfId="9129"/>
    <cellStyle name="Link 5 4 14" xfId="9130"/>
    <cellStyle name="Link 5 4 15" xfId="9131"/>
    <cellStyle name="Link 5 4 16" xfId="9132"/>
    <cellStyle name="Link 5 4 17" xfId="9133"/>
    <cellStyle name="Link 5 4 18" xfId="9134"/>
    <cellStyle name="Link 5 4 19" xfId="9135"/>
    <cellStyle name="Link 5 4 2" xfId="9136"/>
    <cellStyle name="Link 5 4 2 2" xfId="9137"/>
    <cellStyle name="Link 5 4 3" xfId="9138"/>
    <cellStyle name="Link 5 4 4" xfId="9139"/>
    <cellStyle name="Link 5 4 5" xfId="9140"/>
    <cellStyle name="Link 5 4 6" xfId="9141"/>
    <cellStyle name="Link 5 4 7" xfId="9142"/>
    <cellStyle name="Link 5 4 8" xfId="9143"/>
    <cellStyle name="Link 5 4 9" xfId="9144"/>
    <cellStyle name="Link 5 5" xfId="9145"/>
    <cellStyle name="Link 5 5 2" xfId="9146"/>
    <cellStyle name="Link 5 6" xfId="9147"/>
    <cellStyle name="Link 5 7" xfId="9148"/>
    <cellStyle name="Link 5 8" xfId="9149"/>
    <cellStyle name="Link 5 9" xfId="9150"/>
    <cellStyle name="Link 50" xfId="9151"/>
    <cellStyle name="Link 51" xfId="9152"/>
    <cellStyle name="Link 52" xfId="9153"/>
    <cellStyle name="Link 53" xfId="9154"/>
    <cellStyle name="Link 54" xfId="9155"/>
    <cellStyle name="Link 55" xfId="9156"/>
    <cellStyle name="Link 56" xfId="9157"/>
    <cellStyle name="Link 57" xfId="9158"/>
    <cellStyle name="Link 58" xfId="9159"/>
    <cellStyle name="Link 59" xfId="9160"/>
    <cellStyle name="Link 6" xfId="9161"/>
    <cellStyle name="Link 6 10" xfId="9162"/>
    <cellStyle name="Link 6 11" xfId="9163"/>
    <cellStyle name="Link 6 12" xfId="9164"/>
    <cellStyle name="Link 6 13" xfId="9165"/>
    <cellStyle name="Link 6 14" xfId="9166"/>
    <cellStyle name="Link 6 15" xfId="9167"/>
    <cellStyle name="Link 6 16" xfId="9168"/>
    <cellStyle name="Link 6 17" xfId="9169"/>
    <cellStyle name="Link 6 18" xfId="9170"/>
    <cellStyle name="Link 6 19" xfId="9171"/>
    <cellStyle name="Link 6 2" xfId="9172"/>
    <cellStyle name="Link 6 2 2" xfId="9173"/>
    <cellStyle name="Link 6 2 2 2" xfId="9174"/>
    <cellStyle name="Link 6 2 3" xfId="9175"/>
    <cellStyle name="Link 6 20" xfId="9176"/>
    <cellStyle name="Link 6 21" xfId="9177"/>
    <cellStyle name="Link 6 22" xfId="9178"/>
    <cellStyle name="Link 6 3" xfId="9179"/>
    <cellStyle name="Link 6 3 2" xfId="9180"/>
    <cellStyle name="Link 6 4" xfId="9181"/>
    <cellStyle name="Link 6 5" xfId="9182"/>
    <cellStyle name="Link 6 6" xfId="9183"/>
    <cellStyle name="Link 6 7" xfId="9184"/>
    <cellStyle name="Link 6 8" xfId="9185"/>
    <cellStyle name="Link 6 9" xfId="9186"/>
    <cellStyle name="Link 60" xfId="9187"/>
    <cellStyle name="Link 61" xfId="9188"/>
    <cellStyle name="Link 62" xfId="9189"/>
    <cellStyle name="Link 63" xfId="9190"/>
    <cellStyle name="Link 64" xfId="9191"/>
    <cellStyle name="Link 65" xfId="9192"/>
    <cellStyle name="Link 66" xfId="9193"/>
    <cellStyle name="Link 67" xfId="9194"/>
    <cellStyle name="Link 68" xfId="9195"/>
    <cellStyle name="Link 69" xfId="9196"/>
    <cellStyle name="Link 7" xfId="9197"/>
    <cellStyle name="Link 7 2" xfId="9198"/>
    <cellStyle name="Link 7 2 2" xfId="9199"/>
    <cellStyle name="Link 7 3" xfId="9200"/>
    <cellStyle name="Link 7 4" xfId="9201"/>
    <cellStyle name="Link 7 5" xfId="9202"/>
    <cellStyle name="Link 70" xfId="9203"/>
    <cellStyle name="Link 71" xfId="9204"/>
    <cellStyle name="Link 72" xfId="9205"/>
    <cellStyle name="Link 73" xfId="9206"/>
    <cellStyle name="Link 74" xfId="9207"/>
    <cellStyle name="Link 75" xfId="9208"/>
    <cellStyle name="Link 76" xfId="9209"/>
    <cellStyle name="Link 77" xfId="9210"/>
    <cellStyle name="Link 78" xfId="9211"/>
    <cellStyle name="Link 79" xfId="9212"/>
    <cellStyle name="Link 8" xfId="9213"/>
    <cellStyle name="Link 8 2" xfId="9214"/>
    <cellStyle name="Link 80" xfId="9215"/>
    <cellStyle name="Link 81" xfId="9216"/>
    <cellStyle name="Link 82" xfId="9217"/>
    <cellStyle name="Link 83" xfId="9218"/>
    <cellStyle name="Link 84" xfId="9219"/>
    <cellStyle name="Link 85" xfId="9220"/>
    <cellStyle name="Link 9" xfId="9221"/>
    <cellStyle name="Link 9 2" xfId="9222"/>
    <cellStyle name="Link_4 July 2012 Decomp" xfId="9223"/>
    <cellStyle name="Linked Cell 2" xfId="93"/>
    <cellStyle name="Linked Cell 2 2" xfId="9224"/>
    <cellStyle name="Linked Cell 2 3" xfId="9225"/>
    <cellStyle name="Linked Cell 2 4" xfId="9226"/>
    <cellStyle name="Linked Cell 3" xfId="9227"/>
    <cellStyle name="Linked Cell 4" xfId="9228"/>
    <cellStyle name="LinkedCell" xfId="9229"/>
    <cellStyle name="LinkedCellHours" xfId="9230"/>
    <cellStyle name="Macro" xfId="9231"/>
    <cellStyle name="Macro 2" xfId="9232"/>
    <cellStyle name="Macro 3" xfId="9233"/>
    <cellStyle name="MAIN HEADING" xfId="9234"/>
    <cellStyle name="MAIN HEADING 2" xfId="9235"/>
    <cellStyle name="MAJOR ROW HEADING" xfId="9236"/>
    <cellStyle name="MAND_x000a_CHECK.COMMAND_x000e_RENAME.COMMAND_x0008_SHOW.BAR_x000b_DELETE.MENU_x000e_DELETE.COMMAND_x000e_GET.CHA" xfId="9237"/>
    <cellStyle name="MAND_x000a_CHECK.COMMAND_x000e_RENAME.COMMAND_x0008_SHOW.BAR_x000b_DELETE.MENU_x000e_DELETE.COMMAND_x000e_GET.CHA 2" xfId="9238"/>
    <cellStyle name="MAND_x000a_CHECK.COMMAND_x000e_RENAME.COMMAND_x0008_SHOW.BAR_x000b_DELETE.MENU_x000e_DELETE.COMMAND_x000e_GET.CHA 3" xfId="9239"/>
    <cellStyle name="Medium" xfId="9240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9241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 2" xfId="9242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 3" xfId="9243"/>
    <cellStyle name="Milliers [0]_BB Financial Summary base" xfId="9244"/>
    <cellStyle name="Milliers_2_1" xfId="9245"/>
    <cellStyle name="MINOR ROW HEADING" xfId="9246"/>
    <cellStyle name="Monétaire [0]_Ankara-New costing - based on T1" xfId="9247"/>
    <cellStyle name="Monétaire_2_1" xfId="9248"/>
    <cellStyle name="Named Range" xfId="9249"/>
    <cellStyle name="Named Range Tag" xfId="9250"/>
    <cellStyle name="NamedRange" xfId="9251"/>
    <cellStyle name="Negotiate" xfId="9252"/>
    <cellStyle name="Neutral 2" xfId="94"/>
    <cellStyle name="Neutral 2 2" xfId="9253"/>
    <cellStyle name="Neutral 2 3" xfId="9254"/>
    <cellStyle name="Neutral 2 4" xfId="9255"/>
    <cellStyle name="Neutral 3" xfId="9256"/>
    <cellStyle name="Neutral 4" xfId="9257"/>
    <cellStyle name="Neutre" xfId="9258"/>
    <cellStyle name="No Longer Used" xfId="9259"/>
    <cellStyle name="NomTotal" xfId="9260"/>
    <cellStyle name="NomTotal 2" xfId="9261"/>
    <cellStyle name="NomTotal 3" xfId="9262"/>
    <cellStyle name="Normal" xfId="0" builtinId="0"/>
    <cellStyle name="Normal - Style1" xfId="9263"/>
    <cellStyle name="Normal - Style1 2" xfId="9264"/>
    <cellStyle name="Normal - Style1 3" xfId="9265"/>
    <cellStyle name="Normal (no 0)" xfId="9266"/>
    <cellStyle name="Normal 10" xfId="9267"/>
    <cellStyle name="Normal 10 2" xfId="9268"/>
    <cellStyle name="Normal 10 2 2" xfId="9269"/>
    <cellStyle name="Normal 10 2 2 2" xfId="9270"/>
    <cellStyle name="Normal 10 2 2 3" xfId="9271"/>
    <cellStyle name="Normal 10 2 3" xfId="9272"/>
    <cellStyle name="Normal 10 2 4" xfId="9273"/>
    <cellStyle name="Normal 10 2 5" xfId="9274"/>
    <cellStyle name="Normal 10 2 6" xfId="9275"/>
    <cellStyle name="Normal 10 2 7" xfId="9276"/>
    <cellStyle name="Normal 10 2_Gold Price" xfId="9277"/>
    <cellStyle name="Normal 10 3" xfId="9278"/>
    <cellStyle name="Normal 10 3 2" xfId="9279"/>
    <cellStyle name="Normal 10 4" xfId="9280"/>
    <cellStyle name="Normal 10 4 2" xfId="9281"/>
    <cellStyle name="Normal 10 5" xfId="9282"/>
    <cellStyle name="Normal 10 6" xfId="9283"/>
    <cellStyle name="Normal 10 7" xfId="9284"/>
    <cellStyle name="Normal 10_Gold Price" xfId="9285"/>
    <cellStyle name="Normal 100" xfId="9286"/>
    <cellStyle name="Normal 100 2" xfId="9287"/>
    <cellStyle name="Normal 101" xfId="9288"/>
    <cellStyle name="Normal 101 2" xfId="9289"/>
    <cellStyle name="Normal 102" xfId="9290"/>
    <cellStyle name="Normal 102 2" xfId="9291"/>
    <cellStyle name="Normal 103" xfId="9292"/>
    <cellStyle name="Normal 103 2" xfId="9293"/>
    <cellStyle name="Normal 104" xfId="95"/>
    <cellStyle name="Normal 104 2" xfId="9294"/>
    <cellStyle name="Normal 105" xfId="96"/>
    <cellStyle name="Normal 105 2" xfId="9296"/>
    <cellStyle name="Normal 105 3" xfId="9295"/>
    <cellStyle name="Normal 106" xfId="97"/>
    <cellStyle name="Normal 106 2" xfId="9298"/>
    <cellStyle name="Normal 106 3" xfId="9297"/>
    <cellStyle name="Normal 107" xfId="98"/>
    <cellStyle name="Normal 107 2" xfId="9300"/>
    <cellStyle name="Normal 107 3" xfId="9301"/>
    <cellStyle name="Normal 107 4" xfId="9299"/>
    <cellStyle name="Normal 108" xfId="9302"/>
    <cellStyle name="Normal 108 2" xfId="9303"/>
    <cellStyle name="Normal 109" xfId="9304"/>
    <cellStyle name="Normal 109 2" xfId="9305"/>
    <cellStyle name="Normal 11" xfId="9306"/>
    <cellStyle name="Normal 11 2" xfId="9307"/>
    <cellStyle name="Normal 11 2 2" xfId="9308"/>
    <cellStyle name="Normal 11 2 2 2" xfId="9309"/>
    <cellStyle name="Normal 11 2 3" xfId="9310"/>
    <cellStyle name="Normal 11 2 4" xfId="9311"/>
    <cellStyle name="Normal 11 2 5" xfId="9312"/>
    <cellStyle name="Normal 11 2_Gold Price" xfId="9313"/>
    <cellStyle name="Normal 11 3" xfId="9314"/>
    <cellStyle name="Normal 11 3 2" xfId="9315"/>
    <cellStyle name="Normal 11 4" xfId="9316"/>
    <cellStyle name="Normal 11 4 2" xfId="9317"/>
    <cellStyle name="Normal 11 5" xfId="9318"/>
    <cellStyle name="Normal 11 6" xfId="9319"/>
    <cellStyle name="Normal 11_Gold Price" xfId="9320"/>
    <cellStyle name="Normal 110" xfId="9321"/>
    <cellStyle name="Normal 110 2" xfId="9322"/>
    <cellStyle name="Normal 111" xfId="9323"/>
    <cellStyle name="Normal 111 2" xfId="9324"/>
    <cellStyle name="Normal 112" xfId="9325"/>
    <cellStyle name="Normal 112 2" xfId="9326"/>
    <cellStyle name="Normal 113" xfId="9327"/>
    <cellStyle name="Normal 113 2" xfId="9328"/>
    <cellStyle name="Normal 114" xfId="9329"/>
    <cellStyle name="Normal 114 2" xfId="9330"/>
    <cellStyle name="Normal 115" xfId="9331"/>
    <cellStyle name="Normal 115 2" xfId="9332"/>
    <cellStyle name="Normal 116" xfId="9333"/>
    <cellStyle name="Normal 116 2" xfId="9334"/>
    <cellStyle name="Normal 117" xfId="9335"/>
    <cellStyle name="Normal 117 2" xfId="9336"/>
    <cellStyle name="Normal 118" xfId="9337"/>
    <cellStyle name="Normal 118 2" xfId="9338"/>
    <cellStyle name="Normal 119" xfId="9339"/>
    <cellStyle name="Normal 119 2" xfId="9340"/>
    <cellStyle name="Normal 12" xfId="9341"/>
    <cellStyle name="Normal 12 2" xfId="9342"/>
    <cellStyle name="Normal 12 2 2" xfId="9343"/>
    <cellStyle name="Normal 12 2 2 2" xfId="9344"/>
    <cellStyle name="Normal 12 2 3" xfId="9345"/>
    <cellStyle name="Normal 12 2 4" xfId="9346"/>
    <cellStyle name="Normal 12 2 5" xfId="9347"/>
    <cellStyle name="Normal 12 2_Gold Price" xfId="9348"/>
    <cellStyle name="Normal 12 3" xfId="9349"/>
    <cellStyle name="Normal 12 3 2" xfId="9350"/>
    <cellStyle name="Normal 12 4" xfId="9351"/>
    <cellStyle name="Normal 12 4 2" xfId="9352"/>
    <cellStyle name="Normal 12 5" xfId="9353"/>
    <cellStyle name="Normal 12 6" xfId="9354"/>
    <cellStyle name="Normal 12_Gold Price" xfId="9355"/>
    <cellStyle name="Normal 120" xfId="9356"/>
    <cellStyle name="Normal 120 2" xfId="9357"/>
    <cellStyle name="Normal 121" xfId="9358"/>
    <cellStyle name="Normal 121 2" xfId="9359"/>
    <cellStyle name="Normal 122" xfId="9360"/>
    <cellStyle name="Normal 122 2" xfId="9361"/>
    <cellStyle name="Normal 123" xfId="9362"/>
    <cellStyle name="Normal 123 2" xfId="9363"/>
    <cellStyle name="Normal 124" xfId="9364"/>
    <cellStyle name="Normal 124 2" xfId="9365"/>
    <cellStyle name="Normal 125" xfId="9366"/>
    <cellStyle name="Normal 125 2" xfId="9367"/>
    <cellStyle name="Normal 125 3" xfId="9368"/>
    <cellStyle name="Normal 126" xfId="9369"/>
    <cellStyle name="Normal 126 2" xfId="9370"/>
    <cellStyle name="Normal 126 3" xfId="9371"/>
    <cellStyle name="Normal 127" xfId="9372"/>
    <cellStyle name="Normal 127 2" xfId="9373"/>
    <cellStyle name="Normal 127 3" xfId="9374"/>
    <cellStyle name="Normal 128" xfId="9375"/>
    <cellStyle name="Normal 128 2" xfId="9376"/>
    <cellStyle name="Normal 128 3" xfId="9377"/>
    <cellStyle name="Normal 129" xfId="9378"/>
    <cellStyle name="Normal 129 2" xfId="9379"/>
    <cellStyle name="Normal 129 3" xfId="9380"/>
    <cellStyle name="Normal 13" xfId="9381"/>
    <cellStyle name="Normal 13 2" xfId="9382"/>
    <cellStyle name="Normal 13 2 2" xfId="9383"/>
    <cellStyle name="Normal 13 2 3" xfId="9384"/>
    <cellStyle name="Normal 13 2 4" xfId="9385"/>
    <cellStyle name="Normal 13 3" xfId="9386"/>
    <cellStyle name="Normal 13 4" xfId="9387"/>
    <cellStyle name="Normal 13 5" xfId="9388"/>
    <cellStyle name="Normal 13_Monthly Price Data" xfId="9389"/>
    <cellStyle name="Normal 130" xfId="9390"/>
    <cellStyle name="Normal 130 2" xfId="9391"/>
    <cellStyle name="Normal 130 3" xfId="9392"/>
    <cellStyle name="Normal 131" xfId="9393"/>
    <cellStyle name="Normal 131 2" xfId="9394"/>
    <cellStyle name="Normal 132" xfId="9395"/>
    <cellStyle name="Normal 133" xfId="9396"/>
    <cellStyle name="Normal 134" xfId="9397"/>
    <cellStyle name="Normal 135" xfId="9398"/>
    <cellStyle name="Normal 136" xfId="9399"/>
    <cellStyle name="Normal 136 2" xfId="9400"/>
    <cellStyle name="Normal 137" xfId="9401"/>
    <cellStyle name="Normal 137 2" xfId="9402"/>
    <cellStyle name="Normal 138" xfId="9403"/>
    <cellStyle name="Normal 138 2" xfId="9404"/>
    <cellStyle name="Normal 139" xfId="9405"/>
    <cellStyle name="Normal 139 2" xfId="9406"/>
    <cellStyle name="Normal 14" xfId="9407"/>
    <cellStyle name="Normal 14 2" xfId="9408"/>
    <cellStyle name="Normal 14 2 2" xfId="9409"/>
    <cellStyle name="Normal 14 2 3" xfId="9410"/>
    <cellStyle name="Normal 14 2 4" xfId="9411"/>
    <cellStyle name="Normal 14 3" xfId="9412"/>
    <cellStyle name="Normal 14 4" xfId="9413"/>
    <cellStyle name="Normal 14 5" xfId="9414"/>
    <cellStyle name="Normal 140" xfId="9415"/>
    <cellStyle name="Normal 140 2" xfId="9416"/>
    <cellStyle name="Normal 141" xfId="9417"/>
    <cellStyle name="Normal 141 2" xfId="9418"/>
    <cellStyle name="Normal 142" xfId="9419"/>
    <cellStyle name="Normal 142 2" xfId="9420"/>
    <cellStyle name="Normal 143" xfId="9421"/>
    <cellStyle name="Normal 143 2" xfId="9422"/>
    <cellStyle name="Normal 144" xfId="9423"/>
    <cellStyle name="Normal 144 2" xfId="9424"/>
    <cellStyle name="Normal 145" xfId="9425"/>
    <cellStyle name="Normal 145 2" xfId="9426"/>
    <cellStyle name="Normal 146" xfId="9427"/>
    <cellStyle name="Normal 146 2" xfId="9428"/>
    <cellStyle name="Normal 147" xfId="9429"/>
    <cellStyle name="Normal 147 2" xfId="9430"/>
    <cellStyle name="Normal 148" xfId="9431"/>
    <cellStyle name="Normal 148 2" xfId="9432"/>
    <cellStyle name="Normal 149" xfId="9433"/>
    <cellStyle name="Normal 149 2" xfId="9434"/>
    <cellStyle name="Normal 15" xfId="9435"/>
    <cellStyle name="Normal 15 2" xfId="9436"/>
    <cellStyle name="Normal 15 2 2" xfId="9437"/>
    <cellStyle name="Normal 15 2 3" xfId="9438"/>
    <cellStyle name="Normal 15 2 4" xfId="9439"/>
    <cellStyle name="Normal 15 3" xfId="9440"/>
    <cellStyle name="Normal 15 4" xfId="9441"/>
    <cellStyle name="Normal 15 5" xfId="9442"/>
    <cellStyle name="Normal 150" xfId="9443"/>
    <cellStyle name="Normal 150 2" xfId="9444"/>
    <cellStyle name="Normal 151" xfId="9445"/>
    <cellStyle name="Normal 151 2" xfId="9446"/>
    <cellStyle name="Normal 152" xfId="9447"/>
    <cellStyle name="Normal 152 2" xfId="9448"/>
    <cellStyle name="Normal 153" xfId="9449"/>
    <cellStyle name="Normal 153 2" xfId="9450"/>
    <cellStyle name="Normal 154" xfId="9451"/>
    <cellStyle name="Normal 154 2" xfId="9452"/>
    <cellStyle name="Normal 155" xfId="9453"/>
    <cellStyle name="Normal 156" xfId="9454"/>
    <cellStyle name="Normal 157" xfId="9455"/>
    <cellStyle name="Normal 158" xfId="9456"/>
    <cellStyle name="Normal 159" xfId="9457"/>
    <cellStyle name="Normal 16" xfId="9458"/>
    <cellStyle name="Normal 16 2" xfId="9459"/>
    <cellStyle name="Normal 16 2 2" xfId="9460"/>
    <cellStyle name="Normal 16 2 3" xfId="9461"/>
    <cellStyle name="Normal 16 2 4" xfId="9462"/>
    <cellStyle name="Normal 16 3" xfId="9463"/>
    <cellStyle name="Normal 16 3 10" xfId="9464"/>
    <cellStyle name="Normal 16 3 11" xfId="9465"/>
    <cellStyle name="Normal 16 3 2" xfId="9466"/>
    <cellStyle name="Normal 16 3 2 2" xfId="9467"/>
    <cellStyle name="Normal 16 3 2 2 2" xfId="9468"/>
    <cellStyle name="Normal 16 3 2 2 3" xfId="9469"/>
    <cellStyle name="Normal 16 3 2 3" xfId="9470"/>
    <cellStyle name="Normal 16 3 2 3 2" xfId="9471"/>
    <cellStyle name="Normal 16 3 2 3 3" xfId="9472"/>
    <cellStyle name="Normal 16 3 2 4" xfId="9473"/>
    <cellStyle name="Normal 16 3 2 4 2" xfId="9474"/>
    <cellStyle name="Normal 16 3 2 4 3" xfId="9475"/>
    <cellStyle name="Normal 16 3 2 5" xfId="9476"/>
    <cellStyle name="Normal 16 3 2 5 2" xfId="9477"/>
    <cellStyle name="Normal 16 3 2 6" xfId="9478"/>
    <cellStyle name="Normal 16 3 2 6 2" xfId="9479"/>
    <cellStyle name="Normal 16 3 2 7" xfId="9480"/>
    <cellStyle name="Normal 16 3 2 7 2" xfId="9481"/>
    <cellStyle name="Normal 16 3 2 8" xfId="9482"/>
    <cellStyle name="Normal 16 3 2 9" xfId="9483"/>
    <cellStyle name="Normal 16 3 3" xfId="9484"/>
    <cellStyle name="Normal 16 3 3 2" xfId="9485"/>
    <cellStyle name="Normal 16 3 3 3" xfId="9486"/>
    <cellStyle name="Normal 16 3 4" xfId="9487"/>
    <cellStyle name="Normal 16 3 4 2" xfId="9488"/>
    <cellStyle name="Normal 16 3 4 3" xfId="9489"/>
    <cellStyle name="Normal 16 3 5" xfId="9490"/>
    <cellStyle name="Normal 16 3 5 2" xfId="9491"/>
    <cellStyle name="Normal 16 3 5 3" xfId="9492"/>
    <cellStyle name="Normal 16 3 6" xfId="9493"/>
    <cellStyle name="Normal 16 3 6 2" xfId="9494"/>
    <cellStyle name="Normal 16 3 6 3" xfId="9495"/>
    <cellStyle name="Normal 16 3 7" xfId="9496"/>
    <cellStyle name="Normal 16 3 7 2" xfId="9497"/>
    <cellStyle name="Normal 16 3 8" xfId="9498"/>
    <cellStyle name="Normal 16 3 8 2" xfId="9499"/>
    <cellStyle name="Normal 16 3 9" xfId="9500"/>
    <cellStyle name="Normal 16 3 9 2" xfId="9501"/>
    <cellStyle name="Normal 16 4" xfId="9502"/>
    <cellStyle name="Normal 16 5" xfId="9503"/>
    <cellStyle name="Normal 16 6" xfId="9504"/>
    <cellStyle name="Normal 16 7" xfId="9505"/>
    <cellStyle name="Normal 160" xfId="9506"/>
    <cellStyle name="Normal 161" xfId="9507"/>
    <cellStyle name="Normal 162" xfId="9508"/>
    <cellStyle name="Normal 163" xfId="9509"/>
    <cellStyle name="Normal 164" xfId="9510"/>
    <cellStyle name="Normal 165" xfId="9511"/>
    <cellStyle name="Normal 166" xfId="9512"/>
    <cellStyle name="Normal 167" xfId="9513"/>
    <cellStyle name="Normal 168" xfId="9514"/>
    <cellStyle name="Normal 169" xfId="9515"/>
    <cellStyle name="Normal 17" xfId="9516"/>
    <cellStyle name="Normal 17 2" xfId="9517"/>
    <cellStyle name="Normal 17 2 2" xfId="9518"/>
    <cellStyle name="Normal 17 3" xfId="9519"/>
    <cellStyle name="Normal 17 3 10" xfId="9520"/>
    <cellStyle name="Normal 17 3 11" xfId="9521"/>
    <cellStyle name="Normal 17 3 2" xfId="9522"/>
    <cellStyle name="Normal 17 3 2 2" xfId="9523"/>
    <cellStyle name="Normal 17 3 2 2 2" xfId="9524"/>
    <cellStyle name="Normal 17 3 2 2 3" xfId="9525"/>
    <cellStyle name="Normal 17 3 2 3" xfId="9526"/>
    <cellStyle name="Normal 17 3 2 3 2" xfId="9527"/>
    <cellStyle name="Normal 17 3 2 3 3" xfId="9528"/>
    <cellStyle name="Normal 17 3 2 4" xfId="9529"/>
    <cellStyle name="Normal 17 3 2 4 2" xfId="9530"/>
    <cellStyle name="Normal 17 3 2 4 3" xfId="9531"/>
    <cellStyle name="Normal 17 3 2 5" xfId="9532"/>
    <cellStyle name="Normal 17 3 2 5 2" xfId="9533"/>
    <cellStyle name="Normal 17 3 2 6" xfId="9534"/>
    <cellStyle name="Normal 17 3 2 6 2" xfId="9535"/>
    <cellStyle name="Normal 17 3 2 7" xfId="9536"/>
    <cellStyle name="Normal 17 3 2 7 2" xfId="9537"/>
    <cellStyle name="Normal 17 3 2 8" xfId="9538"/>
    <cellStyle name="Normal 17 3 2 9" xfId="9539"/>
    <cellStyle name="Normal 17 3 3" xfId="9540"/>
    <cellStyle name="Normal 17 3 3 2" xfId="9541"/>
    <cellStyle name="Normal 17 3 3 3" xfId="9542"/>
    <cellStyle name="Normal 17 3 4" xfId="9543"/>
    <cellStyle name="Normal 17 3 4 2" xfId="9544"/>
    <cellStyle name="Normal 17 3 4 3" xfId="9545"/>
    <cellStyle name="Normal 17 3 5" xfId="9546"/>
    <cellStyle name="Normal 17 3 5 2" xfId="9547"/>
    <cellStyle name="Normal 17 3 5 3" xfId="9548"/>
    <cellStyle name="Normal 17 3 6" xfId="9549"/>
    <cellStyle name="Normal 17 3 6 2" xfId="9550"/>
    <cellStyle name="Normal 17 3 6 3" xfId="9551"/>
    <cellStyle name="Normal 17 3 7" xfId="9552"/>
    <cellStyle name="Normal 17 3 7 2" xfId="9553"/>
    <cellStyle name="Normal 17 3 8" xfId="9554"/>
    <cellStyle name="Normal 17 3 8 2" xfId="9555"/>
    <cellStyle name="Normal 17 3 9" xfId="9556"/>
    <cellStyle name="Normal 17 3 9 2" xfId="9557"/>
    <cellStyle name="Normal 17 4" xfId="9558"/>
    <cellStyle name="Normal 17 5" xfId="9559"/>
    <cellStyle name="Normal 17 6" xfId="9560"/>
    <cellStyle name="Normal 17 7" xfId="9561"/>
    <cellStyle name="Normal 170" xfId="9562"/>
    <cellStyle name="Normal 171" xfId="9563"/>
    <cellStyle name="Normal 172" xfId="9564"/>
    <cellStyle name="Normal 173" xfId="9565"/>
    <cellStyle name="Normal 174" xfId="9566"/>
    <cellStyle name="Normal 175" xfId="9567"/>
    <cellStyle name="Normal 176" xfId="9568"/>
    <cellStyle name="Normal 177" xfId="9569"/>
    <cellStyle name="Normal 178" xfId="9570"/>
    <cellStyle name="Normal 179" xfId="9571"/>
    <cellStyle name="Normal 18" xfId="9572"/>
    <cellStyle name="Normal 18 2" xfId="9573"/>
    <cellStyle name="Normal 18 2 2" xfId="9574"/>
    <cellStyle name="Normal 18 2 3" xfId="9575"/>
    <cellStyle name="Normal 18 2 4" xfId="9576"/>
    <cellStyle name="Normal 18 3" xfId="9577"/>
    <cellStyle name="Normal 18 3 10" xfId="9578"/>
    <cellStyle name="Normal 18 3 11" xfId="9579"/>
    <cellStyle name="Normal 18 3 2" xfId="9580"/>
    <cellStyle name="Normal 18 3 2 2" xfId="9581"/>
    <cellStyle name="Normal 18 3 2 2 2" xfId="9582"/>
    <cellStyle name="Normal 18 3 2 2 3" xfId="9583"/>
    <cellStyle name="Normal 18 3 2 3" xfId="9584"/>
    <cellStyle name="Normal 18 3 2 3 2" xfId="9585"/>
    <cellStyle name="Normal 18 3 2 3 3" xfId="9586"/>
    <cellStyle name="Normal 18 3 2 4" xfId="9587"/>
    <cellStyle name="Normal 18 3 2 4 2" xfId="9588"/>
    <cellStyle name="Normal 18 3 2 4 3" xfId="9589"/>
    <cellStyle name="Normal 18 3 2 5" xfId="9590"/>
    <cellStyle name="Normal 18 3 2 5 2" xfId="9591"/>
    <cellStyle name="Normal 18 3 2 6" xfId="9592"/>
    <cellStyle name="Normal 18 3 2 6 2" xfId="9593"/>
    <cellStyle name="Normal 18 3 2 7" xfId="9594"/>
    <cellStyle name="Normal 18 3 2 7 2" xfId="9595"/>
    <cellStyle name="Normal 18 3 2 8" xfId="9596"/>
    <cellStyle name="Normal 18 3 2 9" xfId="9597"/>
    <cellStyle name="Normal 18 3 3" xfId="9598"/>
    <cellStyle name="Normal 18 3 3 2" xfId="9599"/>
    <cellStyle name="Normal 18 3 3 3" xfId="9600"/>
    <cellStyle name="Normal 18 3 4" xfId="9601"/>
    <cellStyle name="Normal 18 3 4 2" xfId="9602"/>
    <cellStyle name="Normal 18 3 4 3" xfId="9603"/>
    <cellStyle name="Normal 18 3 5" xfId="9604"/>
    <cellStyle name="Normal 18 3 5 2" xfId="9605"/>
    <cellStyle name="Normal 18 3 5 3" xfId="9606"/>
    <cellStyle name="Normal 18 3 6" xfId="9607"/>
    <cellStyle name="Normal 18 3 6 2" xfId="9608"/>
    <cellStyle name="Normal 18 3 6 3" xfId="9609"/>
    <cellStyle name="Normal 18 3 7" xfId="9610"/>
    <cellStyle name="Normal 18 3 7 2" xfId="9611"/>
    <cellStyle name="Normal 18 3 8" xfId="9612"/>
    <cellStyle name="Normal 18 3 8 2" xfId="9613"/>
    <cellStyle name="Normal 18 3 9" xfId="9614"/>
    <cellStyle name="Normal 18 3 9 2" xfId="9615"/>
    <cellStyle name="Normal 18 4" xfId="9616"/>
    <cellStyle name="Normal 18 5" xfId="9617"/>
    <cellStyle name="Normal 18 6" xfId="9618"/>
    <cellStyle name="Normal 180" xfId="9619"/>
    <cellStyle name="Normal 181" xfId="9620"/>
    <cellStyle name="Normal 182" xfId="9621"/>
    <cellStyle name="Normal 183" xfId="9622"/>
    <cellStyle name="Normal 184" xfId="9623"/>
    <cellStyle name="Normal 185" xfId="9624"/>
    <cellStyle name="Normal 186" xfId="9625"/>
    <cellStyle name="Normal 187" xfId="9626"/>
    <cellStyle name="Normal 188" xfId="9627"/>
    <cellStyle name="Normal 189" xfId="9628"/>
    <cellStyle name="Normal 19" xfId="9629"/>
    <cellStyle name="Normal 19 2" xfId="9630"/>
    <cellStyle name="Normal 19 2 2" xfId="9631"/>
    <cellStyle name="Normal 19 3" xfId="9632"/>
    <cellStyle name="Normal 19 3 10" xfId="9633"/>
    <cellStyle name="Normal 19 3 11" xfId="9634"/>
    <cellStyle name="Normal 19 3 2" xfId="9635"/>
    <cellStyle name="Normal 19 3 2 2" xfId="9636"/>
    <cellStyle name="Normal 19 3 2 2 2" xfId="9637"/>
    <cellStyle name="Normal 19 3 2 2 3" xfId="9638"/>
    <cellStyle name="Normal 19 3 2 3" xfId="9639"/>
    <cellStyle name="Normal 19 3 2 3 2" xfId="9640"/>
    <cellStyle name="Normal 19 3 2 3 3" xfId="9641"/>
    <cellStyle name="Normal 19 3 2 4" xfId="9642"/>
    <cellStyle name="Normal 19 3 2 4 2" xfId="9643"/>
    <cellStyle name="Normal 19 3 2 4 3" xfId="9644"/>
    <cellStyle name="Normal 19 3 2 5" xfId="9645"/>
    <cellStyle name="Normal 19 3 2 5 2" xfId="9646"/>
    <cellStyle name="Normal 19 3 2 6" xfId="9647"/>
    <cellStyle name="Normal 19 3 2 6 2" xfId="9648"/>
    <cellStyle name="Normal 19 3 2 7" xfId="9649"/>
    <cellStyle name="Normal 19 3 2 7 2" xfId="9650"/>
    <cellStyle name="Normal 19 3 2 8" xfId="9651"/>
    <cellStyle name="Normal 19 3 2 9" xfId="9652"/>
    <cellStyle name="Normal 19 3 3" xfId="9653"/>
    <cellStyle name="Normal 19 3 3 2" xfId="9654"/>
    <cellStyle name="Normal 19 3 3 3" xfId="9655"/>
    <cellStyle name="Normal 19 3 4" xfId="9656"/>
    <cellStyle name="Normal 19 3 4 2" xfId="9657"/>
    <cellStyle name="Normal 19 3 4 3" xfId="9658"/>
    <cellStyle name="Normal 19 3 5" xfId="9659"/>
    <cellStyle name="Normal 19 3 5 2" xfId="9660"/>
    <cellStyle name="Normal 19 3 5 3" xfId="9661"/>
    <cellStyle name="Normal 19 3 6" xfId="9662"/>
    <cellStyle name="Normal 19 3 6 2" xfId="9663"/>
    <cellStyle name="Normal 19 3 6 3" xfId="9664"/>
    <cellStyle name="Normal 19 3 7" xfId="9665"/>
    <cellStyle name="Normal 19 3 7 2" xfId="9666"/>
    <cellStyle name="Normal 19 3 8" xfId="9667"/>
    <cellStyle name="Normal 19 3 8 2" xfId="9668"/>
    <cellStyle name="Normal 19 3 9" xfId="9669"/>
    <cellStyle name="Normal 19 3 9 2" xfId="9670"/>
    <cellStyle name="Normal 19 4" xfId="9671"/>
    <cellStyle name="Normal 19 5" xfId="9672"/>
    <cellStyle name="Normal 190" xfId="9673"/>
    <cellStyle name="Normal 191" xfId="9674"/>
    <cellStyle name="Normal 192" xfId="9675"/>
    <cellStyle name="Normal 193" xfId="9676"/>
    <cellStyle name="Normal 194" xfId="9677"/>
    <cellStyle name="Normal 195" xfId="9678"/>
    <cellStyle name="Normal 196" xfId="9679"/>
    <cellStyle name="Normal 197" xfId="9680"/>
    <cellStyle name="Normal 198" xfId="9681"/>
    <cellStyle name="Normal 199" xfId="9682"/>
    <cellStyle name="Normal 2" xfId="99"/>
    <cellStyle name="Normal 2 10" xfId="9683"/>
    <cellStyle name="Normal 2 10 10" xfId="9684"/>
    <cellStyle name="Normal 2 10 11" xfId="9685"/>
    <cellStyle name="Normal 2 10 12" xfId="9686"/>
    <cellStyle name="Normal 2 10 13" xfId="9687"/>
    <cellStyle name="Normal 2 10 14" xfId="9688"/>
    <cellStyle name="Normal 2 10 15" xfId="9689"/>
    <cellStyle name="Normal 2 10 16" xfId="9690"/>
    <cellStyle name="Normal 2 10 17" xfId="9691"/>
    <cellStyle name="Normal 2 10 18" xfId="9692"/>
    <cellStyle name="Normal 2 10 19" xfId="9693"/>
    <cellStyle name="Normal 2 10 2" xfId="9694"/>
    <cellStyle name="Normal 2 10 2 2" xfId="9695"/>
    <cellStyle name="Normal 2 10 20" xfId="9696"/>
    <cellStyle name="Normal 2 10 21" xfId="9697"/>
    <cellStyle name="Normal 2 10 22" xfId="9698"/>
    <cellStyle name="Normal 2 10 23" xfId="9699"/>
    <cellStyle name="Normal 2 10 24" xfId="9700"/>
    <cellStyle name="Normal 2 10 25" xfId="9701"/>
    <cellStyle name="Normal 2 10 26" xfId="9702"/>
    <cellStyle name="Normal 2 10 27" xfId="9703"/>
    <cellStyle name="Normal 2 10 28" xfId="9704"/>
    <cellStyle name="Normal 2 10 29" xfId="9705"/>
    <cellStyle name="Normal 2 10 3" xfId="9706"/>
    <cellStyle name="Normal 2 10 30" xfId="9707"/>
    <cellStyle name="Normal 2 10 31" xfId="9708"/>
    <cellStyle name="Normal 2 10 32" xfId="9709"/>
    <cellStyle name="Normal 2 10 33" xfId="9710"/>
    <cellStyle name="Normal 2 10 34" xfId="9711"/>
    <cellStyle name="Normal 2 10 35" xfId="9712"/>
    <cellStyle name="Normal 2 10 4" xfId="9713"/>
    <cellStyle name="Normal 2 10 5" xfId="9714"/>
    <cellStyle name="Normal 2 10 6" xfId="9715"/>
    <cellStyle name="Normal 2 10 7" xfId="9716"/>
    <cellStyle name="Normal 2 10 8" xfId="9717"/>
    <cellStyle name="Normal 2 10 9" xfId="9718"/>
    <cellStyle name="Normal 2 100" xfId="9719"/>
    <cellStyle name="Normal 2 101" xfId="9720"/>
    <cellStyle name="Normal 2 102" xfId="9721"/>
    <cellStyle name="Normal 2 103" xfId="9722"/>
    <cellStyle name="Normal 2 104" xfId="9723"/>
    <cellStyle name="Normal 2 105" xfId="9724"/>
    <cellStyle name="Normal 2 106" xfId="9725"/>
    <cellStyle name="Normal 2 107" xfId="9726"/>
    <cellStyle name="Normal 2 108" xfId="9727"/>
    <cellStyle name="Normal 2 109" xfId="9728"/>
    <cellStyle name="Normal 2 11" xfId="9729"/>
    <cellStyle name="Normal 2 11 10" xfId="9730"/>
    <cellStyle name="Normal 2 11 11" xfId="9731"/>
    <cellStyle name="Normal 2 11 12" xfId="9732"/>
    <cellStyle name="Normal 2 11 13" xfId="9733"/>
    <cellStyle name="Normal 2 11 14" xfId="9734"/>
    <cellStyle name="Normal 2 11 15" xfId="9735"/>
    <cellStyle name="Normal 2 11 16" xfId="9736"/>
    <cellStyle name="Normal 2 11 17" xfId="9737"/>
    <cellStyle name="Normal 2 11 18" xfId="9738"/>
    <cellStyle name="Normal 2 11 19" xfId="9739"/>
    <cellStyle name="Normal 2 11 2" xfId="9740"/>
    <cellStyle name="Normal 2 11 2 2" xfId="9741"/>
    <cellStyle name="Normal 2 11 20" xfId="9742"/>
    <cellStyle name="Normal 2 11 21" xfId="9743"/>
    <cellStyle name="Normal 2 11 22" xfId="9744"/>
    <cellStyle name="Normal 2 11 23" xfId="9745"/>
    <cellStyle name="Normal 2 11 24" xfId="9746"/>
    <cellStyle name="Normal 2 11 25" xfId="9747"/>
    <cellStyle name="Normal 2 11 26" xfId="9748"/>
    <cellStyle name="Normal 2 11 27" xfId="9749"/>
    <cellStyle name="Normal 2 11 28" xfId="9750"/>
    <cellStyle name="Normal 2 11 29" xfId="9751"/>
    <cellStyle name="Normal 2 11 3" xfId="9752"/>
    <cellStyle name="Normal 2 11 30" xfId="9753"/>
    <cellStyle name="Normal 2 11 31" xfId="9754"/>
    <cellStyle name="Normal 2 11 32" xfId="9755"/>
    <cellStyle name="Normal 2 11 33" xfId="9756"/>
    <cellStyle name="Normal 2 11 34" xfId="9757"/>
    <cellStyle name="Normal 2 11 35" xfId="9758"/>
    <cellStyle name="Normal 2 11 4" xfId="9759"/>
    <cellStyle name="Normal 2 11 5" xfId="9760"/>
    <cellStyle name="Normal 2 11 6" xfId="9761"/>
    <cellStyle name="Normal 2 11 7" xfId="9762"/>
    <cellStyle name="Normal 2 11 8" xfId="9763"/>
    <cellStyle name="Normal 2 11 9" xfId="9764"/>
    <cellStyle name="Normal 2 110" xfId="9765"/>
    <cellStyle name="Normal 2 111" xfId="9766"/>
    <cellStyle name="Normal 2 112" xfId="9767"/>
    <cellStyle name="Normal 2 113" xfId="9768"/>
    <cellStyle name="Normal 2 114" xfId="9769"/>
    <cellStyle name="Normal 2 115" xfId="9770"/>
    <cellStyle name="Normal 2 116" xfId="9771"/>
    <cellStyle name="Normal 2 117" xfId="9772"/>
    <cellStyle name="Normal 2 118" xfId="9773"/>
    <cellStyle name="Normal 2 119" xfId="9774"/>
    <cellStyle name="Normal 2 12" xfId="9775"/>
    <cellStyle name="Normal 2 12 10" xfId="9776"/>
    <cellStyle name="Normal 2 12 11" xfId="9777"/>
    <cellStyle name="Normal 2 12 12" xfId="9778"/>
    <cellStyle name="Normal 2 12 13" xfId="9779"/>
    <cellStyle name="Normal 2 12 14" xfId="9780"/>
    <cellStyle name="Normal 2 12 15" xfId="9781"/>
    <cellStyle name="Normal 2 12 16" xfId="9782"/>
    <cellStyle name="Normal 2 12 17" xfId="9783"/>
    <cellStyle name="Normal 2 12 18" xfId="9784"/>
    <cellStyle name="Normal 2 12 19" xfId="9785"/>
    <cellStyle name="Normal 2 12 2" xfId="9786"/>
    <cellStyle name="Normal 2 12 2 2" xfId="9787"/>
    <cellStyle name="Normal 2 12 20" xfId="9788"/>
    <cellStyle name="Normal 2 12 21" xfId="9789"/>
    <cellStyle name="Normal 2 12 22" xfId="9790"/>
    <cellStyle name="Normal 2 12 23" xfId="9791"/>
    <cellStyle name="Normal 2 12 24" xfId="9792"/>
    <cellStyle name="Normal 2 12 25" xfId="9793"/>
    <cellStyle name="Normal 2 12 26" xfId="9794"/>
    <cellStyle name="Normal 2 12 27" xfId="9795"/>
    <cellStyle name="Normal 2 12 28" xfId="9796"/>
    <cellStyle name="Normal 2 12 29" xfId="9797"/>
    <cellStyle name="Normal 2 12 3" xfId="9798"/>
    <cellStyle name="Normal 2 12 30" xfId="9799"/>
    <cellStyle name="Normal 2 12 31" xfId="9800"/>
    <cellStyle name="Normal 2 12 32" xfId="9801"/>
    <cellStyle name="Normal 2 12 33" xfId="9802"/>
    <cellStyle name="Normal 2 12 34" xfId="9803"/>
    <cellStyle name="Normal 2 12 35" xfId="9804"/>
    <cellStyle name="Normal 2 12 4" xfId="9805"/>
    <cellStyle name="Normal 2 12 5" xfId="9806"/>
    <cellStyle name="Normal 2 12 6" xfId="9807"/>
    <cellStyle name="Normal 2 12 7" xfId="9808"/>
    <cellStyle name="Normal 2 12 8" xfId="9809"/>
    <cellStyle name="Normal 2 12 9" xfId="9810"/>
    <cellStyle name="Normal 2 120" xfId="9811"/>
    <cellStyle name="Normal 2 121" xfId="9812"/>
    <cellStyle name="Normal 2 122" xfId="9813"/>
    <cellStyle name="Normal 2 123" xfId="9814"/>
    <cellStyle name="Normal 2 124" xfId="9815"/>
    <cellStyle name="Normal 2 125" xfId="9816"/>
    <cellStyle name="Normal 2 126" xfId="9817"/>
    <cellStyle name="Normal 2 127" xfId="9818"/>
    <cellStyle name="Normal 2 128" xfId="9819"/>
    <cellStyle name="Normal 2 129" xfId="9820"/>
    <cellStyle name="Normal 2 13" xfId="9821"/>
    <cellStyle name="Normal 2 13 10" xfId="9822"/>
    <cellStyle name="Normal 2 13 11" xfId="9823"/>
    <cellStyle name="Normal 2 13 12" xfId="9824"/>
    <cellStyle name="Normal 2 13 13" xfId="9825"/>
    <cellStyle name="Normal 2 13 14" xfId="9826"/>
    <cellStyle name="Normal 2 13 15" xfId="9827"/>
    <cellStyle name="Normal 2 13 16" xfId="9828"/>
    <cellStyle name="Normal 2 13 17" xfId="9829"/>
    <cellStyle name="Normal 2 13 18" xfId="9830"/>
    <cellStyle name="Normal 2 13 19" xfId="9831"/>
    <cellStyle name="Normal 2 13 2" xfId="9832"/>
    <cellStyle name="Normal 2 13 20" xfId="9833"/>
    <cellStyle name="Normal 2 13 21" xfId="9834"/>
    <cellStyle name="Normal 2 13 22" xfId="9835"/>
    <cellStyle name="Normal 2 13 23" xfId="9836"/>
    <cellStyle name="Normal 2 13 24" xfId="9837"/>
    <cellStyle name="Normal 2 13 25" xfId="9838"/>
    <cellStyle name="Normal 2 13 26" xfId="9839"/>
    <cellStyle name="Normal 2 13 27" xfId="9840"/>
    <cellStyle name="Normal 2 13 28" xfId="9841"/>
    <cellStyle name="Normal 2 13 29" xfId="9842"/>
    <cellStyle name="Normal 2 13 3" xfId="9843"/>
    <cellStyle name="Normal 2 13 3 2" xfId="9844"/>
    <cellStyle name="Normal 2 13 30" xfId="9845"/>
    <cellStyle name="Normal 2 13 31" xfId="9846"/>
    <cellStyle name="Normal 2 13 32" xfId="9847"/>
    <cellStyle name="Normal 2 13 33" xfId="9848"/>
    <cellStyle name="Normal 2 13 34" xfId="9849"/>
    <cellStyle name="Normal 2 13 35" xfId="9850"/>
    <cellStyle name="Normal 2 13 4" xfId="9851"/>
    <cellStyle name="Normal 2 13 5" xfId="9852"/>
    <cellStyle name="Normal 2 13 6" xfId="9853"/>
    <cellStyle name="Normal 2 13 7" xfId="9854"/>
    <cellStyle name="Normal 2 13 8" xfId="9855"/>
    <cellStyle name="Normal 2 13 9" xfId="9856"/>
    <cellStyle name="Normal 2 13_Financial Impacts" xfId="9857"/>
    <cellStyle name="Normal 2 130" xfId="9858"/>
    <cellStyle name="Normal 2 131" xfId="9859"/>
    <cellStyle name="Normal 2 132" xfId="9860"/>
    <cellStyle name="Normal 2 133" xfId="9861"/>
    <cellStyle name="Normal 2 134" xfId="9862"/>
    <cellStyle name="Normal 2 135" xfId="9863"/>
    <cellStyle name="Normal 2 136" xfId="9864"/>
    <cellStyle name="Normal 2 137" xfId="9865"/>
    <cellStyle name="Normal 2 138" xfId="9866"/>
    <cellStyle name="Normal 2 139" xfId="9867"/>
    <cellStyle name="Normal 2 14" xfId="9868"/>
    <cellStyle name="Normal 2 14 10" xfId="9869"/>
    <cellStyle name="Normal 2 14 11" xfId="9870"/>
    <cellStyle name="Normal 2 14 12" xfId="9871"/>
    <cellStyle name="Normal 2 14 13" xfId="9872"/>
    <cellStyle name="Normal 2 14 14" xfId="9873"/>
    <cellStyle name="Normal 2 14 15" xfId="9874"/>
    <cellStyle name="Normal 2 14 16" xfId="9875"/>
    <cellStyle name="Normal 2 14 17" xfId="9876"/>
    <cellStyle name="Normal 2 14 18" xfId="9877"/>
    <cellStyle name="Normal 2 14 19" xfId="9878"/>
    <cellStyle name="Normal 2 14 2" xfId="9879"/>
    <cellStyle name="Normal 2 14 20" xfId="9880"/>
    <cellStyle name="Normal 2 14 21" xfId="9881"/>
    <cellStyle name="Normal 2 14 22" xfId="9882"/>
    <cellStyle name="Normal 2 14 23" xfId="9883"/>
    <cellStyle name="Normal 2 14 24" xfId="9884"/>
    <cellStyle name="Normal 2 14 25" xfId="9885"/>
    <cellStyle name="Normal 2 14 26" xfId="9886"/>
    <cellStyle name="Normal 2 14 27" xfId="9887"/>
    <cellStyle name="Normal 2 14 28" xfId="9888"/>
    <cellStyle name="Normal 2 14 29" xfId="9889"/>
    <cellStyle name="Normal 2 14 3" xfId="9890"/>
    <cellStyle name="Normal 2 14 30" xfId="9891"/>
    <cellStyle name="Normal 2 14 31" xfId="9892"/>
    <cellStyle name="Normal 2 14 32" xfId="9893"/>
    <cellStyle name="Normal 2 14 33" xfId="9894"/>
    <cellStyle name="Normal 2 14 34" xfId="9895"/>
    <cellStyle name="Normal 2 14 35" xfId="9896"/>
    <cellStyle name="Normal 2 14 4" xfId="9897"/>
    <cellStyle name="Normal 2 14 5" xfId="9898"/>
    <cellStyle name="Normal 2 14 6" xfId="9899"/>
    <cellStyle name="Normal 2 14 7" xfId="9900"/>
    <cellStyle name="Normal 2 14 8" xfId="9901"/>
    <cellStyle name="Normal 2 14 9" xfId="9902"/>
    <cellStyle name="Normal 2 140" xfId="9903"/>
    <cellStyle name="Normal 2 141" xfId="9904"/>
    <cellStyle name="Normal 2 142" xfId="9905"/>
    <cellStyle name="Normal 2 143" xfId="9906"/>
    <cellStyle name="Normal 2 144" xfId="9907"/>
    <cellStyle name="Normal 2 145" xfId="9908"/>
    <cellStyle name="Normal 2 146" xfId="9909"/>
    <cellStyle name="Normal 2 147" xfId="9910"/>
    <cellStyle name="Normal 2 148" xfId="9911"/>
    <cellStyle name="Normal 2 149" xfId="9912"/>
    <cellStyle name="Normal 2 15" xfId="9913"/>
    <cellStyle name="Normal 2 15 10" xfId="9914"/>
    <cellStyle name="Normal 2 15 11" xfId="9915"/>
    <cellStyle name="Normal 2 15 12" xfId="9916"/>
    <cellStyle name="Normal 2 15 13" xfId="9917"/>
    <cellStyle name="Normal 2 15 14" xfId="9918"/>
    <cellStyle name="Normal 2 15 15" xfId="9919"/>
    <cellStyle name="Normal 2 15 16" xfId="9920"/>
    <cellStyle name="Normal 2 15 17" xfId="9921"/>
    <cellStyle name="Normal 2 15 18" xfId="9922"/>
    <cellStyle name="Normal 2 15 19" xfId="9923"/>
    <cellStyle name="Normal 2 15 2" xfId="9924"/>
    <cellStyle name="Normal 2 15 20" xfId="9925"/>
    <cellStyle name="Normal 2 15 21" xfId="9926"/>
    <cellStyle name="Normal 2 15 22" xfId="9927"/>
    <cellStyle name="Normal 2 15 23" xfId="9928"/>
    <cellStyle name="Normal 2 15 24" xfId="9929"/>
    <cellStyle name="Normal 2 15 25" xfId="9930"/>
    <cellStyle name="Normal 2 15 26" xfId="9931"/>
    <cellStyle name="Normal 2 15 27" xfId="9932"/>
    <cellStyle name="Normal 2 15 28" xfId="9933"/>
    <cellStyle name="Normal 2 15 29" xfId="9934"/>
    <cellStyle name="Normal 2 15 3" xfId="9935"/>
    <cellStyle name="Normal 2 15 30" xfId="9936"/>
    <cellStyle name="Normal 2 15 31" xfId="9937"/>
    <cellStyle name="Normal 2 15 32" xfId="9938"/>
    <cellStyle name="Normal 2 15 33" xfId="9939"/>
    <cellStyle name="Normal 2 15 34" xfId="9940"/>
    <cellStyle name="Normal 2 15 35" xfId="9941"/>
    <cellStyle name="Normal 2 15 4" xfId="9942"/>
    <cellStyle name="Normal 2 15 5" xfId="9943"/>
    <cellStyle name="Normal 2 15 6" xfId="9944"/>
    <cellStyle name="Normal 2 15 7" xfId="9945"/>
    <cellStyle name="Normal 2 15 8" xfId="9946"/>
    <cellStyle name="Normal 2 15 9" xfId="9947"/>
    <cellStyle name="Normal 2 150" xfId="9948"/>
    <cellStyle name="Normal 2 151" xfId="9949"/>
    <cellStyle name="Normal 2 152" xfId="9950"/>
    <cellStyle name="Normal 2 153" xfId="9951"/>
    <cellStyle name="Normal 2 154" xfId="9952"/>
    <cellStyle name="Normal 2 155" xfId="9953"/>
    <cellStyle name="Normal 2 156" xfId="9954"/>
    <cellStyle name="Normal 2 157" xfId="9955"/>
    <cellStyle name="Normal 2 158" xfId="9956"/>
    <cellStyle name="Normal 2 159" xfId="9957"/>
    <cellStyle name="Normal 2 16" xfId="9958"/>
    <cellStyle name="Normal 2 16 10" xfId="9959"/>
    <cellStyle name="Normal 2 16 11" xfId="9960"/>
    <cellStyle name="Normal 2 16 12" xfId="9961"/>
    <cellStyle name="Normal 2 16 13" xfId="9962"/>
    <cellStyle name="Normal 2 16 14" xfId="9963"/>
    <cellStyle name="Normal 2 16 15" xfId="9964"/>
    <cellStyle name="Normal 2 16 16" xfId="9965"/>
    <cellStyle name="Normal 2 16 17" xfId="9966"/>
    <cellStyle name="Normal 2 16 18" xfId="9967"/>
    <cellStyle name="Normal 2 16 19" xfId="9968"/>
    <cellStyle name="Normal 2 16 2" xfId="9969"/>
    <cellStyle name="Normal 2 16 20" xfId="9970"/>
    <cellStyle name="Normal 2 16 21" xfId="9971"/>
    <cellStyle name="Normal 2 16 22" xfId="9972"/>
    <cellStyle name="Normal 2 16 23" xfId="9973"/>
    <cellStyle name="Normal 2 16 24" xfId="9974"/>
    <cellStyle name="Normal 2 16 25" xfId="9975"/>
    <cellStyle name="Normal 2 16 26" xfId="9976"/>
    <cellStyle name="Normal 2 16 27" xfId="9977"/>
    <cellStyle name="Normal 2 16 28" xfId="9978"/>
    <cellStyle name="Normal 2 16 29" xfId="9979"/>
    <cellStyle name="Normal 2 16 3" xfId="9980"/>
    <cellStyle name="Normal 2 16 30" xfId="9981"/>
    <cellStyle name="Normal 2 16 31" xfId="9982"/>
    <cellStyle name="Normal 2 16 32" xfId="9983"/>
    <cellStyle name="Normal 2 16 33" xfId="9984"/>
    <cellStyle name="Normal 2 16 34" xfId="9985"/>
    <cellStyle name="Normal 2 16 35" xfId="9986"/>
    <cellStyle name="Normal 2 16 4" xfId="9987"/>
    <cellStyle name="Normal 2 16 5" xfId="9988"/>
    <cellStyle name="Normal 2 16 6" xfId="9989"/>
    <cellStyle name="Normal 2 16 7" xfId="9990"/>
    <cellStyle name="Normal 2 16 8" xfId="9991"/>
    <cellStyle name="Normal 2 16 9" xfId="9992"/>
    <cellStyle name="Normal 2 160" xfId="9993"/>
    <cellStyle name="Normal 2 161" xfId="23730"/>
    <cellStyle name="Normal 2 162" xfId="23732"/>
    <cellStyle name="Normal 2 163" xfId="23731"/>
    <cellStyle name="Normal 2 164" xfId="23741"/>
    <cellStyle name="Normal 2 165" xfId="23764"/>
    <cellStyle name="Normal 2 166" xfId="23738"/>
    <cellStyle name="Normal 2 167" xfId="23771"/>
    <cellStyle name="Normal 2 168" xfId="23754"/>
    <cellStyle name="Normal 2 169" xfId="23777"/>
    <cellStyle name="Normal 2 17" xfId="9994"/>
    <cellStyle name="Normal 2 17 10" xfId="9995"/>
    <cellStyle name="Normal 2 17 11" xfId="9996"/>
    <cellStyle name="Normal 2 17 12" xfId="9997"/>
    <cellStyle name="Normal 2 17 13" xfId="9998"/>
    <cellStyle name="Normal 2 17 14" xfId="9999"/>
    <cellStyle name="Normal 2 17 15" xfId="10000"/>
    <cellStyle name="Normal 2 17 16" xfId="10001"/>
    <cellStyle name="Normal 2 17 17" xfId="10002"/>
    <cellStyle name="Normal 2 17 18" xfId="10003"/>
    <cellStyle name="Normal 2 17 19" xfId="10004"/>
    <cellStyle name="Normal 2 17 2" xfId="10005"/>
    <cellStyle name="Normal 2 17 20" xfId="10006"/>
    <cellStyle name="Normal 2 17 21" xfId="10007"/>
    <cellStyle name="Normal 2 17 22" xfId="10008"/>
    <cellStyle name="Normal 2 17 23" xfId="10009"/>
    <cellStyle name="Normal 2 17 24" xfId="10010"/>
    <cellStyle name="Normal 2 17 25" xfId="10011"/>
    <cellStyle name="Normal 2 17 26" xfId="10012"/>
    <cellStyle name="Normal 2 17 27" xfId="10013"/>
    <cellStyle name="Normal 2 17 28" xfId="10014"/>
    <cellStyle name="Normal 2 17 29" xfId="10015"/>
    <cellStyle name="Normal 2 17 3" xfId="10016"/>
    <cellStyle name="Normal 2 17 30" xfId="10017"/>
    <cellStyle name="Normal 2 17 31" xfId="10018"/>
    <cellStyle name="Normal 2 17 32" xfId="10019"/>
    <cellStyle name="Normal 2 17 33" xfId="10020"/>
    <cellStyle name="Normal 2 17 34" xfId="10021"/>
    <cellStyle name="Normal 2 17 35" xfId="10022"/>
    <cellStyle name="Normal 2 17 4" xfId="10023"/>
    <cellStyle name="Normal 2 17 5" xfId="10024"/>
    <cellStyle name="Normal 2 17 6" xfId="10025"/>
    <cellStyle name="Normal 2 17 7" xfId="10026"/>
    <cellStyle name="Normal 2 17 8" xfId="10027"/>
    <cellStyle name="Normal 2 17 9" xfId="10028"/>
    <cellStyle name="Normal 2 170" xfId="23748"/>
    <cellStyle name="Normal 2 171" xfId="23781"/>
    <cellStyle name="Normal 2 172" xfId="23785"/>
    <cellStyle name="Normal 2 173" xfId="23783"/>
    <cellStyle name="Normal 2 174" xfId="23787"/>
    <cellStyle name="Normal 2 175" xfId="23789"/>
    <cellStyle name="Normal 2 176" xfId="23755"/>
    <cellStyle name="Normal 2 177" xfId="23793"/>
    <cellStyle name="Normal 2 178" xfId="23750"/>
    <cellStyle name="Normal 2 179" xfId="23796"/>
    <cellStyle name="Normal 2 18" xfId="10029"/>
    <cellStyle name="Normal 2 18 10" xfId="10030"/>
    <cellStyle name="Normal 2 18 11" xfId="10031"/>
    <cellStyle name="Normal 2 18 12" xfId="10032"/>
    <cellStyle name="Normal 2 18 13" xfId="10033"/>
    <cellStyle name="Normal 2 18 14" xfId="10034"/>
    <cellStyle name="Normal 2 18 15" xfId="10035"/>
    <cellStyle name="Normal 2 18 16" xfId="10036"/>
    <cellStyle name="Normal 2 18 17" xfId="10037"/>
    <cellStyle name="Normal 2 18 18" xfId="10038"/>
    <cellStyle name="Normal 2 18 19" xfId="10039"/>
    <cellStyle name="Normal 2 18 2" xfId="10040"/>
    <cellStyle name="Normal 2 18 20" xfId="10041"/>
    <cellStyle name="Normal 2 18 21" xfId="10042"/>
    <cellStyle name="Normal 2 18 22" xfId="10043"/>
    <cellStyle name="Normal 2 18 23" xfId="10044"/>
    <cellStyle name="Normal 2 18 24" xfId="10045"/>
    <cellStyle name="Normal 2 18 25" xfId="10046"/>
    <cellStyle name="Normal 2 18 26" xfId="10047"/>
    <cellStyle name="Normal 2 18 27" xfId="10048"/>
    <cellStyle name="Normal 2 18 28" xfId="10049"/>
    <cellStyle name="Normal 2 18 29" xfId="10050"/>
    <cellStyle name="Normal 2 18 3" xfId="10051"/>
    <cellStyle name="Normal 2 18 30" xfId="10052"/>
    <cellStyle name="Normal 2 18 31" xfId="10053"/>
    <cellStyle name="Normal 2 18 32" xfId="10054"/>
    <cellStyle name="Normal 2 18 33" xfId="10055"/>
    <cellStyle name="Normal 2 18 34" xfId="10056"/>
    <cellStyle name="Normal 2 18 35" xfId="10057"/>
    <cellStyle name="Normal 2 18 4" xfId="10058"/>
    <cellStyle name="Normal 2 18 5" xfId="10059"/>
    <cellStyle name="Normal 2 18 6" xfId="10060"/>
    <cellStyle name="Normal 2 18 7" xfId="10061"/>
    <cellStyle name="Normal 2 18 8" xfId="10062"/>
    <cellStyle name="Normal 2 18 9" xfId="10063"/>
    <cellStyle name="Normal 2 180" xfId="23743"/>
    <cellStyle name="Normal 2 181" xfId="23847"/>
    <cellStyle name="Normal 2 182" xfId="23836"/>
    <cellStyle name="Normal 2 183" xfId="23857"/>
    <cellStyle name="Normal 2 184" xfId="23827"/>
    <cellStyle name="Normal 2 185" xfId="23863"/>
    <cellStyle name="Normal 2 186" xfId="23820"/>
    <cellStyle name="Normal 2 187" xfId="23871"/>
    <cellStyle name="Normal 2 188" xfId="23797"/>
    <cellStyle name="Normal 2 189" xfId="23844"/>
    <cellStyle name="Normal 2 19" xfId="10064"/>
    <cellStyle name="Normal 2 19 10" xfId="10065"/>
    <cellStyle name="Normal 2 19 11" xfId="10066"/>
    <cellStyle name="Normal 2 19 12" xfId="10067"/>
    <cellStyle name="Normal 2 19 13" xfId="10068"/>
    <cellStyle name="Normal 2 19 14" xfId="10069"/>
    <cellStyle name="Normal 2 19 15" xfId="10070"/>
    <cellStyle name="Normal 2 19 16" xfId="10071"/>
    <cellStyle name="Normal 2 19 17" xfId="10072"/>
    <cellStyle name="Normal 2 19 18" xfId="10073"/>
    <cellStyle name="Normal 2 19 19" xfId="10074"/>
    <cellStyle name="Normal 2 19 2" xfId="10075"/>
    <cellStyle name="Normal 2 19 20" xfId="10076"/>
    <cellStyle name="Normal 2 19 21" xfId="10077"/>
    <cellStyle name="Normal 2 19 22" xfId="10078"/>
    <cellStyle name="Normal 2 19 23" xfId="10079"/>
    <cellStyle name="Normal 2 19 24" xfId="10080"/>
    <cellStyle name="Normal 2 19 25" xfId="10081"/>
    <cellStyle name="Normal 2 19 26" xfId="10082"/>
    <cellStyle name="Normal 2 19 27" xfId="10083"/>
    <cellStyle name="Normal 2 19 28" xfId="10084"/>
    <cellStyle name="Normal 2 19 29" xfId="10085"/>
    <cellStyle name="Normal 2 19 3" xfId="10086"/>
    <cellStyle name="Normal 2 19 30" xfId="10087"/>
    <cellStyle name="Normal 2 19 31" xfId="10088"/>
    <cellStyle name="Normal 2 19 32" xfId="10089"/>
    <cellStyle name="Normal 2 19 33" xfId="10090"/>
    <cellStyle name="Normal 2 19 34" xfId="10091"/>
    <cellStyle name="Normal 2 19 35" xfId="10092"/>
    <cellStyle name="Normal 2 19 4" xfId="10093"/>
    <cellStyle name="Normal 2 19 5" xfId="10094"/>
    <cellStyle name="Normal 2 19 6" xfId="10095"/>
    <cellStyle name="Normal 2 19 7" xfId="10096"/>
    <cellStyle name="Normal 2 19 8" xfId="10097"/>
    <cellStyle name="Normal 2 19 9" xfId="10098"/>
    <cellStyle name="Normal 2 190" xfId="23839"/>
    <cellStyle name="Normal 2 191" xfId="23855"/>
    <cellStyle name="Normal 2 192" xfId="23830"/>
    <cellStyle name="Normal 2 193" xfId="23860"/>
    <cellStyle name="Normal 2 194" xfId="23823"/>
    <cellStyle name="Normal 2 195" xfId="23868"/>
    <cellStyle name="Normal 2 196" xfId="23815"/>
    <cellStyle name="Normal 2 197" xfId="23800"/>
    <cellStyle name="Normal 2 198" xfId="23848"/>
    <cellStyle name="Normal 2 199" xfId="23835"/>
    <cellStyle name="Normal 2 2" xfId="100"/>
    <cellStyle name="Normal 2 2 10" xfId="10100"/>
    <cellStyle name="Normal 2 2 11" xfId="10101"/>
    <cellStyle name="Normal 2 2 12" xfId="10102"/>
    <cellStyle name="Normal 2 2 13" xfId="10103"/>
    <cellStyle name="Normal 2 2 14" xfId="10104"/>
    <cellStyle name="Normal 2 2 15" xfId="10105"/>
    <cellStyle name="Normal 2 2 16" xfId="10106"/>
    <cellStyle name="Normal 2 2 17" xfId="10107"/>
    <cellStyle name="Normal 2 2 18" xfId="10108"/>
    <cellStyle name="Normal 2 2 19" xfId="10109"/>
    <cellStyle name="Normal 2 2 2" xfId="10110"/>
    <cellStyle name="Normal 2 2 2 2" xfId="10111"/>
    <cellStyle name="Normal 2 2 2 2 2" xfId="10112"/>
    <cellStyle name="Normal 2 2 2 2 3" xfId="10113"/>
    <cellStyle name="Normal 2 2 2 3" xfId="10114"/>
    <cellStyle name="Normal 2 2 2 4" xfId="10115"/>
    <cellStyle name="Normal 2 2 2 5" xfId="10116"/>
    <cellStyle name="Normal 2 2 20" xfId="10117"/>
    <cellStyle name="Normal 2 2 21" xfId="10118"/>
    <cellStyle name="Normal 2 2 22" xfId="10119"/>
    <cellStyle name="Normal 2 2 23" xfId="10120"/>
    <cellStyle name="Normal 2 2 24" xfId="10121"/>
    <cellStyle name="Normal 2 2 25" xfId="10122"/>
    <cellStyle name="Normal 2 2 26" xfId="10123"/>
    <cellStyle name="Normal 2 2 27" xfId="10124"/>
    <cellStyle name="Normal 2 2 28" xfId="10125"/>
    <cellStyle name="Normal 2 2 29" xfId="10126"/>
    <cellStyle name="Normal 2 2 3" xfId="10127"/>
    <cellStyle name="Normal 2 2 3 2" xfId="10128"/>
    <cellStyle name="Normal 2 2 3 2 2" xfId="10129"/>
    <cellStyle name="Normal 2 2 3 3" xfId="10130"/>
    <cellStyle name="Normal 2 2 3 3 2" xfId="10131"/>
    <cellStyle name="Normal 2 2 3 4" xfId="10132"/>
    <cellStyle name="Normal 2 2 30" xfId="10133"/>
    <cellStyle name="Normal 2 2 31" xfId="10134"/>
    <cellStyle name="Normal 2 2 32" xfId="10135"/>
    <cellStyle name="Normal 2 2 33" xfId="10136"/>
    <cellStyle name="Normal 2 2 34" xfId="10137"/>
    <cellStyle name="Normal 2 2 35" xfId="10138"/>
    <cellStyle name="Normal 2 2 36" xfId="10139"/>
    <cellStyle name="Normal 2 2 37" xfId="10140"/>
    <cellStyle name="Normal 2 2 38" xfId="10141"/>
    <cellStyle name="Normal 2 2 39" xfId="10099"/>
    <cellStyle name="Normal 2 2 4" xfId="10142"/>
    <cellStyle name="Normal 2 2 4 2" xfId="10143"/>
    <cellStyle name="Normal 2 2 5" xfId="10144"/>
    <cellStyle name="Normal 2 2 5 2" xfId="10145"/>
    <cellStyle name="Normal 2 2 6" xfId="10146"/>
    <cellStyle name="Normal 2 2 6 2" xfId="10147"/>
    <cellStyle name="Normal 2 2 7" xfId="10148"/>
    <cellStyle name="Normal 2 2 7 2" xfId="10149"/>
    <cellStyle name="Normal 2 2 8" xfId="10150"/>
    <cellStyle name="Normal 2 2 8 2" xfId="10151"/>
    <cellStyle name="Normal 2 2 9" xfId="10152"/>
    <cellStyle name="Normal 2 2 9 2" xfId="10153"/>
    <cellStyle name="Normal 2 2_Gold Price" xfId="10154"/>
    <cellStyle name="Normal 2 20" xfId="10155"/>
    <cellStyle name="Normal 2 20 10" xfId="10156"/>
    <cellStyle name="Normal 2 20 11" xfId="10157"/>
    <cellStyle name="Normal 2 20 12" xfId="10158"/>
    <cellStyle name="Normal 2 20 13" xfId="10159"/>
    <cellStyle name="Normal 2 20 14" xfId="10160"/>
    <cellStyle name="Normal 2 20 15" xfId="10161"/>
    <cellStyle name="Normal 2 20 16" xfId="10162"/>
    <cellStyle name="Normal 2 20 17" xfId="10163"/>
    <cellStyle name="Normal 2 20 18" xfId="10164"/>
    <cellStyle name="Normal 2 20 19" xfId="10165"/>
    <cellStyle name="Normal 2 20 2" xfId="10166"/>
    <cellStyle name="Normal 2 20 20" xfId="10167"/>
    <cellStyle name="Normal 2 20 21" xfId="10168"/>
    <cellStyle name="Normal 2 20 22" xfId="10169"/>
    <cellStyle name="Normal 2 20 23" xfId="10170"/>
    <cellStyle name="Normal 2 20 24" xfId="10171"/>
    <cellStyle name="Normal 2 20 25" xfId="10172"/>
    <cellStyle name="Normal 2 20 26" xfId="10173"/>
    <cellStyle name="Normal 2 20 27" xfId="10174"/>
    <cellStyle name="Normal 2 20 28" xfId="10175"/>
    <cellStyle name="Normal 2 20 29" xfId="10176"/>
    <cellStyle name="Normal 2 20 3" xfId="10177"/>
    <cellStyle name="Normal 2 20 30" xfId="10178"/>
    <cellStyle name="Normal 2 20 31" xfId="10179"/>
    <cellStyle name="Normal 2 20 32" xfId="10180"/>
    <cellStyle name="Normal 2 20 33" xfId="10181"/>
    <cellStyle name="Normal 2 20 34" xfId="10182"/>
    <cellStyle name="Normal 2 20 35" xfId="10183"/>
    <cellStyle name="Normal 2 20 4" xfId="10184"/>
    <cellStyle name="Normal 2 20 5" xfId="10185"/>
    <cellStyle name="Normal 2 20 6" xfId="10186"/>
    <cellStyle name="Normal 2 20 7" xfId="10187"/>
    <cellStyle name="Normal 2 20 8" xfId="10188"/>
    <cellStyle name="Normal 2 20 9" xfId="10189"/>
    <cellStyle name="Normal 2 200" xfId="23936"/>
    <cellStyle name="Normal 2 201" xfId="23915"/>
    <cellStyle name="Normal 2 202" xfId="23841"/>
    <cellStyle name="Normal 2 203" xfId="23802"/>
    <cellStyle name="Normal 2 204" xfId="23816"/>
    <cellStyle name="Normal 2 205" xfId="23854"/>
    <cellStyle name="Normal 2 206" xfId="23849"/>
    <cellStyle name="Normal 2 207" xfId="23941"/>
    <cellStyle name="Normal 2 208" xfId="23905"/>
    <cellStyle name="Normal 2 209" xfId="23922"/>
    <cellStyle name="Normal 2 21" xfId="10190"/>
    <cellStyle name="Normal 2 21 10" xfId="10191"/>
    <cellStyle name="Normal 2 21 11" xfId="10192"/>
    <cellStyle name="Normal 2 21 12" xfId="10193"/>
    <cellStyle name="Normal 2 21 13" xfId="10194"/>
    <cellStyle name="Normal 2 21 14" xfId="10195"/>
    <cellStyle name="Normal 2 21 15" xfId="10196"/>
    <cellStyle name="Normal 2 21 16" xfId="10197"/>
    <cellStyle name="Normal 2 21 17" xfId="10198"/>
    <cellStyle name="Normal 2 21 18" xfId="10199"/>
    <cellStyle name="Normal 2 21 19" xfId="10200"/>
    <cellStyle name="Normal 2 21 2" xfId="10201"/>
    <cellStyle name="Normal 2 21 20" xfId="10202"/>
    <cellStyle name="Normal 2 21 21" xfId="10203"/>
    <cellStyle name="Normal 2 21 22" xfId="10204"/>
    <cellStyle name="Normal 2 21 23" xfId="10205"/>
    <cellStyle name="Normal 2 21 24" xfId="10206"/>
    <cellStyle name="Normal 2 21 25" xfId="10207"/>
    <cellStyle name="Normal 2 21 26" xfId="10208"/>
    <cellStyle name="Normal 2 21 27" xfId="10209"/>
    <cellStyle name="Normal 2 21 28" xfId="10210"/>
    <cellStyle name="Normal 2 21 29" xfId="10211"/>
    <cellStyle name="Normal 2 21 3" xfId="10212"/>
    <cellStyle name="Normal 2 21 30" xfId="10213"/>
    <cellStyle name="Normal 2 21 31" xfId="10214"/>
    <cellStyle name="Normal 2 21 32" xfId="10215"/>
    <cellStyle name="Normal 2 21 33" xfId="10216"/>
    <cellStyle name="Normal 2 21 34" xfId="10217"/>
    <cellStyle name="Normal 2 21 35" xfId="10218"/>
    <cellStyle name="Normal 2 21 4" xfId="10219"/>
    <cellStyle name="Normal 2 21 5" xfId="10220"/>
    <cellStyle name="Normal 2 21 6" xfId="10221"/>
    <cellStyle name="Normal 2 21 7" xfId="10222"/>
    <cellStyle name="Normal 2 21 8" xfId="10223"/>
    <cellStyle name="Normal 2 21 9" xfId="10224"/>
    <cellStyle name="Normal 2 210" xfId="23886"/>
    <cellStyle name="Normal 2 211" xfId="23896"/>
    <cellStyle name="Normal 2 212" xfId="23952"/>
    <cellStyle name="Normal 2 213" xfId="23903"/>
    <cellStyle name="Normal 2 214" xfId="23955"/>
    <cellStyle name="Normal 2 215" xfId="23910"/>
    <cellStyle name="Normal 2 216" xfId="23961"/>
    <cellStyle name="Normal 2 217" xfId="23966"/>
    <cellStyle name="Normal 2 218" xfId="23989"/>
    <cellStyle name="Normal 2 219" xfId="23993"/>
    <cellStyle name="Normal 2 22" xfId="10225"/>
    <cellStyle name="Normal 2 22 10" xfId="10226"/>
    <cellStyle name="Normal 2 22 11" xfId="10227"/>
    <cellStyle name="Normal 2 22 12" xfId="10228"/>
    <cellStyle name="Normal 2 22 13" xfId="10229"/>
    <cellStyle name="Normal 2 22 14" xfId="10230"/>
    <cellStyle name="Normal 2 22 15" xfId="10231"/>
    <cellStyle name="Normal 2 22 16" xfId="10232"/>
    <cellStyle name="Normal 2 22 17" xfId="10233"/>
    <cellStyle name="Normal 2 22 18" xfId="10234"/>
    <cellStyle name="Normal 2 22 19" xfId="10235"/>
    <cellStyle name="Normal 2 22 2" xfId="10236"/>
    <cellStyle name="Normal 2 22 20" xfId="10237"/>
    <cellStyle name="Normal 2 22 21" xfId="10238"/>
    <cellStyle name="Normal 2 22 22" xfId="10239"/>
    <cellStyle name="Normal 2 22 23" xfId="10240"/>
    <cellStyle name="Normal 2 22 24" xfId="10241"/>
    <cellStyle name="Normal 2 22 25" xfId="10242"/>
    <cellStyle name="Normal 2 22 26" xfId="10243"/>
    <cellStyle name="Normal 2 22 27" xfId="10244"/>
    <cellStyle name="Normal 2 22 28" xfId="10245"/>
    <cellStyle name="Normal 2 22 29" xfId="10246"/>
    <cellStyle name="Normal 2 22 3" xfId="10247"/>
    <cellStyle name="Normal 2 22 30" xfId="10248"/>
    <cellStyle name="Normal 2 22 31" xfId="10249"/>
    <cellStyle name="Normal 2 22 32" xfId="10250"/>
    <cellStyle name="Normal 2 22 33" xfId="10251"/>
    <cellStyle name="Normal 2 22 34" xfId="10252"/>
    <cellStyle name="Normal 2 22 35" xfId="10253"/>
    <cellStyle name="Normal 2 22 4" xfId="10254"/>
    <cellStyle name="Normal 2 22 5" xfId="10255"/>
    <cellStyle name="Normal 2 22 6" xfId="10256"/>
    <cellStyle name="Normal 2 22 7" xfId="10257"/>
    <cellStyle name="Normal 2 22 8" xfId="10258"/>
    <cellStyle name="Normal 2 22 9" xfId="10259"/>
    <cellStyle name="Normal 2 220" xfId="23976"/>
    <cellStyle name="Normal 2 221" xfId="23832"/>
    <cellStyle name="Normal 2 222" xfId="23950"/>
    <cellStyle name="Normal 2 223" xfId="23892"/>
    <cellStyle name="Normal 2 224" xfId="23995"/>
    <cellStyle name="Normal 2 225" xfId="23985"/>
    <cellStyle name="Normal 2 226" xfId="23999"/>
    <cellStyle name="Normal 2 227" xfId="23991"/>
    <cellStyle name="Normal 2 228" xfId="23918"/>
    <cellStyle name="Normal 2 229" xfId="23837"/>
    <cellStyle name="Normal 2 23" xfId="10260"/>
    <cellStyle name="Normal 2 23 10" xfId="10261"/>
    <cellStyle name="Normal 2 23 11" xfId="10262"/>
    <cellStyle name="Normal 2 23 12" xfId="10263"/>
    <cellStyle name="Normal 2 23 13" xfId="10264"/>
    <cellStyle name="Normal 2 23 14" xfId="10265"/>
    <cellStyle name="Normal 2 23 15" xfId="10266"/>
    <cellStyle name="Normal 2 23 16" xfId="10267"/>
    <cellStyle name="Normal 2 23 17" xfId="10268"/>
    <cellStyle name="Normal 2 23 18" xfId="10269"/>
    <cellStyle name="Normal 2 23 19" xfId="10270"/>
    <cellStyle name="Normal 2 23 2" xfId="10271"/>
    <cellStyle name="Normal 2 23 20" xfId="10272"/>
    <cellStyle name="Normal 2 23 21" xfId="10273"/>
    <cellStyle name="Normal 2 23 22" xfId="10274"/>
    <cellStyle name="Normal 2 23 23" xfId="10275"/>
    <cellStyle name="Normal 2 23 24" xfId="10276"/>
    <cellStyle name="Normal 2 23 25" xfId="10277"/>
    <cellStyle name="Normal 2 23 26" xfId="10278"/>
    <cellStyle name="Normal 2 23 27" xfId="10279"/>
    <cellStyle name="Normal 2 23 28" xfId="10280"/>
    <cellStyle name="Normal 2 23 29" xfId="10281"/>
    <cellStyle name="Normal 2 23 3" xfId="10282"/>
    <cellStyle name="Normal 2 23 30" xfId="10283"/>
    <cellStyle name="Normal 2 23 31" xfId="10284"/>
    <cellStyle name="Normal 2 23 32" xfId="10285"/>
    <cellStyle name="Normal 2 23 33" xfId="10286"/>
    <cellStyle name="Normal 2 23 34" xfId="10287"/>
    <cellStyle name="Normal 2 23 35" xfId="10288"/>
    <cellStyle name="Normal 2 23 4" xfId="10289"/>
    <cellStyle name="Normal 2 23 5" xfId="10290"/>
    <cellStyle name="Normal 2 23 6" xfId="10291"/>
    <cellStyle name="Normal 2 23 7" xfId="10292"/>
    <cellStyle name="Normal 2 23 8" xfId="10293"/>
    <cellStyle name="Normal 2 23 9" xfId="10294"/>
    <cellStyle name="Normal 2 230" xfId="23953"/>
    <cellStyle name="Normal 2 231" xfId="23970"/>
    <cellStyle name="Normal 2 232" xfId="23959"/>
    <cellStyle name="Normal 2 233" xfId="24041"/>
    <cellStyle name="Normal 2 234" xfId="24044"/>
    <cellStyle name="Normal 2 24" xfId="10295"/>
    <cellStyle name="Normal 2 24 10" xfId="10296"/>
    <cellStyle name="Normal 2 24 11" xfId="10297"/>
    <cellStyle name="Normal 2 24 12" xfId="10298"/>
    <cellStyle name="Normal 2 24 13" xfId="10299"/>
    <cellStyle name="Normal 2 24 14" xfId="10300"/>
    <cellStyle name="Normal 2 24 15" xfId="10301"/>
    <cellStyle name="Normal 2 24 16" xfId="10302"/>
    <cellStyle name="Normal 2 24 17" xfId="10303"/>
    <cellStyle name="Normal 2 24 18" xfId="10304"/>
    <cellStyle name="Normal 2 24 19" xfId="10305"/>
    <cellStyle name="Normal 2 24 2" xfId="10306"/>
    <cellStyle name="Normal 2 24 20" xfId="10307"/>
    <cellStyle name="Normal 2 24 21" xfId="10308"/>
    <cellStyle name="Normal 2 24 22" xfId="10309"/>
    <cellStyle name="Normal 2 24 23" xfId="10310"/>
    <cellStyle name="Normal 2 24 24" xfId="10311"/>
    <cellStyle name="Normal 2 24 25" xfId="10312"/>
    <cellStyle name="Normal 2 24 26" xfId="10313"/>
    <cellStyle name="Normal 2 24 27" xfId="10314"/>
    <cellStyle name="Normal 2 24 28" xfId="10315"/>
    <cellStyle name="Normal 2 24 29" xfId="10316"/>
    <cellStyle name="Normal 2 24 3" xfId="10317"/>
    <cellStyle name="Normal 2 24 30" xfId="10318"/>
    <cellStyle name="Normal 2 24 31" xfId="10319"/>
    <cellStyle name="Normal 2 24 32" xfId="10320"/>
    <cellStyle name="Normal 2 24 33" xfId="10321"/>
    <cellStyle name="Normal 2 24 34" xfId="10322"/>
    <cellStyle name="Normal 2 24 35" xfId="10323"/>
    <cellStyle name="Normal 2 24 4" xfId="10324"/>
    <cellStyle name="Normal 2 24 5" xfId="10325"/>
    <cellStyle name="Normal 2 24 6" xfId="10326"/>
    <cellStyle name="Normal 2 24 7" xfId="10327"/>
    <cellStyle name="Normal 2 24 8" xfId="10328"/>
    <cellStyle name="Normal 2 24 9" xfId="10329"/>
    <cellStyle name="Normal 2 25" xfId="10330"/>
    <cellStyle name="Normal 2 25 10" xfId="10331"/>
    <cellStyle name="Normal 2 25 11" xfId="10332"/>
    <cellStyle name="Normal 2 25 12" xfId="10333"/>
    <cellStyle name="Normal 2 25 13" xfId="10334"/>
    <cellStyle name="Normal 2 25 14" xfId="10335"/>
    <cellStyle name="Normal 2 25 15" xfId="10336"/>
    <cellStyle name="Normal 2 25 16" xfId="10337"/>
    <cellStyle name="Normal 2 25 17" xfId="10338"/>
    <cellStyle name="Normal 2 25 18" xfId="10339"/>
    <cellStyle name="Normal 2 25 19" xfId="10340"/>
    <cellStyle name="Normal 2 25 2" xfId="10341"/>
    <cellStyle name="Normal 2 25 20" xfId="10342"/>
    <cellStyle name="Normal 2 25 21" xfId="10343"/>
    <cellStyle name="Normal 2 25 22" xfId="10344"/>
    <cellStyle name="Normal 2 25 23" xfId="10345"/>
    <cellStyle name="Normal 2 25 24" xfId="10346"/>
    <cellStyle name="Normal 2 25 25" xfId="10347"/>
    <cellStyle name="Normal 2 25 26" xfId="10348"/>
    <cellStyle name="Normal 2 25 27" xfId="10349"/>
    <cellStyle name="Normal 2 25 28" xfId="10350"/>
    <cellStyle name="Normal 2 25 29" xfId="10351"/>
    <cellStyle name="Normal 2 25 3" xfId="10352"/>
    <cellStyle name="Normal 2 25 30" xfId="10353"/>
    <cellStyle name="Normal 2 25 31" xfId="10354"/>
    <cellStyle name="Normal 2 25 32" xfId="10355"/>
    <cellStyle name="Normal 2 25 33" xfId="10356"/>
    <cellStyle name="Normal 2 25 34" xfId="10357"/>
    <cellStyle name="Normal 2 25 35" xfId="10358"/>
    <cellStyle name="Normal 2 25 4" xfId="10359"/>
    <cellStyle name="Normal 2 25 5" xfId="10360"/>
    <cellStyle name="Normal 2 25 6" xfId="10361"/>
    <cellStyle name="Normal 2 25 7" xfId="10362"/>
    <cellStyle name="Normal 2 25 8" xfId="10363"/>
    <cellStyle name="Normal 2 25 9" xfId="10364"/>
    <cellStyle name="Normal 2 26" xfId="10365"/>
    <cellStyle name="Normal 2 26 10" xfId="10366"/>
    <cellStyle name="Normal 2 26 11" xfId="10367"/>
    <cellStyle name="Normal 2 26 12" xfId="10368"/>
    <cellStyle name="Normal 2 26 13" xfId="10369"/>
    <cellStyle name="Normal 2 26 14" xfId="10370"/>
    <cellStyle name="Normal 2 26 15" xfId="10371"/>
    <cellStyle name="Normal 2 26 16" xfId="10372"/>
    <cellStyle name="Normal 2 26 17" xfId="10373"/>
    <cellStyle name="Normal 2 26 18" xfId="10374"/>
    <cellStyle name="Normal 2 26 19" xfId="10375"/>
    <cellStyle name="Normal 2 26 2" xfId="10376"/>
    <cellStyle name="Normal 2 26 20" xfId="10377"/>
    <cellStyle name="Normal 2 26 21" xfId="10378"/>
    <cellStyle name="Normal 2 26 22" xfId="10379"/>
    <cellStyle name="Normal 2 26 23" xfId="10380"/>
    <cellStyle name="Normal 2 26 24" xfId="10381"/>
    <cellStyle name="Normal 2 26 25" xfId="10382"/>
    <cellStyle name="Normal 2 26 26" xfId="10383"/>
    <cellStyle name="Normal 2 26 27" xfId="10384"/>
    <cellStyle name="Normal 2 26 28" xfId="10385"/>
    <cellStyle name="Normal 2 26 29" xfId="10386"/>
    <cellStyle name="Normal 2 26 3" xfId="10387"/>
    <cellStyle name="Normal 2 26 30" xfId="10388"/>
    <cellStyle name="Normal 2 26 31" xfId="10389"/>
    <cellStyle name="Normal 2 26 32" xfId="10390"/>
    <cellStyle name="Normal 2 26 33" xfId="10391"/>
    <cellStyle name="Normal 2 26 34" xfId="10392"/>
    <cellStyle name="Normal 2 26 35" xfId="10393"/>
    <cellStyle name="Normal 2 26 4" xfId="10394"/>
    <cellStyle name="Normal 2 26 5" xfId="10395"/>
    <cellStyle name="Normal 2 26 6" xfId="10396"/>
    <cellStyle name="Normal 2 26 7" xfId="10397"/>
    <cellStyle name="Normal 2 26 8" xfId="10398"/>
    <cellStyle name="Normal 2 26 9" xfId="10399"/>
    <cellStyle name="Normal 2 27" xfId="10400"/>
    <cellStyle name="Normal 2 27 10" xfId="10401"/>
    <cellStyle name="Normal 2 27 11" xfId="10402"/>
    <cellStyle name="Normal 2 27 12" xfId="10403"/>
    <cellStyle name="Normal 2 27 13" xfId="10404"/>
    <cellStyle name="Normal 2 27 14" xfId="10405"/>
    <cellStyle name="Normal 2 27 15" xfId="10406"/>
    <cellStyle name="Normal 2 27 16" xfId="10407"/>
    <cellStyle name="Normal 2 27 17" xfId="10408"/>
    <cellStyle name="Normal 2 27 18" xfId="10409"/>
    <cellStyle name="Normal 2 27 19" xfId="10410"/>
    <cellStyle name="Normal 2 27 2" xfId="10411"/>
    <cellStyle name="Normal 2 27 20" xfId="10412"/>
    <cellStyle name="Normal 2 27 21" xfId="10413"/>
    <cellStyle name="Normal 2 27 22" xfId="10414"/>
    <cellStyle name="Normal 2 27 23" xfId="10415"/>
    <cellStyle name="Normal 2 27 24" xfId="10416"/>
    <cellStyle name="Normal 2 27 25" xfId="10417"/>
    <cellStyle name="Normal 2 27 26" xfId="10418"/>
    <cellStyle name="Normal 2 27 27" xfId="10419"/>
    <cellStyle name="Normal 2 27 28" xfId="10420"/>
    <cellStyle name="Normal 2 27 29" xfId="10421"/>
    <cellStyle name="Normal 2 27 3" xfId="10422"/>
    <cellStyle name="Normal 2 27 30" xfId="10423"/>
    <cellStyle name="Normal 2 27 31" xfId="10424"/>
    <cellStyle name="Normal 2 27 32" xfId="10425"/>
    <cellStyle name="Normal 2 27 33" xfId="10426"/>
    <cellStyle name="Normal 2 27 34" xfId="10427"/>
    <cellStyle name="Normal 2 27 35" xfId="10428"/>
    <cellStyle name="Normal 2 27 4" xfId="10429"/>
    <cellStyle name="Normal 2 27 5" xfId="10430"/>
    <cellStyle name="Normal 2 27 6" xfId="10431"/>
    <cellStyle name="Normal 2 27 7" xfId="10432"/>
    <cellStyle name="Normal 2 27 8" xfId="10433"/>
    <cellStyle name="Normal 2 27 9" xfId="10434"/>
    <cellStyle name="Normal 2 28" xfId="10435"/>
    <cellStyle name="Normal 2 28 10" xfId="10436"/>
    <cellStyle name="Normal 2 28 11" xfId="10437"/>
    <cellStyle name="Normal 2 28 12" xfId="10438"/>
    <cellStyle name="Normal 2 28 13" xfId="10439"/>
    <cellStyle name="Normal 2 28 14" xfId="10440"/>
    <cellStyle name="Normal 2 28 15" xfId="10441"/>
    <cellStyle name="Normal 2 28 16" xfId="10442"/>
    <cellStyle name="Normal 2 28 17" xfId="10443"/>
    <cellStyle name="Normal 2 28 18" xfId="10444"/>
    <cellStyle name="Normal 2 28 19" xfId="10445"/>
    <cellStyle name="Normal 2 28 2" xfId="10446"/>
    <cellStyle name="Normal 2 28 20" xfId="10447"/>
    <cellStyle name="Normal 2 28 21" xfId="10448"/>
    <cellStyle name="Normal 2 28 22" xfId="10449"/>
    <cellStyle name="Normal 2 28 23" xfId="10450"/>
    <cellStyle name="Normal 2 28 24" xfId="10451"/>
    <cellStyle name="Normal 2 28 25" xfId="10452"/>
    <cellStyle name="Normal 2 28 26" xfId="10453"/>
    <cellStyle name="Normal 2 28 27" xfId="10454"/>
    <cellStyle name="Normal 2 28 28" xfId="10455"/>
    <cellStyle name="Normal 2 28 29" xfId="10456"/>
    <cellStyle name="Normal 2 28 3" xfId="10457"/>
    <cellStyle name="Normal 2 28 30" xfId="10458"/>
    <cellStyle name="Normal 2 28 31" xfId="10459"/>
    <cellStyle name="Normal 2 28 32" xfId="10460"/>
    <cellStyle name="Normal 2 28 33" xfId="10461"/>
    <cellStyle name="Normal 2 28 34" xfId="10462"/>
    <cellStyle name="Normal 2 28 35" xfId="10463"/>
    <cellStyle name="Normal 2 28 4" xfId="10464"/>
    <cellStyle name="Normal 2 28 5" xfId="10465"/>
    <cellStyle name="Normal 2 28 6" xfId="10466"/>
    <cellStyle name="Normal 2 28 7" xfId="10467"/>
    <cellStyle name="Normal 2 28 8" xfId="10468"/>
    <cellStyle name="Normal 2 28 9" xfId="10469"/>
    <cellStyle name="Normal 2 29" xfId="10470"/>
    <cellStyle name="Normal 2 29 10" xfId="10471"/>
    <cellStyle name="Normal 2 29 11" xfId="10472"/>
    <cellStyle name="Normal 2 29 12" xfId="10473"/>
    <cellStyle name="Normal 2 29 13" xfId="10474"/>
    <cellStyle name="Normal 2 29 14" xfId="10475"/>
    <cellStyle name="Normal 2 29 15" xfId="10476"/>
    <cellStyle name="Normal 2 29 16" xfId="10477"/>
    <cellStyle name="Normal 2 29 17" xfId="10478"/>
    <cellStyle name="Normal 2 29 18" xfId="10479"/>
    <cellStyle name="Normal 2 29 19" xfId="10480"/>
    <cellStyle name="Normal 2 29 2" xfId="10481"/>
    <cellStyle name="Normal 2 29 20" xfId="10482"/>
    <cellStyle name="Normal 2 29 21" xfId="10483"/>
    <cellStyle name="Normal 2 29 22" xfId="10484"/>
    <cellStyle name="Normal 2 29 23" xfId="10485"/>
    <cellStyle name="Normal 2 29 24" xfId="10486"/>
    <cellStyle name="Normal 2 29 25" xfId="10487"/>
    <cellStyle name="Normal 2 29 26" xfId="10488"/>
    <cellStyle name="Normal 2 29 27" xfId="10489"/>
    <cellStyle name="Normal 2 29 28" xfId="10490"/>
    <cellStyle name="Normal 2 29 29" xfId="10491"/>
    <cellStyle name="Normal 2 29 3" xfId="10492"/>
    <cellStyle name="Normal 2 29 30" xfId="10493"/>
    <cellStyle name="Normal 2 29 31" xfId="10494"/>
    <cellStyle name="Normal 2 29 32" xfId="10495"/>
    <cellStyle name="Normal 2 29 33" xfId="10496"/>
    <cellStyle name="Normal 2 29 34" xfId="10497"/>
    <cellStyle name="Normal 2 29 35" xfId="10498"/>
    <cellStyle name="Normal 2 29 4" xfId="10499"/>
    <cellStyle name="Normal 2 29 5" xfId="10500"/>
    <cellStyle name="Normal 2 29 6" xfId="10501"/>
    <cellStyle name="Normal 2 29 7" xfId="10502"/>
    <cellStyle name="Normal 2 29 8" xfId="10503"/>
    <cellStyle name="Normal 2 29 9" xfId="10504"/>
    <cellStyle name="Normal 2 3" xfId="101"/>
    <cellStyle name="Normal 2 3 10" xfId="10506"/>
    <cellStyle name="Normal 2 3 11" xfId="10507"/>
    <cellStyle name="Normal 2 3 12" xfId="10508"/>
    <cellStyle name="Normal 2 3 13" xfId="10509"/>
    <cellStyle name="Normal 2 3 14" xfId="10510"/>
    <cellStyle name="Normal 2 3 15" xfId="10511"/>
    <cellStyle name="Normal 2 3 16" xfId="10512"/>
    <cellStyle name="Normal 2 3 17" xfId="10513"/>
    <cellStyle name="Normal 2 3 18" xfId="10514"/>
    <cellStyle name="Normal 2 3 19" xfId="10515"/>
    <cellStyle name="Normal 2 3 2" xfId="187"/>
    <cellStyle name="Normal 2 3 2 2" xfId="10517"/>
    <cellStyle name="Normal 2 3 2 3" xfId="10518"/>
    <cellStyle name="Normal 2 3 2 4" xfId="10519"/>
    <cellStyle name="Normal 2 3 2 5" xfId="10520"/>
    <cellStyle name="Normal 2 3 2 6" xfId="10516"/>
    <cellStyle name="Normal 2 3 20" xfId="10521"/>
    <cellStyle name="Normal 2 3 21" xfId="10522"/>
    <cellStyle name="Normal 2 3 22" xfId="10523"/>
    <cellStyle name="Normal 2 3 23" xfId="10524"/>
    <cellStyle name="Normal 2 3 24" xfId="10525"/>
    <cellStyle name="Normal 2 3 25" xfId="10526"/>
    <cellStyle name="Normal 2 3 26" xfId="10527"/>
    <cellStyle name="Normal 2 3 27" xfId="10528"/>
    <cellStyle name="Normal 2 3 28" xfId="10529"/>
    <cellStyle name="Normal 2 3 29" xfId="10530"/>
    <cellStyle name="Normal 2 3 3" xfId="10531"/>
    <cellStyle name="Normal 2 3 30" xfId="10532"/>
    <cellStyle name="Normal 2 3 31" xfId="10533"/>
    <cellStyle name="Normal 2 3 32" xfId="10534"/>
    <cellStyle name="Normal 2 3 33" xfId="10535"/>
    <cellStyle name="Normal 2 3 34" xfId="10536"/>
    <cellStyle name="Normal 2 3 35" xfId="10537"/>
    <cellStyle name="Normal 2 3 36" xfId="10538"/>
    <cellStyle name="Normal 2 3 37" xfId="10505"/>
    <cellStyle name="Normal 2 3 4" xfId="10539"/>
    <cellStyle name="Normal 2 3 5" xfId="10540"/>
    <cellStyle name="Normal 2 3 6" xfId="10541"/>
    <cellStyle name="Normal 2 3 7" xfId="10542"/>
    <cellStyle name="Normal 2 3 8" xfId="10543"/>
    <cellStyle name="Normal 2 3 9" xfId="10544"/>
    <cellStyle name="Normal 2 3_Gold Price" xfId="10545"/>
    <cellStyle name="Normal 2 30" xfId="10546"/>
    <cellStyle name="Normal 2 30 10" xfId="10547"/>
    <cellStyle name="Normal 2 30 11" xfId="10548"/>
    <cellStyle name="Normal 2 30 12" xfId="10549"/>
    <cellStyle name="Normal 2 30 13" xfId="10550"/>
    <cellStyle name="Normal 2 30 14" xfId="10551"/>
    <cellStyle name="Normal 2 30 15" xfId="10552"/>
    <cellStyle name="Normal 2 30 16" xfId="10553"/>
    <cellStyle name="Normal 2 30 17" xfId="10554"/>
    <cellStyle name="Normal 2 30 18" xfId="10555"/>
    <cellStyle name="Normal 2 30 19" xfId="10556"/>
    <cellStyle name="Normal 2 30 2" xfId="10557"/>
    <cellStyle name="Normal 2 30 20" xfId="10558"/>
    <cellStyle name="Normal 2 30 21" xfId="10559"/>
    <cellStyle name="Normal 2 30 22" xfId="10560"/>
    <cellStyle name="Normal 2 30 23" xfId="10561"/>
    <cellStyle name="Normal 2 30 24" xfId="10562"/>
    <cellStyle name="Normal 2 30 25" xfId="10563"/>
    <cellStyle name="Normal 2 30 26" xfId="10564"/>
    <cellStyle name="Normal 2 30 27" xfId="10565"/>
    <cellStyle name="Normal 2 30 28" xfId="10566"/>
    <cellStyle name="Normal 2 30 29" xfId="10567"/>
    <cellStyle name="Normal 2 30 3" xfId="10568"/>
    <cellStyle name="Normal 2 30 30" xfId="10569"/>
    <cellStyle name="Normal 2 30 31" xfId="10570"/>
    <cellStyle name="Normal 2 30 32" xfId="10571"/>
    <cellStyle name="Normal 2 30 33" xfId="10572"/>
    <cellStyle name="Normal 2 30 34" xfId="10573"/>
    <cellStyle name="Normal 2 30 35" xfId="10574"/>
    <cellStyle name="Normal 2 30 4" xfId="10575"/>
    <cellStyle name="Normal 2 30 5" xfId="10576"/>
    <cellStyle name="Normal 2 30 6" xfId="10577"/>
    <cellStyle name="Normal 2 30 7" xfId="10578"/>
    <cellStyle name="Normal 2 30 8" xfId="10579"/>
    <cellStyle name="Normal 2 30 9" xfId="10580"/>
    <cellStyle name="Normal 2 31" xfId="10581"/>
    <cellStyle name="Normal 2 31 10" xfId="10582"/>
    <cellStyle name="Normal 2 31 11" xfId="10583"/>
    <cellStyle name="Normal 2 31 12" xfId="10584"/>
    <cellStyle name="Normal 2 31 13" xfId="10585"/>
    <cellStyle name="Normal 2 31 14" xfId="10586"/>
    <cellStyle name="Normal 2 31 15" xfId="10587"/>
    <cellStyle name="Normal 2 31 16" xfId="10588"/>
    <cellStyle name="Normal 2 31 17" xfId="10589"/>
    <cellStyle name="Normal 2 31 18" xfId="10590"/>
    <cellStyle name="Normal 2 31 19" xfId="10591"/>
    <cellStyle name="Normal 2 31 2" xfId="10592"/>
    <cellStyle name="Normal 2 31 20" xfId="10593"/>
    <cellStyle name="Normal 2 31 21" xfId="10594"/>
    <cellStyle name="Normal 2 31 22" xfId="10595"/>
    <cellStyle name="Normal 2 31 23" xfId="10596"/>
    <cellStyle name="Normal 2 31 24" xfId="10597"/>
    <cellStyle name="Normal 2 31 25" xfId="10598"/>
    <cellStyle name="Normal 2 31 26" xfId="10599"/>
    <cellStyle name="Normal 2 31 27" xfId="10600"/>
    <cellStyle name="Normal 2 31 28" xfId="10601"/>
    <cellStyle name="Normal 2 31 29" xfId="10602"/>
    <cellStyle name="Normal 2 31 3" xfId="10603"/>
    <cellStyle name="Normal 2 31 30" xfId="10604"/>
    <cellStyle name="Normal 2 31 31" xfId="10605"/>
    <cellStyle name="Normal 2 31 32" xfId="10606"/>
    <cellStyle name="Normal 2 31 33" xfId="10607"/>
    <cellStyle name="Normal 2 31 34" xfId="10608"/>
    <cellStyle name="Normal 2 31 35" xfId="10609"/>
    <cellStyle name="Normal 2 31 4" xfId="10610"/>
    <cellStyle name="Normal 2 31 5" xfId="10611"/>
    <cellStyle name="Normal 2 31 6" xfId="10612"/>
    <cellStyle name="Normal 2 31 7" xfId="10613"/>
    <cellStyle name="Normal 2 31 8" xfId="10614"/>
    <cellStyle name="Normal 2 31 9" xfId="10615"/>
    <cellStyle name="Normal 2 32" xfId="10616"/>
    <cellStyle name="Normal 2 32 10" xfId="10617"/>
    <cellStyle name="Normal 2 32 11" xfId="10618"/>
    <cellStyle name="Normal 2 32 12" xfId="10619"/>
    <cellStyle name="Normal 2 32 13" xfId="10620"/>
    <cellStyle name="Normal 2 32 14" xfId="10621"/>
    <cellStyle name="Normal 2 32 15" xfId="10622"/>
    <cellStyle name="Normal 2 32 16" xfId="10623"/>
    <cellStyle name="Normal 2 32 17" xfId="10624"/>
    <cellStyle name="Normal 2 32 18" xfId="10625"/>
    <cellStyle name="Normal 2 32 19" xfId="10626"/>
    <cellStyle name="Normal 2 32 2" xfId="10627"/>
    <cellStyle name="Normal 2 32 20" xfId="10628"/>
    <cellStyle name="Normal 2 32 21" xfId="10629"/>
    <cellStyle name="Normal 2 32 22" xfId="10630"/>
    <cellStyle name="Normal 2 32 23" xfId="10631"/>
    <cellStyle name="Normal 2 32 24" xfId="10632"/>
    <cellStyle name="Normal 2 32 25" xfId="10633"/>
    <cellStyle name="Normal 2 32 26" xfId="10634"/>
    <cellStyle name="Normal 2 32 27" xfId="10635"/>
    <cellStyle name="Normal 2 32 28" xfId="10636"/>
    <cellStyle name="Normal 2 32 29" xfId="10637"/>
    <cellStyle name="Normal 2 32 3" xfId="10638"/>
    <cellStyle name="Normal 2 32 30" xfId="10639"/>
    <cellStyle name="Normal 2 32 31" xfId="10640"/>
    <cellStyle name="Normal 2 32 32" xfId="10641"/>
    <cellStyle name="Normal 2 32 33" xfId="10642"/>
    <cellStyle name="Normal 2 32 34" xfId="10643"/>
    <cellStyle name="Normal 2 32 35" xfId="10644"/>
    <cellStyle name="Normal 2 32 4" xfId="10645"/>
    <cellStyle name="Normal 2 32 5" xfId="10646"/>
    <cellStyle name="Normal 2 32 6" xfId="10647"/>
    <cellStyle name="Normal 2 32 7" xfId="10648"/>
    <cellStyle name="Normal 2 32 8" xfId="10649"/>
    <cellStyle name="Normal 2 32 9" xfId="10650"/>
    <cellStyle name="Normal 2 33" xfId="10651"/>
    <cellStyle name="Normal 2 33 10" xfId="10652"/>
    <cellStyle name="Normal 2 33 11" xfId="10653"/>
    <cellStyle name="Normal 2 33 12" xfId="10654"/>
    <cellStyle name="Normal 2 33 13" xfId="10655"/>
    <cellStyle name="Normal 2 33 14" xfId="10656"/>
    <cellStyle name="Normal 2 33 15" xfId="10657"/>
    <cellStyle name="Normal 2 33 16" xfId="10658"/>
    <cellStyle name="Normal 2 33 17" xfId="10659"/>
    <cellStyle name="Normal 2 33 18" xfId="10660"/>
    <cellStyle name="Normal 2 33 19" xfId="10661"/>
    <cellStyle name="Normal 2 33 2" xfId="10662"/>
    <cellStyle name="Normal 2 33 20" xfId="10663"/>
    <cellStyle name="Normal 2 33 21" xfId="10664"/>
    <cellStyle name="Normal 2 33 22" xfId="10665"/>
    <cellStyle name="Normal 2 33 23" xfId="10666"/>
    <cellStyle name="Normal 2 33 24" xfId="10667"/>
    <cellStyle name="Normal 2 33 25" xfId="10668"/>
    <cellStyle name="Normal 2 33 26" xfId="10669"/>
    <cellStyle name="Normal 2 33 27" xfId="10670"/>
    <cellStyle name="Normal 2 33 28" xfId="10671"/>
    <cellStyle name="Normal 2 33 29" xfId="10672"/>
    <cellStyle name="Normal 2 33 3" xfId="10673"/>
    <cellStyle name="Normal 2 33 30" xfId="10674"/>
    <cellStyle name="Normal 2 33 31" xfId="10675"/>
    <cellStyle name="Normal 2 33 32" xfId="10676"/>
    <cellStyle name="Normal 2 33 33" xfId="10677"/>
    <cellStyle name="Normal 2 33 34" xfId="10678"/>
    <cellStyle name="Normal 2 33 35" xfId="10679"/>
    <cellStyle name="Normal 2 33 4" xfId="10680"/>
    <cellStyle name="Normal 2 33 5" xfId="10681"/>
    <cellStyle name="Normal 2 33 6" xfId="10682"/>
    <cellStyle name="Normal 2 33 7" xfId="10683"/>
    <cellStyle name="Normal 2 33 8" xfId="10684"/>
    <cellStyle name="Normal 2 33 9" xfId="10685"/>
    <cellStyle name="Normal 2 34" xfId="10686"/>
    <cellStyle name="Normal 2 34 10" xfId="10687"/>
    <cellStyle name="Normal 2 34 11" xfId="10688"/>
    <cellStyle name="Normal 2 34 12" xfId="10689"/>
    <cellStyle name="Normal 2 34 13" xfId="10690"/>
    <cellStyle name="Normal 2 34 14" xfId="10691"/>
    <cellStyle name="Normal 2 34 15" xfId="10692"/>
    <cellStyle name="Normal 2 34 16" xfId="10693"/>
    <cellStyle name="Normal 2 34 17" xfId="10694"/>
    <cellStyle name="Normal 2 34 18" xfId="10695"/>
    <cellStyle name="Normal 2 34 19" xfId="10696"/>
    <cellStyle name="Normal 2 34 2" xfId="10697"/>
    <cellStyle name="Normal 2 34 20" xfId="10698"/>
    <cellStyle name="Normal 2 34 21" xfId="10699"/>
    <cellStyle name="Normal 2 34 22" xfId="10700"/>
    <cellStyle name="Normal 2 34 23" xfId="10701"/>
    <cellStyle name="Normal 2 34 24" xfId="10702"/>
    <cellStyle name="Normal 2 34 25" xfId="10703"/>
    <cellStyle name="Normal 2 34 26" xfId="10704"/>
    <cellStyle name="Normal 2 34 27" xfId="10705"/>
    <cellStyle name="Normal 2 34 28" xfId="10706"/>
    <cellStyle name="Normal 2 34 29" xfId="10707"/>
    <cellStyle name="Normal 2 34 3" xfId="10708"/>
    <cellStyle name="Normal 2 34 30" xfId="10709"/>
    <cellStyle name="Normal 2 34 31" xfId="10710"/>
    <cellStyle name="Normal 2 34 32" xfId="10711"/>
    <cellStyle name="Normal 2 34 33" xfId="10712"/>
    <cellStyle name="Normal 2 34 34" xfId="10713"/>
    <cellStyle name="Normal 2 34 35" xfId="10714"/>
    <cellStyle name="Normal 2 34 4" xfId="10715"/>
    <cellStyle name="Normal 2 34 5" xfId="10716"/>
    <cellStyle name="Normal 2 34 6" xfId="10717"/>
    <cellStyle name="Normal 2 34 7" xfId="10718"/>
    <cellStyle name="Normal 2 34 8" xfId="10719"/>
    <cellStyle name="Normal 2 34 9" xfId="10720"/>
    <cellStyle name="Normal 2 35" xfId="10721"/>
    <cellStyle name="Normal 2 35 10" xfId="10722"/>
    <cellStyle name="Normal 2 35 11" xfId="10723"/>
    <cellStyle name="Normal 2 35 12" xfId="10724"/>
    <cellStyle name="Normal 2 35 13" xfId="10725"/>
    <cellStyle name="Normal 2 35 14" xfId="10726"/>
    <cellStyle name="Normal 2 35 15" xfId="10727"/>
    <cellStyle name="Normal 2 35 16" xfId="10728"/>
    <cellStyle name="Normal 2 35 17" xfId="10729"/>
    <cellStyle name="Normal 2 35 18" xfId="10730"/>
    <cellStyle name="Normal 2 35 19" xfId="10731"/>
    <cellStyle name="Normal 2 35 2" xfId="10732"/>
    <cellStyle name="Normal 2 35 20" xfId="10733"/>
    <cellStyle name="Normal 2 35 21" xfId="10734"/>
    <cellStyle name="Normal 2 35 22" xfId="10735"/>
    <cellStyle name="Normal 2 35 23" xfId="10736"/>
    <cellStyle name="Normal 2 35 24" xfId="10737"/>
    <cellStyle name="Normal 2 35 25" xfId="10738"/>
    <cellStyle name="Normal 2 35 26" xfId="10739"/>
    <cellStyle name="Normal 2 35 27" xfId="10740"/>
    <cellStyle name="Normal 2 35 28" xfId="10741"/>
    <cellStyle name="Normal 2 35 29" xfId="10742"/>
    <cellStyle name="Normal 2 35 3" xfId="10743"/>
    <cellStyle name="Normal 2 35 30" xfId="10744"/>
    <cellStyle name="Normal 2 35 31" xfId="10745"/>
    <cellStyle name="Normal 2 35 32" xfId="10746"/>
    <cellStyle name="Normal 2 35 33" xfId="10747"/>
    <cellStyle name="Normal 2 35 34" xfId="10748"/>
    <cellStyle name="Normal 2 35 35" xfId="10749"/>
    <cellStyle name="Normal 2 35 4" xfId="10750"/>
    <cellStyle name="Normal 2 35 5" xfId="10751"/>
    <cellStyle name="Normal 2 35 6" xfId="10752"/>
    <cellStyle name="Normal 2 35 7" xfId="10753"/>
    <cellStyle name="Normal 2 35 8" xfId="10754"/>
    <cellStyle name="Normal 2 35 9" xfId="10755"/>
    <cellStyle name="Normal 2 36" xfId="10756"/>
    <cellStyle name="Normal 2 36 10" xfId="10757"/>
    <cellStyle name="Normal 2 36 11" xfId="10758"/>
    <cellStyle name="Normal 2 36 12" xfId="10759"/>
    <cellStyle name="Normal 2 36 13" xfId="10760"/>
    <cellStyle name="Normal 2 36 14" xfId="10761"/>
    <cellStyle name="Normal 2 36 15" xfId="10762"/>
    <cellStyle name="Normal 2 36 16" xfId="10763"/>
    <cellStyle name="Normal 2 36 17" xfId="10764"/>
    <cellStyle name="Normal 2 36 18" xfId="10765"/>
    <cellStyle name="Normal 2 36 19" xfId="10766"/>
    <cellStyle name="Normal 2 36 2" xfId="10767"/>
    <cellStyle name="Normal 2 36 20" xfId="10768"/>
    <cellStyle name="Normal 2 36 21" xfId="10769"/>
    <cellStyle name="Normal 2 36 22" xfId="10770"/>
    <cellStyle name="Normal 2 36 23" xfId="10771"/>
    <cellStyle name="Normal 2 36 24" xfId="10772"/>
    <cellStyle name="Normal 2 36 25" xfId="10773"/>
    <cellStyle name="Normal 2 36 26" xfId="10774"/>
    <cellStyle name="Normal 2 36 27" xfId="10775"/>
    <cellStyle name="Normal 2 36 28" xfId="10776"/>
    <cellStyle name="Normal 2 36 29" xfId="10777"/>
    <cellStyle name="Normal 2 36 3" xfId="10778"/>
    <cellStyle name="Normal 2 36 30" xfId="10779"/>
    <cellStyle name="Normal 2 36 31" xfId="10780"/>
    <cellStyle name="Normal 2 36 32" xfId="10781"/>
    <cellStyle name="Normal 2 36 33" xfId="10782"/>
    <cellStyle name="Normal 2 36 34" xfId="10783"/>
    <cellStyle name="Normal 2 36 35" xfId="10784"/>
    <cellStyle name="Normal 2 36 4" xfId="10785"/>
    <cellStyle name="Normal 2 36 5" xfId="10786"/>
    <cellStyle name="Normal 2 36 6" xfId="10787"/>
    <cellStyle name="Normal 2 36 7" xfId="10788"/>
    <cellStyle name="Normal 2 36 8" xfId="10789"/>
    <cellStyle name="Normal 2 36 9" xfId="10790"/>
    <cellStyle name="Normal 2 37" xfId="10791"/>
    <cellStyle name="Normal 2 37 10" xfId="10792"/>
    <cellStyle name="Normal 2 37 11" xfId="10793"/>
    <cellStyle name="Normal 2 37 12" xfId="10794"/>
    <cellStyle name="Normal 2 37 13" xfId="10795"/>
    <cellStyle name="Normal 2 37 14" xfId="10796"/>
    <cellStyle name="Normal 2 37 15" xfId="10797"/>
    <cellStyle name="Normal 2 37 16" xfId="10798"/>
    <cellStyle name="Normal 2 37 17" xfId="10799"/>
    <cellStyle name="Normal 2 37 18" xfId="10800"/>
    <cellStyle name="Normal 2 37 19" xfId="10801"/>
    <cellStyle name="Normal 2 37 2" xfId="10802"/>
    <cellStyle name="Normal 2 37 20" xfId="10803"/>
    <cellStyle name="Normal 2 37 21" xfId="10804"/>
    <cellStyle name="Normal 2 37 22" xfId="10805"/>
    <cellStyle name="Normal 2 37 23" xfId="10806"/>
    <cellStyle name="Normal 2 37 24" xfId="10807"/>
    <cellStyle name="Normal 2 37 25" xfId="10808"/>
    <cellStyle name="Normal 2 37 26" xfId="10809"/>
    <cellStyle name="Normal 2 37 27" xfId="10810"/>
    <cellStyle name="Normal 2 37 28" xfId="10811"/>
    <cellStyle name="Normal 2 37 29" xfId="10812"/>
    <cellStyle name="Normal 2 37 3" xfId="10813"/>
    <cellStyle name="Normal 2 37 30" xfId="10814"/>
    <cellStyle name="Normal 2 37 31" xfId="10815"/>
    <cellStyle name="Normal 2 37 32" xfId="10816"/>
    <cellStyle name="Normal 2 37 33" xfId="10817"/>
    <cellStyle name="Normal 2 37 34" xfId="10818"/>
    <cellStyle name="Normal 2 37 35" xfId="10819"/>
    <cellStyle name="Normal 2 37 4" xfId="10820"/>
    <cellStyle name="Normal 2 37 5" xfId="10821"/>
    <cellStyle name="Normal 2 37 6" xfId="10822"/>
    <cellStyle name="Normal 2 37 7" xfId="10823"/>
    <cellStyle name="Normal 2 37 8" xfId="10824"/>
    <cellStyle name="Normal 2 37 9" xfId="10825"/>
    <cellStyle name="Normal 2 38" xfId="10826"/>
    <cellStyle name="Normal 2 38 10" xfId="10827"/>
    <cellStyle name="Normal 2 38 11" xfId="10828"/>
    <cellStyle name="Normal 2 38 12" xfId="10829"/>
    <cellStyle name="Normal 2 38 13" xfId="10830"/>
    <cellStyle name="Normal 2 38 14" xfId="10831"/>
    <cellStyle name="Normal 2 38 15" xfId="10832"/>
    <cellStyle name="Normal 2 38 16" xfId="10833"/>
    <cellStyle name="Normal 2 38 17" xfId="10834"/>
    <cellStyle name="Normal 2 38 18" xfId="10835"/>
    <cellStyle name="Normal 2 38 19" xfId="10836"/>
    <cellStyle name="Normal 2 38 2" xfId="10837"/>
    <cellStyle name="Normal 2 38 20" xfId="10838"/>
    <cellStyle name="Normal 2 38 21" xfId="10839"/>
    <cellStyle name="Normal 2 38 22" xfId="10840"/>
    <cellStyle name="Normal 2 38 23" xfId="10841"/>
    <cellStyle name="Normal 2 38 24" xfId="10842"/>
    <cellStyle name="Normal 2 38 25" xfId="10843"/>
    <cellStyle name="Normal 2 38 26" xfId="10844"/>
    <cellStyle name="Normal 2 38 27" xfId="10845"/>
    <cellStyle name="Normal 2 38 28" xfId="10846"/>
    <cellStyle name="Normal 2 38 29" xfId="10847"/>
    <cellStyle name="Normal 2 38 3" xfId="10848"/>
    <cellStyle name="Normal 2 38 30" xfId="10849"/>
    <cellStyle name="Normal 2 38 31" xfId="10850"/>
    <cellStyle name="Normal 2 38 32" xfId="10851"/>
    <cellStyle name="Normal 2 38 33" xfId="10852"/>
    <cellStyle name="Normal 2 38 34" xfId="10853"/>
    <cellStyle name="Normal 2 38 35" xfId="10854"/>
    <cellStyle name="Normal 2 38 4" xfId="10855"/>
    <cellStyle name="Normal 2 38 5" xfId="10856"/>
    <cellStyle name="Normal 2 38 6" xfId="10857"/>
    <cellStyle name="Normal 2 38 7" xfId="10858"/>
    <cellStyle name="Normal 2 38 8" xfId="10859"/>
    <cellStyle name="Normal 2 38 9" xfId="10860"/>
    <cellStyle name="Normal 2 39" xfId="10861"/>
    <cellStyle name="Normal 2 39 10" xfId="10862"/>
    <cellStyle name="Normal 2 39 11" xfId="10863"/>
    <cellStyle name="Normal 2 39 12" xfId="10864"/>
    <cellStyle name="Normal 2 39 13" xfId="10865"/>
    <cellStyle name="Normal 2 39 14" xfId="10866"/>
    <cellStyle name="Normal 2 39 15" xfId="10867"/>
    <cellStyle name="Normal 2 39 16" xfId="10868"/>
    <cellStyle name="Normal 2 39 17" xfId="10869"/>
    <cellStyle name="Normal 2 39 18" xfId="10870"/>
    <cellStyle name="Normal 2 39 19" xfId="10871"/>
    <cellStyle name="Normal 2 39 2" xfId="10872"/>
    <cellStyle name="Normal 2 39 20" xfId="10873"/>
    <cellStyle name="Normal 2 39 21" xfId="10874"/>
    <cellStyle name="Normal 2 39 22" xfId="10875"/>
    <cellStyle name="Normal 2 39 23" xfId="10876"/>
    <cellStyle name="Normal 2 39 24" xfId="10877"/>
    <cellStyle name="Normal 2 39 25" xfId="10878"/>
    <cellStyle name="Normal 2 39 26" xfId="10879"/>
    <cellStyle name="Normal 2 39 27" xfId="10880"/>
    <cellStyle name="Normal 2 39 28" xfId="10881"/>
    <cellStyle name="Normal 2 39 29" xfId="10882"/>
    <cellStyle name="Normal 2 39 3" xfId="10883"/>
    <cellStyle name="Normal 2 39 30" xfId="10884"/>
    <cellStyle name="Normal 2 39 31" xfId="10885"/>
    <cellStyle name="Normal 2 39 32" xfId="10886"/>
    <cellStyle name="Normal 2 39 33" xfId="10887"/>
    <cellStyle name="Normal 2 39 34" xfId="10888"/>
    <cellStyle name="Normal 2 39 35" xfId="10889"/>
    <cellStyle name="Normal 2 39 4" xfId="10890"/>
    <cellStyle name="Normal 2 39 5" xfId="10891"/>
    <cellStyle name="Normal 2 39 6" xfId="10892"/>
    <cellStyle name="Normal 2 39 7" xfId="10893"/>
    <cellStyle name="Normal 2 39 8" xfId="10894"/>
    <cellStyle name="Normal 2 39 9" xfId="10895"/>
    <cellStyle name="Normal 2 4" xfId="169"/>
    <cellStyle name="Normal 2 4 10" xfId="10897"/>
    <cellStyle name="Normal 2 4 11" xfId="10898"/>
    <cellStyle name="Normal 2 4 12" xfId="10899"/>
    <cellStyle name="Normal 2 4 13" xfId="10900"/>
    <cellStyle name="Normal 2 4 14" xfId="10901"/>
    <cellStyle name="Normal 2 4 15" xfId="10902"/>
    <cellStyle name="Normal 2 4 16" xfId="10903"/>
    <cellStyle name="Normal 2 4 17" xfId="10904"/>
    <cellStyle name="Normal 2 4 18" xfId="10905"/>
    <cellStyle name="Normal 2 4 19" xfId="10906"/>
    <cellStyle name="Normal 2 4 2" xfId="10907"/>
    <cellStyle name="Normal 2 4 2 2" xfId="10908"/>
    <cellStyle name="Normal 2 4 2 2 2" xfId="10909"/>
    <cellStyle name="Normal 2 4 2 3" xfId="10910"/>
    <cellStyle name="Normal 2 4 2 4" xfId="10911"/>
    <cellStyle name="Normal 2 4 2 5" xfId="10912"/>
    <cellStyle name="Normal 2 4 2 6" xfId="10913"/>
    <cellStyle name="Normal 2 4 20" xfId="10914"/>
    <cellStyle name="Normal 2 4 21" xfId="10915"/>
    <cellStyle name="Normal 2 4 22" xfId="10916"/>
    <cellStyle name="Normal 2 4 23" xfId="10917"/>
    <cellStyle name="Normal 2 4 24" xfId="10918"/>
    <cellStyle name="Normal 2 4 25" xfId="10919"/>
    <cellStyle name="Normal 2 4 26" xfId="10920"/>
    <cellStyle name="Normal 2 4 27" xfId="10921"/>
    <cellStyle name="Normal 2 4 28" xfId="10922"/>
    <cellStyle name="Normal 2 4 29" xfId="10923"/>
    <cellStyle name="Normal 2 4 3" xfId="10924"/>
    <cellStyle name="Normal 2 4 3 2" xfId="10925"/>
    <cellStyle name="Normal 2 4 30" xfId="10926"/>
    <cellStyle name="Normal 2 4 31" xfId="10927"/>
    <cellStyle name="Normal 2 4 32" xfId="10928"/>
    <cellStyle name="Normal 2 4 33" xfId="10929"/>
    <cellStyle name="Normal 2 4 34" xfId="10930"/>
    <cellStyle name="Normal 2 4 35" xfId="10931"/>
    <cellStyle name="Normal 2 4 36" xfId="10932"/>
    <cellStyle name="Normal 2 4 37" xfId="10933"/>
    <cellStyle name="Normal 2 4 38" xfId="10896"/>
    <cellStyle name="Normal 2 4 4" xfId="10934"/>
    <cellStyle name="Normal 2 4 4 2" xfId="10935"/>
    <cellStyle name="Normal 2 4 5" xfId="10936"/>
    <cellStyle name="Normal 2 4 5 2" xfId="10937"/>
    <cellStyle name="Normal 2 4 6" xfId="10938"/>
    <cellStyle name="Normal 2 4 7" xfId="10939"/>
    <cellStyle name="Normal 2 4 8" xfId="10940"/>
    <cellStyle name="Normal 2 4 9" xfId="10941"/>
    <cellStyle name="Normal 2 40" xfId="10942"/>
    <cellStyle name="Normal 2 40 10" xfId="10943"/>
    <cellStyle name="Normal 2 40 11" xfId="10944"/>
    <cellStyle name="Normal 2 40 12" xfId="10945"/>
    <cellStyle name="Normal 2 40 13" xfId="10946"/>
    <cellStyle name="Normal 2 40 14" xfId="10947"/>
    <cellStyle name="Normal 2 40 15" xfId="10948"/>
    <cellStyle name="Normal 2 40 16" xfId="10949"/>
    <cellStyle name="Normal 2 40 17" xfId="10950"/>
    <cellStyle name="Normal 2 40 18" xfId="10951"/>
    <cellStyle name="Normal 2 40 19" xfId="10952"/>
    <cellStyle name="Normal 2 40 2" xfId="10953"/>
    <cellStyle name="Normal 2 40 20" xfId="10954"/>
    <cellStyle name="Normal 2 40 21" xfId="10955"/>
    <cellStyle name="Normal 2 40 22" xfId="10956"/>
    <cellStyle name="Normal 2 40 23" xfId="10957"/>
    <cellStyle name="Normal 2 40 24" xfId="10958"/>
    <cellStyle name="Normal 2 40 25" xfId="10959"/>
    <cellStyle name="Normal 2 40 26" xfId="10960"/>
    <cellStyle name="Normal 2 40 27" xfId="10961"/>
    <cellStyle name="Normal 2 40 28" xfId="10962"/>
    <cellStyle name="Normal 2 40 29" xfId="10963"/>
    <cellStyle name="Normal 2 40 3" xfId="10964"/>
    <cellStyle name="Normal 2 40 30" xfId="10965"/>
    <cellStyle name="Normal 2 40 31" xfId="10966"/>
    <cellStyle name="Normal 2 40 32" xfId="10967"/>
    <cellStyle name="Normal 2 40 33" xfId="10968"/>
    <cellStyle name="Normal 2 40 34" xfId="10969"/>
    <cellStyle name="Normal 2 40 35" xfId="10970"/>
    <cellStyle name="Normal 2 40 4" xfId="10971"/>
    <cellStyle name="Normal 2 40 5" xfId="10972"/>
    <cellStyle name="Normal 2 40 6" xfId="10973"/>
    <cellStyle name="Normal 2 40 7" xfId="10974"/>
    <cellStyle name="Normal 2 40 8" xfId="10975"/>
    <cellStyle name="Normal 2 40 9" xfId="10976"/>
    <cellStyle name="Normal 2 41" xfId="10977"/>
    <cellStyle name="Normal 2 41 10" xfId="10978"/>
    <cellStyle name="Normal 2 41 11" xfId="10979"/>
    <cellStyle name="Normal 2 41 12" xfId="10980"/>
    <cellStyle name="Normal 2 41 13" xfId="10981"/>
    <cellStyle name="Normal 2 41 14" xfId="10982"/>
    <cellStyle name="Normal 2 41 15" xfId="10983"/>
    <cellStyle name="Normal 2 41 16" xfId="10984"/>
    <cellStyle name="Normal 2 41 17" xfId="10985"/>
    <cellStyle name="Normal 2 41 18" xfId="10986"/>
    <cellStyle name="Normal 2 41 19" xfId="10987"/>
    <cellStyle name="Normal 2 41 2" xfId="10988"/>
    <cellStyle name="Normal 2 41 20" xfId="10989"/>
    <cellStyle name="Normal 2 41 21" xfId="10990"/>
    <cellStyle name="Normal 2 41 22" xfId="10991"/>
    <cellStyle name="Normal 2 41 23" xfId="10992"/>
    <cellStyle name="Normal 2 41 24" xfId="10993"/>
    <cellStyle name="Normal 2 41 25" xfId="10994"/>
    <cellStyle name="Normal 2 41 26" xfId="10995"/>
    <cellStyle name="Normal 2 41 27" xfId="10996"/>
    <cellStyle name="Normal 2 41 28" xfId="10997"/>
    <cellStyle name="Normal 2 41 29" xfId="10998"/>
    <cellStyle name="Normal 2 41 3" xfId="10999"/>
    <cellStyle name="Normal 2 41 30" xfId="11000"/>
    <cellStyle name="Normal 2 41 31" xfId="11001"/>
    <cellStyle name="Normal 2 41 32" xfId="11002"/>
    <cellStyle name="Normal 2 41 33" xfId="11003"/>
    <cellStyle name="Normal 2 41 34" xfId="11004"/>
    <cellStyle name="Normal 2 41 35" xfId="11005"/>
    <cellStyle name="Normal 2 41 4" xfId="11006"/>
    <cellStyle name="Normal 2 41 5" xfId="11007"/>
    <cellStyle name="Normal 2 41 6" xfId="11008"/>
    <cellStyle name="Normal 2 41 7" xfId="11009"/>
    <cellStyle name="Normal 2 41 8" xfId="11010"/>
    <cellStyle name="Normal 2 41 9" xfId="11011"/>
    <cellStyle name="Normal 2 42" xfId="11012"/>
    <cellStyle name="Normal 2 42 10" xfId="11013"/>
    <cellStyle name="Normal 2 42 11" xfId="11014"/>
    <cellStyle name="Normal 2 42 12" xfId="11015"/>
    <cellStyle name="Normal 2 42 13" xfId="11016"/>
    <cellStyle name="Normal 2 42 14" xfId="11017"/>
    <cellStyle name="Normal 2 42 15" xfId="11018"/>
    <cellStyle name="Normal 2 42 16" xfId="11019"/>
    <cellStyle name="Normal 2 42 17" xfId="11020"/>
    <cellStyle name="Normal 2 42 18" xfId="11021"/>
    <cellStyle name="Normal 2 42 19" xfId="11022"/>
    <cellStyle name="Normal 2 42 2" xfId="11023"/>
    <cellStyle name="Normal 2 42 20" xfId="11024"/>
    <cellStyle name="Normal 2 42 21" xfId="11025"/>
    <cellStyle name="Normal 2 42 22" xfId="11026"/>
    <cellStyle name="Normal 2 42 23" xfId="11027"/>
    <cellStyle name="Normal 2 42 24" xfId="11028"/>
    <cellStyle name="Normal 2 42 25" xfId="11029"/>
    <cellStyle name="Normal 2 42 26" xfId="11030"/>
    <cellStyle name="Normal 2 42 27" xfId="11031"/>
    <cellStyle name="Normal 2 42 28" xfId="11032"/>
    <cellStyle name="Normal 2 42 29" xfId="11033"/>
    <cellStyle name="Normal 2 42 3" xfId="11034"/>
    <cellStyle name="Normal 2 42 30" xfId="11035"/>
    <cellStyle name="Normal 2 42 31" xfId="11036"/>
    <cellStyle name="Normal 2 42 32" xfId="11037"/>
    <cellStyle name="Normal 2 42 33" xfId="11038"/>
    <cellStyle name="Normal 2 42 34" xfId="11039"/>
    <cellStyle name="Normal 2 42 35" xfId="11040"/>
    <cellStyle name="Normal 2 42 4" xfId="11041"/>
    <cellStyle name="Normal 2 42 5" xfId="11042"/>
    <cellStyle name="Normal 2 42 6" xfId="11043"/>
    <cellStyle name="Normal 2 42 7" xfId="11044"/>
    <cellStyle name="Normal 2 42 8" xfId="11045"/>
    <cellStyle name="Normal 2 42 9" xfId="11046"/>
    <cellStyle name="Normal 2 43" xfId="11047"/>
    <cellStyle name="Normal 2 43 10" xfId="11048"/>
    <cellStyle name="Normal 2 43 11" xfId="11049"/>
    <cellStyle name="Normal 2 43 12" xfId="11050"/>
    <cellStyle name="Normal 2 43 13" xfId="11051"/>
    <cellStyle name="Normal 2 43 14" xfId="11052"/>
    <cellStyle name="Normal 2 43 15" xfId="11053"/>
    <cellStyle name="Normal 2 43 16" xfId="11054"/>
    <cellStyle name="Normal 2 43 17" xfId="11055"/>
    <cellStyle name="Normal 2 43 18" xfId="11056"/>
    <cellStyle name="Normal 2 43 19" xfId="11057"/>
    <cellStyle name="Normal 2 43 2" xfId="11058"/>
    <cellStyle name="Normal 2 43 20" xfId="11059"/>
    <cellStyle name="Normal 2 43 21" xfId="11060"/>
    <cellStyle name="Normal 2 43 22" xfId="11061"/>
    <cellStyle name="Normal 2 43 23" xfId="11062"/>
    <cellStyle name="Normal 2 43 24" xfId="11063"/>
    <cellStyle name="Normal 2 43 25" xfId="11064"/>
    <cellStyle name="Normal 2 43 26" xfId="11065"/>
    <cellStyle name="Normal 2 43 27" xfId="11066"/>
    <cellStyle name="Normal 2 43 28" xfId="11067"/>
    <cellStyle name="Normal 2 43 29" xfId="11068"/>
    <cellStyle name="Normal 2 43 3" xfId="11069"/>
    <cellStyle name="Normal 2 43 30" xfId="11070"/>
    <cellStyle name="Normal 2 43 31" xfId="11071"/>
    <cellStyle name="Normal 2 43 32" xfId="11072"/>
    <cellStyle name="Normal 2 43 33" xfId="11073"/>
    <cellStyle name="Normal 2 43 34" xfId="11074"/>
    <cellStyle name="Normal 2 43 35" xfId="11075"/>
    <cellStyle name="Normal 2 43 4" xfId="11076"/>
    <cellStyle name="Normal 2 43 5" xfId="11077"/>
    <cellStyle name="Normal 2 43 6" xfId="11078"/>
    <cellStyle name="Normal 2 43 7" xfId="11079"/>
    <cellStyle name="Normal 2 43 8" xfId="11080"/>
    <cellStyle name="Normal 2 43 9" xfId="11081"/>
    <cellStyle name="Normal 2 44" xfId="11082"/>
    <cellStyle name="Normal 2 44 10" xfId="11083"/>
    <cellStyle name="Normal 2 44 11" xfId="11084"/>
    <cellStyle name="Normal 2 44 12" xfId="11085"/>
    <cellStyle name="Normal 2 44 13" xfId="11086"/>
    <cellStyle name="Normal 2 44 14" xfId="11087"/>
    <cellStyle name="Normal 2 44 15" xfId="11088"/>
    <cellStyle name="Normal 2 44 16" xfId="11089"/>
    <cellStyle name="Normal 2 44 17" xfId="11090"/>
    <cellStyle name="Normal 2 44 18" xfId="11091"/>
    <cellStyle name="Normal 2 44 19" xfId="11092"/>
    <cellStyle name="Normal 2 44 2" xfId="11093"/>
    <cellStyle name="Normal 2 44 20" xfId="11094"/>
    <cellStyle name="Normal 2 44 21" xfId="11095"/>
    <cellStyle name="Normal 2 44 22" xfId="11096"/>
    <cellStyle name="Normal 2 44 23" xfId="11097"/>
    <cellStyle name="Normal 2 44 24" xfId="11098"/>
    <cellStyle name="Normal 2 44 25" xfId="11099"/>
    <cellStyle name="Normal 2 44 26" xfId="11100"/>
    <cellStyle name="Normal 2 44 27" xfId="11101"/>
    <cellStyle name="Normal 2 44 28" xfId="11102"/>
    <cellStyle name="Normal 2 44 29" xfId="11103"/>
    <cellStyle name="Normal 2 44 3" xfId="11104"/>
    <cellStyle name="Normal 2 44 30" xfId="11105"/>
    <cellStyle name="Normal 2 44 31" xfId="11106"/>
    <cellStyle name="Normal 2 44 32" xfId="11107"/>
    <cellStyle name="Normal 2 44 33" xfId="11108"/>
    <cellStyle name="Normal 2 44 34" xfId="11109"/>
    <cellStyle name="Normal 2 44 35" xfId="11110"/>
    <cellStyle name="Normal 2 44 4" xfId="11111"/>
    <cellStyle name="Normal 2 44 5" xfId="11112"/>
    <cellStyle name="Normal 2 44 6" xfId="11113"/>
    <cellStyle name="Normal 2 44 7" xfId="11114"/>
    <cellStyle name="Normal 2 44 8" xfId="11115"/>
    <cellStyle name="Normal 2 44 9" xfId="11116"/>
    <cellStyle name="Normal 2 45" xfId="11117"/>
    <cellStyle name="Normal 2 45 10" xfId="11118"/>
    <cellStyle name="Normal 2 45 11" xfId="11119"/>
    <cellStyle name="Normal 2 45 12" xfId="11120"/>
    <cellStyle name="Normal 2 45 13" xfId="11121"/>
    <cellStyle name="Normal 2 45 14" xfId="11122"/>
    <cellStyle name="Normal 2 45 15" xfId="11123"/>
    <cellStyle name="Normal 2 45 16" xfId="11124"/>
    <cellStyle name="Normal 2 45 17" xfId="11125"/>
    <cellStyle name="Normal 2 45 18" xfId="11126"/>
    <cellStyle name="Normal 2 45 19" xfId="11127"/>
    <cellStyle name="Normal 2 45 2" xfId="11128"/>
    <cellStyle name="Normal 2 45 20" xfId="11129"/>
    <cellStyle name="Normal 2 45 21" xfId="11130"/>
    <cellStyle name="Normal 2 45 22" xfId="11131"/>
    <cellStyle name="Normal 2 45 23" xfId="11132"/>
    <cellStyle name="Normal 2 45 24" xfId="11133"/>
    <cellStyle name="Normal 2 45 25" xfId="11134"/>
    <cellStyle name="Normal 2 45 26" xfId="11135"/>
    <cellStyle name="Normal 2 45 27" xfId="11136"/>
    <cellStyle name="Normal 2 45 28" xfId="11137"/>
    <cellStyle name="Normal 2 45 29" xfId="11138"/>
    <cellStyle name="Normal 2 45 3" xfId="11139"/>
    <cellStyle name="Normal 2 45 30" xfId="11140"/>
    <cellStyle name="Normal 2 45 31" xfId="11141"/>
    <cellStyle name="Normal 2 45 32" xfId="11142"/>
    <cellStyle name="Normal 2 45 33" xfId="11143"/>
    <cellStyle name="Normal 2 45 34" xfId="11144"/>
    <cellStyle name="Normal 2 45 35" xfId="11145"/>
    <cellStyle name="Normal 2 45 4" xfId="11146"/>
    <cellStyle name="Normal 2 45 5" xfId="11147"/>
    <cellStyle name="Normal 2 45 6" xfId="11148"/>
    <cellStyle name="Normal 2 45 7" xfId="11149"/>
    <cellStyle name="Normal 2 45 8" xfId="11150"/>
    <cellStyle name="Normal 2 45 9" xfId="11151"/>
    <cellStyle name="Normal 2 46" xfId="11152"/>
    <cellStyle name="Normal 2 46 10" xfId="11153"/>
    <cellStyle name="Normal 2 46 11" xfId="11154"/>
    <cellStyle name="Normal 2 46 12" xfId="11155"/>
    <cellStyle name="Normal 2 46 13" xfId="11156"/>
    <cellStyle name="Normal 2 46 14" xfId="11157"/>
    <cellStyle name="Normal 2 46 15" xfId="11158"/>
    <cellStyle name="Normal 2 46 16" xfId="11159"/>
    <cellStyle name="Normal 2 46 17" xfId="11160"/>
    <cellStyle name="Normal 2 46 18" xfId="11161"/>
    <cellStyle name="Normal 2 46 19" xfId="11162"/>
    <cellStyle name="Normal 2 46 2" xfId="11163"/>
    <cellStyle name="Normal 2 46 20" xfId="11164"/>
    <cellStyle name="Normal 2 46 21" xfId="11165"/>
    <cellStyle name="Normal 2 46 22" xfId="11166"/>
    <cellStyle name="Normal 2 46 23" xfId="11167"/>
    <cellStyle name="Normal 2 46 24" xfId="11168"/>
    <cellStyle name="Normal 2 46 25" xfId="11169"/>
    <cellStyle name="Normal 2 46 26" xfId="11170"/>
    <cellStyle name="Normal 2 46 27" xfId="11171"/>
    <cellStyle name="Normal 2 46 28" xfId="11172"/>
    <cellStyle name="Normal 2 46 29" xfId="11173"/>
    <cellStyle name="Normal 2 46 3" xfId="11174"/>
    <cellStyle name="Normal 2 46 30" xfId="11175"/>
    <cellStyle name="Normal 2 46 31" xfId="11176"/>
    <cellStyle name="Normal 2 46 32" xfId="11177"/>
    <cellStyle name="Normal 2 46 33" xfId="11178"/>
    <cellStyle name="Normal 2 46 34" xfId="11179"/>
    <cellStyle name="Normal 2 46 35" xfId="11180"/>
    <cellStyle name="Normal 2 46 4" xfId="11181"/>
    <cellStyle name="Normal 2 46 5" xfId="11182"/>
    <cellStyle name="Normal 2 46 6" xfId="11183"/>
    <cellStyle name="Normal 2 46 7" xfId="11184"/>
    <cellStyle name="Normal 2 46 8" xfId="11185"/>
    <cellStyle name="Normal 2 46 9" xfId="11186"/>
    <cellStyle name="Normal 2 47" xfId="11187"/>
    <cellStyle name="Normal 2 48" xfId="11188"/>
    <cellStyle name="Normal 2 49" xfId="11189"/>
    <cellStyle name="Normal 2 5" xfId="11190"/>
    <cellStyle name="Normal 2 5 10" xfId="11191"/>
    <cellStyle name="Normal 2 5 11" xfId="11192"/>
    <cellStyle name="Normal 2 5 12" xfId="11193"/>
    <cellStyle name="Normal 2 5 13" xfId="11194"/>
    <cellStyle name="Normal 2 5 14" xfId="11195"/>
    <cellStyle name="Normal 2 5 15" xfId="11196"/>
    <cellStyle name="Normal 2 5 16" xfId="11197"/>
    <cellStyle name="Normal 2 5 17" xfId="11198"/>
    <cellStyle name="Normal 2 5 18" xfId="11199"/>
    <cellStyle name="Normal 2 5 19" xfId="11200"/>
    <cellStyle name="Normal 2 5 2" xfId="11201"/>
    <cellStyle name="Normal 2 5 2 2" xfId="11202"/>
    <cellStyle name="Normal 2 5 2 2 2" xfId="11203"/>
    <cellStyle name="Normal 2 5 2 3" xfId="11204"/>
    <cellStyle name="Normal 2 5 2 4" xfId="11205"/>
    <cellStyle name="Normal 2 5 2 5" xfId="11206"/>
    <cellStyle name="Normal 2 5 2 6" xfId="11207"/>
    <cellStyle name="Normal 2 5 20" xfId="11208"/>
    <cellStyle name="Normal 2 5 21" xfId="11209"/>
    <cellStyle name="Normal 2 5 22" xfId="11210"/>
    <cellStyle name="Normal 2 5 23" xfId="11211"/>
    <cellStyle name="Normal 2 5 24" xfId="11212"/>
    <cellStyle name="Normal 2 5 25" xfId="11213"/>
    <cellStyle name="Normal 2 5 26" xfId="11214"/>
    <cellStyle name="Normal 2 5 27" xfId="11215"/>
    <cellStyle name="Normal 2 5 28" xfId="11216"/>
    <cellStyle name="Normal 2 5 29" xfId="11217"/>
    <cellStyle name="Normal 2 5 3" xfId="11218"/>
    <cellStyle name="Normal 2 5 3 2" xfId="11219"/>
    <cellStyle name="Normal 2 5 30" xfId="11220"/>
    <cellStyle name="Normal 2 5 31" xfId="11221"/>
    <cellStyle name="Normal 2 5 32" xfId="11222"/>
    <cellStyle name="Normal 2 5 33" xfId="11223"/>
    <cellStyle name="Normal 2 5 34" xfId="11224"/>
    <cellStyle name="Normal 2 5 35" xfId="11225"/>
    <cellStyle name="Normal 2 5 4" xfId="11226"/>
    <cellStyle name="Normal 2 5 4 2" xfId="11227"/>
    <cellStyle name="Normal 2 5 5" xfId="11228"/>
    <cellStyle name="Normal 2 5 5 2" xfId="11229"/>
    <cellStyle name="Normal 2 5 6" xfId="11230"/>
    <cellStyle name="Normal 2 5 7" xfId="11231"/>
    <cellStyle name="Normal 2 5 8" xfId="11232"/>
    <cellStyle name="Normal 2 5 9" xfId="11233"/>
    <cellStyle name="Normal 2 50" xfId="11234"/>
    <cellStyle name="Normal 2 51" xfId="11235"/>
    <cellStyle name="Normal 2 52" xfId="11236"/>
    <cellStyle name="Normal 2 53" xfId="11237"/>
    <cellStyle name="Normal 2 54" xfId="11238"/>
    <cellStyle name="Normal 2 55" xfId="11239"/>
    <cellStyle name="Normal 2 56" xfId="11240"/>
    <cellStyle name="Normal 2 57" xfId="11241"/>
    <cellStyle name="Normal 2 58" xfId="11242"/>
    <cellStyle name="Normal 2 59" xfId="11243"/>
    <cellStyle name="Normal 2 6" xfId="11244"/>
    <cellStyle name="Normal 2 6 10" xfId="11245"/>
    <cellStyle name="Normal 2 6 11" xfId="11246"/>
    <cellStyle name="Normal 2 6 12" xfId="11247"/>
    <cellStyle name="Normal 2 6 13" xfId="11248"/>
    <cellStyle name="Normal 2 6 14" xfId="11249"/>
    <cellStyle name="Normal 2 6 15" xfId="11250"/>
    <cellStyle name="Normal 2 6 16" xfId="11251"/>
    <cellStyle name="Normal 2 6 17" xfId="11252"/>
    <cellStyle name="Normal 2 6 18" xfId="11253"/>
    <cellStyle name="Normal 2 6 19" xfId="11254"/>
    <cellStyle name="Normal 2 6 2" xfId="11255"/>
    <cellStyle name="Normal 2 6 2 2" xfId="11256"/>
    <cellStyle name="Normal 2 6 20" xfId="11257"/>
    <cellStyle name="Normal 2 6 21" xfId="11258"/>
    <cellStyle name="Normal 2 6 22" xfId="11259"/>
    <cellStyle name="Normal 2 6 23" xfId="11260"/>
    <cellStyle name="Normal 2 6 24" xfId="11261"/>
    <cellStyle name="Normal 2 6 25" xfId="11262"/>
    <cellStyle name="Normal 2 6 26" xfId="11263"/>
    <cellStyle name="Normal 2 6 27" xfId="11264"/>
    <cellStyle name="Normal 2 6 28" xfId="11265"/>
    <cellStyle name="Normal 2 6 29" xfId="11266"/>
    <cellStyle name="Normal 2 6 3" xfId="11267"/>
    <cellStyle name="Normal 2 6 30" xfId="11268"/>
    <cellStyle name="Normal 2 6 31" xfId="11269"/>
    <cellStyle name="Normal 2 6 32" xfId="11270"/>
    <cellStyle name="Normal 2 6 33" xfId="11271"/>
    <cellStyle name="Normal 2 6 34" xfId="11272"/>
    <cellStyle name="Normal 2 6 35" xfId="11273"/>
    <cellStyle name="Normal 2 6 4" xfId="11274"/>
    <cellStyle name="Normal 2 6 5" xfId="11275"/>
    <cellStyle name="Normal 2 6 6" xfId="11276"/>
    <cellStyle name="Normal 2 6 7" xfId="11277"/>
    <cellStyle name="Normal 2 6 8" xfId="11278"/>
    <cellStyle name="Normal 2 6 9" xfId="11279"/>
    <cellStyle name="Normal 2 60" xfId="11280"/>
    <cellStyle name="Normal 2 61" xfId="11281"/>
    <cellStyle name="Normal 2 62" xfId="11282"/>
    <cellStyle name="Normal 2 63" xfId="11283"/>
    <cellStyle name="Normal 2 64" xfId="11284"/>
    <cellStyle name="Normal 2 65" xfId="11285"/>
    <cellStyle name="Normal 2 66" xfId="11286"/>
    <cellStyle name="Normal 2 67" xfId="11287"/>
    <cellStyle name="Normal 2 68" xfId="11288"/>
    <cellStyle name="Normal 2 69" xfId="11289"/>
    <cellStyle name="Normal 2 7" xfId="11290"/>
    <cellStyle name="Normal 2 7 10" xfId="11291"/>
    <cellStyle name="Normal 2 7 11" xfId="11292"/>
    <cellStyle name="Normal 2 7 12" xfId="11293"/>
    <cellStyle name="Normal 2 7 13" xfId="11294"/>
    <cellStyle name="Normal 2 7 14" xfId="11295"/>
    <cellStyle name="Normal 2 7 15" xfId="11296"/>
    <cellStyle name="Normal 2 7 16" xfId="11297"/>
    <cellStyle name="Normal 2 7 17" xfId="11298"/>
    <cellStyle name="Normal 2 7 18" xfId="11299"/>
    <cellStyle name="Normal 2 7 19" xfId="11300"/>
    <cellStyle name="Normal 2 7 2" xfId="11301"/>
    <cellStyle name="Normal 2 7 2 2" xfId="11302"/>
    <cellStyle name="Normal 2 7 20" xfId="11303"/>
    <cellStyle name="Normal 2 7 21" xfId="11304"/>
    <cellStyle name="Normal 2 7 22" xfId="11305"/>
    <cellStyle name="Normal 2 7 23" xfId="11306"/>
    <cellStyle name="Normal 2 7 24" xfId="11307"/>
    <cellStyle name="Normal 2 7 25" xfId="11308"/>
    <cellStyle name="Normal 2 7 26" xfId="11309"/>
    <cellStyle name="Normal 2 7 27" xfId="11310"/>
    <cellStyle name="Normal 2 7 28" xfId="11311"/>
    <cellStyle name="Normal 2 7 29" xfId="11312"/>
    <cellStyle name="Normal 2 7 3" xfId="11313"/>
    <cellStyle name="Normal 2 7 30" xfId="11314"/>
    <cellStyle name="Normal 2 7 31" xfId="11315"/>
    <cellStyle name="Normal 2 7 32" xfId="11316"/>
    <cellStyle name="Normal 2 7 33" xfId="11317"/>
    <cellStyle name="Normal 2 7 34" xfId="11318"/>
    <cellStyle name="Normal 2 7 35" xfId="11319"/>
    <cellStyle name="Normal 2 7 4" xfId="11320"/>
    <cellStyle name="Normal 2 7 5" xfId="11321"/>
    <cellStyle name="Normal 2 7 6" xfId="11322"/>
    <cellStyle name="Normal 2 7 7" xfId="11323"/>
    <cellStyle name="Normal 2 7 8" xfId="11324"/>
    <cellStyle name="Normal 2 7 9" xfId="11325"/>
    <cellStyle name="Normal 2 70" xfId="11326"/>
    <cellStyle name="Normal 2 71" xfId="11327"/>
    <cellStyle name="Normal 2 72" xfId="11328"/>
    <cellStyle name="Normal 2 73" xfId="11329"/>
    <cellStyle name="Normal 2 74" xfId="11330"/>
    <cellStyle name="Normal 2 75" xfId="11331"/>
    <cellStyle name="Normal 2 76" xfId="11332"/>
    <cellStyle name="Normal 2 77" xfId="11333"/>
    <cellStyle name="Normal 2 78" xfId="11334"/>
    <cellStyle name="Normal 2 79" xfId="11335"/>
    <cellStyle name="Normal 2 8" xfId="11336"/>
    <cellStyle name="Normal 2 8 10" xfId="11337"/>
    <cellStyle name="Normal 2 8 11" xfId="11338"/>
    <cellStyle name="Normal 2 8 12" xfId="11339"/>
    <cellStyle name="Normal 2 8 13" xfId="11340"/>
    <cellStyle name="Normal 2 8 14" xfId="11341"/>
    <cellStyle name="Normal 2 8 15" xfId="11342"/>
    <cellStyle name="Normal 2 8 16" xfId="11343"/>
    <cellStyle name="Normal 2 8 17" xfId="11344"/>
    <cellStyle name="Normal 2 8 18" xfId="11345"/>
    <cellStyle name="Normal 2 8 19" xfId="11346"/>
    <cellStyle name="Normal 2 8 2" xfId="11347"/>
    <cellStyle name="Normal 2 8 2 2" xfId="11348"/>
    <cellStyle name="Normal 2 8 20" xfId="11349"/>
    <cellStyle name="Normal 2 8 21" xfId="11350"/>
    <cellStyle name="Normal 2 8 22" xfId="11351"/>
    <cellStyle name="Normal 2 8 23" xfId="11352"/>
    <cellStyle name="Normal 2 8 24" xfId="11353"/>
    <cellStyle name="Normal 2 8 25" xfId="11354"/>
    <cellStyle name="Normal 2 8 26" xfId="11355"/>
    <cellStyle name="Normal 2 8 27" xfId="11356"/>
    <cellStyle name="Normal 2 8 28" xfId="11357"/>
    <cellStyle name="Normal 2 8 29" xfId="11358"/>
    <cellStyle name="Normal 2 8 3" xfId="11359"/>
    <cellStyle name="Normal 2 8 30" xfId="11360"/>
    <cellStyle name="Normal 2 8 31" xfId="11361"/>
    <cellStyle name="Normal 2 8 32" xfId="11362"/>
    <cellStyle name="Normal 2 8 33" xfId="11363"/>
    <cellStyle name="Normal 2 8 34" xfId="11364"/>
    <cellStyle name="Normal 2 8 35" xfId="11365"/>
    <cellStyle name="Normal 2 8 4" xfId="11366"/>
    <cellStyle name="Normal 2 8 5" xfId="11367"/>
    <cellStyle name="Normal 2 8 6" xfId="11368"/>
    <cellStyle name="Normal 2 8 7" xfId="11369"/>
    <cellStyle name="Normal 2 8 8" xfId="11370"/>
    <cellStyle name="Normal 2 8 9" xfId="11371"/>
    <cellStyle name="Normal 2 80" xfId="11372"/>
    <cellStyle name="Normal 2 81" xfId="11373"/>
    <cellStyle name="Normal 2 82" xfId="11374"/>
    <cellStyle name="Normal 2 83" xfId="11375"/>
    <cellStyle name="Normal 2 84" xfId="11376"/>
    <cellStyle name="Normal 2 85" xfId="11377"/>
    <cellStyle name="Normal 2 86" xfId="11378"/>
    <cellStyle name="Normal 2 87" xfId="11379"/>
    <cellStyle name="Normal 2 88" xfId="11380"/>
    <cellStyle name="Normal 2 89" xfId="11381"/>
    <cellStyle name="Normal 2 9" xfId="11382"/>
    <cellStyle name="Normal 2 9 10" xfId="11383"/>
    <cellStyle name="Normal 2 9 11" xfId="11384"/>
    <cellStyle name="Normal 2 9 12" xfId="11385"/>
    <cellStyle name="Normal 2 9 13" xfId="11386"/>
    <cellStyle name="Normal 2 9 14" xfId="11387"/>
    <cellStyle name="Normal 2 9 15" xfId="11388"/>
    <cellStyle name="Normal 2 9 16" xfId="11389"/>
    <cellStyle name="Normal 2 9 17" xfId="11390"/>
    <cellStyle name="Normal 2 9 18" xfId="11391"/>
    <cellStyle name="Normal 2 9 19" xfId="11392"/>
    <cellStyle name="Normal 2 9 2" xfId="11393"/>
    <cellStyle name="Normal 2 9 2 2" xfId="11394"/>
    <cellStyle name="Normal 2 9 20" xfId="11395"/>
    <cellStyle name="Normal 2 9 21" xfId="11396"/>
    <cellStyle name="Normal 2 9 22" xfId="11397"/>
    <cellStyle name="Normal 2 9 23" xfId="11398"/>
    <cellStyle name="Normal 2 9 24" xfId="11399"/>
    <cellStyle name="Normal 2 9 25" xfId="11400"/>
    <cellStyle name="Normal 2 9 26" xfId="11401"/>
    <cellStyle name="Normal 2 9 27" xfId="11402"/>
    <cellStyle name="Normal 2 9 28" xfId="11403"/>
    <cellStyle name="Normal 2 9 29" xfId="11404"/>
    <cellStyle name="Normal 2 9 3" xfId="11405"/>
    <cellStyle name="Normal 2 9 30" xfId="11406"/>
    <cellStyle name="Normal 2 9 31" xfId="11407"/>
    <cellStyle name="Normal 2 9 32" xfId="11408"/>
    <cellStyle name="Normal 2 9 33" xfId="11409"/>
    <cellStyle name="Normal 2 9 34" xfId="11410"/>
    <cellStyle name="Normal 2 9 35" xfId="11411"/>
    <cellStyle name="Normal 2 9 4" xfId="11412"/>
    <cellStyle name="Normal 2 9 5" xfId="11413"/>
    <cellStyle name="Normal 2 9 6" xfId="11414"/>
    <cellStyle name="Normal 2 9 7" xfId="11415"/>
    <cellStyle name="Normal 2 9 8" xfId="11416"/>
    <cellStyle name="Normal 2 9 9" xfId="11417"/>
    <cellStyle name="Normal 2 90" xfId="11418"/>
    <cellStyle name="Normal 2 91" xfId="11419"/>
    <cellStyle name="Normal 2 92" xfId="11420"/>
    <cellStyle name="Normal 2 93" xfId="11421"/>
    <cellStyle name="Normal 2 94" xfId="11422"/>
    <cellStyle name="Normal 2 95" xfId="11423"/>
    <cellStyle name="Normal 2 96" xfId="11424"/>
    <cellStyle name="Normal 2 97" xfId="11425"/>
    <cellStyle name="Normal 2 98" xfId="11426"/>
    <cellStyle name="Normal 2 99" xfId="11427"/>
    <cellStyle name="Normal 2_11 July 2012 Decomp" xfId="11428"/>
    <cellStyle name="Normal 20" xfId="11429"/>
    <cellStyle name="Normal 20 2" xfId="11430"/>
    <cellStyle name="Normal 20 2 2" xfId="11431"/>
    <cellStyle name="Normal 20 3" xfId="11432"/>
    <cellStyle name="Normal 20 3 10" xfId="11433"/>
    <cellStyle name="Normal 20 3 11" xfId="11434"/>
    <cellStyle name="Normal 20 3 2" xfId="11435"/>
    <cellStyle name="Normal 20 3 2 2" xfId="11436"/>
    <cellStyle name="Normal 20 3 2 2 2" xfId="11437"/>
    <cellStyle name="Normal 20 3 2 2 3" xfId="11438"/>
    <cellStyle name="Normal 20 3 2 3" xfId="11439"/>
    <cellStyle name="Normal 20 3 2 3 2" xfId="11440"/>
    <cellStyle name="Normal 20 3 2 3 3" xfId="11441"/>
    <cellStyle name="Normal 20 3 2 4" xfId="11442"/>
    <cellStyle name="Normal 20 3 2 4 2" xfId="11443"/>
    <cellStyle name="Normal 20 3 2 4 3" xfId="11444"/>
    <cellStyle name="Normal 20 3 2 5" xfId="11445"/>
    <cellStyle name="Normal 20 3 2 5 2" xfId="11446"/>
    <cellStyle name="Normal 20 3 2 6" xfId="11447"/>
    <cellStyle name="Normal 20 3 2 6 2" xfId="11448"/>
    <cellStyle name="Normal 20 3 2 7" xfId="11449"/>
    <cellStyle name="Normal 20 3 2 7 2" xfId="11450"/>
    <cellStyle name="Normal 20 3 2 8" xfId="11451"/>
    <cellStyle name="Normal 20 3 2 9" xfId="11452"/>
    <cellStyle name="Normal 20 3 3" xfId="11453"/>
    <cellStyle name="Normal 20 3 3 2" xfId="11454"/>
    <cellStyle name="Normal 20 3 3 3" xfId="11455"/>
    <cellStyle name="Normal 20 3 4" xfId="11456"/>
    <cellStyle name="Normal 20 3 4 2" xfId="11457"/>
    <cellStyle name="Normal 20 3 4 3" xfId="11458"/>
    <cellStyle name="Normal 20 3 5" xfId="11459"/>
    <cellStyle name="Normal 20 3 5 2" xfId="11460"/>
    <cellStyle name="Normal 20 3 5 3" xfId="11461"/>
    <cellStyle name="Normal 20 3 6" xfId="11462"/>
    <cellStyle name="Normal 20 3 6 2" xfId="11463"/>
    <cellStyle name="Normal 20 3 6 3" xfId="11464"/>
    <cellStyle name="Normal 20 3 7" xfId="11465"/>
    <cellStyle name="Normal 20 3 7 2" xfId="11466"/>
    <cellStyle name="Normal 20 3 8" xfId="11467"/>
    <cellStyle name="Normal 20 3 8 2" xfId="11468"/>
    <cellStyle name="Normal 20 3 9" xfId="11469"/>
    <cellStyle name="Normal 20 3 9 2" xfId="11470"/>
    <cellStyle name="Normal 20 4" xfId="11471"/>
    <cellStyle name="Normal 20 5" xfId="11472"/>
    <cellStyle name="Normal 20 6" xfId="11473"/>
    <cellStyle name="Normal 200" xfId="11474"/>
    <cellStyle name="Normal 201" xfId="11475"/>
    <cellStyle name="Normal 202" xfId="11476"/>
    <cellStyle name="Normal 203" xfId="11477"/>
    <cellStyle name="Normal 204" xfId="11478"/>
    <cellStyle name="Normal 205" xfId="11479"/>
    <cellStyle name="Normal 206" xfId="11480"/>
    <cellStyle name="Normal 207" xfId="11481"/>
    <cellStyle name="Normal 208" xfId="11482"/>
    <cellStyle name="Normal 209" xfId="11483"/>
    <cellStyle name="Normal 21" xfId="11484"/>
    <cellStyle name="Normal 21 2" xfId="11485"/>
    <cellStyle name="Normal 21 2 2" xfId="11486"/>
    <cellStyle name="Normal 21 3" xfId="11487"/>
    <cellStyle name="Normal 21 3 10" xfId="11488"/>
    <cellStyle name="Normal 21 3 11" xfId="11489"/>
    <cellStyle name="Normal 21 3 2" xfId="11490"/>
    <cellStyle name="Normal 21 3 2 2" xfId="11491"/>
    <cellStyle name="Normal 21 3 2 2 2" xfId="11492"/>
    <cellStyle name="Normal 21 3 2 2 3" xfId="11493"/>
    <cellStyle name="Normal 21 3 2 3" xfId="11494"/>
    <cellStyle name="Normal 21 3 2 3 2" xfId="11495"/>
    <cellStyle name="Normal 21 3 2 3 3" xfId="11496"/>
    <cellStyle name="Normal 21 3 2 4" xfId="11497"/>
    <cellStyle name="Normal 21 3 2 4 2" xfId="11498"/>
    <cellStyle name="Normal 21 3 2 4 3" xfId="11499"/>
    <cellStyle name="Normal 21 3 2 5" xfId="11500"/>
    <cellStyle name="Normal 21 3 2 5 2" xfId="11501"/>
    <cellStyle name="Normal 21 3 2 6" xfId="11502"/>
    <cellStyle name="Normal 21 3 2 6 2" xfId="11503"/>
    <cellStyle name="Normal 21 3 2 7" xfId="11504"/>
    <cellStyle name="Normal 21 3 2 7 2" xfId="11505"/>
    <cellStyle name="Normal 21 3 2 8" xfId="11506"/>
    <cellStyle name="Normal 21 3 2 9" xfId="11507"/>
    <cellStyle name="Normal 21 3 3" xfId="11508"/>
    <cellStyle name="Normal 21 3 3 2" xfId="11509"/>
    <cellStyle name="Normal 21 3 3 3" xfId="11510"/>
    <cellStyle name="Normal 21 3 4" xfId="11511"/>
    <cellStyle name="Normal 21 3 4 2" xfId="11512"/>
    <cellStyle name="Normal 21 3 4 3" xfId="11513"/>
    <cellStyle name="Normal 21 3 5" xfId="11514"/>
    <cellStyle name="Normal 21 3 5 2" xfId="11515"/>
    <cellStyle name="Normal 21 3 5 3" xfId="11516"/>
    <cellStyle name="Normal 21 3 6" xfId="11517"/>
    <cellStyle name="Normal 21 3 6 2" xfId="11518"/>
    <cellStyle name="Normal 21 3 6 3" xfId="11519"/>
    <cellStyle name="Normal 21 3 7" xfId="11520"/>
    <cellStyle name="Normal 21 3 7 2" xfId="11521"/>
    <cellStyle name="Normal 21 3 8" xfId="11522"/>
    <cellStyle name="Normal 21 3 8 2" xfId="11523"/>
    <cellStyle name="Normal 21 3 9" xfId="11524"/>
    <cellStyle name="Normal 21 3 9 2" xfId="11525"/>
    <cellStyle name="Normal 21 4" xfId="11526"/>
    <cellStyle name="Normal 210" xfId="11527"/>
    <cellStyle name="Normal 211" xfId="11528"/>
    <cellStyle name="Normal 212" xfId="11529"/>
    <cellStyle name="Normal 213" xfId="11530"/>
    <cellStyle name="Normal 214" xfId="11531"/>
    <cellStyle name="Normal 215" xfId="11532"/>
    <cellStyle name="Normal 216" xfId="11533"/>
    <cellStyle name="Normal 217" xfId="11534"/>
    <cellStyle name="Normal 218" xfId="11535"/>
    <cellStyle name="Normal 219" xfId="11536"/>
    <cellStyle name="Normal 22" xfId="11537"/>
    <cellStyle name="Normal 22 10" xfId="11538"/>
    <cellStyle name="Normal 22 10 2" xfId="11539"/>
    <cellStyle name="Normal 22 10 3" xfId="11540"/>
    <cellStyle name="Normal 22 10 4" xfId="11541"/>
    <cellStyle name="Normal 22 11" xfId="11542"/>
    <cellStyle name="Normal 22 11 2" xfId="11543"/>
    <cellStyle name="Normal 22 11 3" xfId="11544"/>
    <cellStyle name="Normal 22 11 4" xfId="11545"/>
    <cellStyle name="Normal 22 12" xfId="11546"/>
    <cellStyle name="Normal 22 12 2" xfId="11547"/>
    <cellStyle name="Normal 22 12 3" xfId="11548"/>
    <cellStyle name="Normal 22 12 4" xfId="11549"/>
    <cellStyle name="Normal 22 13" xfId="11550"/>
    <cellStyle name="Normal 22 13 2" xfId="11551"/>
    <cellStyle name="Normal 22 13 3" xfId="11552"/>
    <cellStyle name="Normal 22 13 4" xfId="11553"/>
    <cellStyle name="Normal 22 14" xfId="11554"/>
    <cellStyle name="Normal 22 14 2" xfId="11555"/>
    <cellStyle name="Normal 22 14 3" xfId="11556"/>
    <cellStyle name="Normal 22 14 4" xfId="11557"/>
    <cellStyle name="Normal 22 15" xfId="11558"/>
    <cellStyle name="Normal 22 15 2" xfId="11559"/>
    <cellStyle name="Normal 22 15 3" xfId="11560"/>
    <cellStyle name="Normal 22 15 4" xfId="11561"/>
    <cellStyle name="Normal 22 16" xfId="11562"/>
    <cellStyle name="Normal 22 16 2" xfId="11563"/>
    <cellStyle name="Normal 22 16 3" xfId="11564"/>
    <cellStyle name="Normal 22 16 4" xfId="11565"/>
    <cellStyle name="Normal 22 17" xfId="11566"/>
    <cellStyle name="Normal 22 17 2" xfId="11567"/>
    <cellStyle name="Normal 22 17 3" xfId="11568"/>
    <cellStyle name="Normal 22 17 4" xfId="11569"/>
    <cellStyle name="Normal 22 18" xfId="11570"/>
    <cellStyle name="Normal 22 18 2" xfId="11571"/>
    <cellStyle name="Normal 22 18 3" xfId="11572"/>
    <cellStyle name="Normal 22 18 4" xfId="11573"/>
    <cellStyle name="Normal 22 19" xfId="11574"/>
    <cellStyle name="Normal 22 19 2" xfId="11575"/>
    <cellStyle name="Normal 22 19 3" xfId="11576"/>
    <cellStyle name="Normal 22 19 4" xfId="11577"/>
    <cellStyle name="Normal 22 2" xfId="11578"/>
    <cellStyle name="Normal 22 2 2" xfId="11579"/>
    <cellStyle name="Normal 22 20" xfId="11580"/>
    <cellStyle name="Normal 22 20 2" xfId="11581"/>
    <cellStyle name="Normal 22 20 3" xfId="11582"/>
    <cellStyle name="Normal 22 20 4" xfId="11583"/>
    <cellStyle name="Normal 22 21" xfId="11584"/>
    <cellStyle name="Normal 22 21 2" xfId="11585"/>
    <cellStyle name="Normal 22 21 3" xfId="11586"/>
    <cellStyle name="Normal 22 22" xfId="11587"/>
    <cellStyle name="Normal 22 22 2" xfId="11588"/>
    <cellStyle name="Normal 22 22 3" xfId="11589"/>
    <cellStyle name="Normal 22 23" xfId="11590"/>
    <cellStyle name="Normal 22 23 2" xfId="11591"/>
    <cellStyle name="Normal 22 23 3" xfId="11592"/>
    <cellStyle name="Normal 22 24" xfId="11593"/>
    <cellStyle name="Normal 22 24 2" xfId="11594"/>
    <cellStyle name="Normal 22 25" xfId="11595"/>
    <cellStyle name="Normal 22 25 2" xfId="11596"/>
    <cellStyle name="Normal 22 26" xfId="11597"/>
    <cellStyle name="Normal 22 26 2" xfId="11598"/>
    <cellStyle name="Normal 22 27" xfId="11599"/>
    <cellStyle name="Normal 22 28" xfId="11600"/>
    <cellStyle name="Normal 22 29" xfId="11601"/>
    <cellStyle name="Normal 22 3" xfId="11602"/>
    <cellStyle name="Normal 22 3 2" xfId="11603"/>
    <cellStyle name="Normal 22 3 2 2" xfId="11604"/>
    <cellStyle name="Normal 22 3 2 3" xfId="11605"/>
    <cellStyle name="Normal 22 3 3" xfId="11606"/>
    <cellStyle name="Normal 22 3 3 2" xfId="11607"/>
    <cellStyle name="Normal 22 3 3 3" xfId="11608"/>
    <cellStyle name="Normal 22 3 4" xfId="11609"/>
    <cellStyle name="Normal 22 3 4 2" xfId="11610"/>
    <cellStyle name="Normal 22 3 4 3" xfId="11611"/>
    <cellStyle name="Normal 22 3 5" xfId="11612"/>
    <cellStyle name="Normal 22 3 5 2" xfId="11613"/>
    <cellStyle name="Normal 22 3 6" xfId="11614"/>
    <cellStyle name="Normal 22 3 6 2" xfId="11615"/>
    <cellStyle name="Normal 22 3 7" xfId="11616"/>
    <cellStyle name="Normal 22 3 7 2" xfId="11617"/>
    <cellStyle name="Normal 22 3 8" xfId="11618"/>
    <cellStyle name="Normal 22 3 9" xfId="11619"/>
    <cellStyle name="Normal 22 4" xfId="11620"/>
    <cellStyle name="Normal 22 4 2" xfId="11621"/>
    <cellStyle name="Normal 22 4 3" xfId="11622"/>
    <cellStyle name="Normal 22 4 4" xfId="11623"/>
    <cellStyle name="Normal 22 5" xfId="11624"/>
    <cellStyle name="Normal 22 5 2" xfId="11625"/>
    <cellStyle name="Normal 22 5 3" xfId="11626"/>
    <cellStyle name="Normal 22 5 4" xfId="11627"/>
    <cellStyle name="Normal 22 6" xfId="11628"/>
    <cellStyle name="Normal 22 6 2" xfId="11629"/>
    <cellStyle name="Normal 22 6 3" xfId="11630"/>
    <cellStyle name="Normal 22 6 4" xfId="11631"/>
    <cellStyle name="Normal 22 7" xfId="11632"/>
    <cellStyle name="Normal 22 7 2" xfId="11633"/>
    <cellStyle name="Normal 22 7 3" xfId="11634"/>
    <cellStyle name="Normal 22 7 4" xfId="11635"/>
    <cellStyle name="Normal 22 8" xfId="11636"/>
    <cellStyle name="Normal 22 8 2" xfId="11637"/>
    <cellStyle name="Normal 22 8 3" xfId="11638"/>
    <cellStyle name="Normal 22 8 4" xfId="11639"/>
    <cellStyle name="Normal 22 9" xfId="11640"/>
    <cellStyle name="Normal 22 9 2" xfId="11641"/>
    <cellStyle name="Normal 22 9 3" xfId="11642"/>
    <cellStyle name="Normal 22 9 4" xfId="11643"/>
    <cellStyle name="Normal 22_Financial Impacts" xfId="11644"/>
    <cellStyle name="Normal 220" xfId="11645"/>
    <cellStyle name="Normal 221" xfId="11646"/>
    <cellStyle name="Normal 222" xfId="11647"/>
    <cellStyle name="Normal 223" xfId="11648"/>
    <cellStyle name="Normal 224" xfId="11649"/>
    <cellStyle name="Normal 225" xfId="11650"/>
    <cellStyle name="Normal 226" xfId="11651"/>
    <cellStyle name="Normal 227" xfId="11652"/>
    <cellStyle name="Normal 228" xfId="11653"/>
    <cellStyle name="Normal 229" xfId="11654"/>
    <cellStyle name="Normal 23" xfId="11655"/>
    <cellStyle name="Normal 23 2" xfId="11656"/>
    <cellStyle name="Normal 23 3" xfId="11657"/>
    <cellStyle name="Normal 230" xfId="11658"/>
    <cellStyle name="Normal 231" xfId="11659"/>
    <cellStyle name="Normal 232" xfId="11660"/>
    <cellStyle name="Normal 233" xfId="11661"/>
    <cellStyle name="Normal 234" xfId="11662"/>
    <cellStyle name="Normal 235" xfId="11663"/>
    <cellStyle name="Normal 236" xfId="11664"/>
    <cellStyle name="Normal 237" xfId="11665"/>
    <cellStyle name="Normal 238" xfId="11666"/>
    <cellStyle name="Normal 239" xfId="11667"/>
    <cellStyle name="Normal 24" xfId="11668"/>
    <cellStyle name="Normal 24 10" xfId="11669"/>
    <cellStyle name="Normal 24 10 2" xfId="11670"/>
    <cellStyle name="Normal 24 10 3" xfId="11671"/>
    <cellStyle name="Normal 24 10 4" xfId="11672"/>
    <cellStyle name="Normal 24 11" xfId="11673"/>
    <cellStyle name="Normal 24 11 2" xfId="11674"/>
    <cellStyle name="Normal 24 11 3" xfId="11675"/>
    <cellStyle name="Normal 24 11 4" xfId="11676"/>
    <cellStyle name="Normal 24 12" xfId="11677"/>
    <cellStyle name="Normal 24 12 2" xfId="11678"/>
    <cellStyle name="Normal 24 12 3" xfId="11679"/>
    <cellStyle name="Normal 24 12 4" xfId="11680"/>
    <cellStyle name="Normal 24 13" xfId="11681"/>
    <cellStyle name="Normal 24 13 2" xfId="11682"/>
    <cellStyle name="Normal 24 13 3" xfId="11683"/>
    <cellStyle name="Normal 24 13 4" xfId="11684"/>
    <cellStyle name="Normal 24 14" xfId="11685"/>
    <cellStyle name="Normal 24 14 2" xfId="11686"/>
    <cellStyle name="Normal 24 14 3" xfId="11687"/>
    <cellStyle name="Normal 24 14 4" xfId="11688"/>
    <cellStyle name="Normal 24 15" xfId="11689"/>
    <cellStyle name="Normal 24 15 2" xfId="11690"/>
    <cellStyle name="Normal 24 15 3" xfId="11691"/>
    <cellStyle name="Normal 24 15 4" xfId="11692"/>
    <cellStyle name="Normal 24 16" xfId="11693"/>
    <cellStyle name="Normal 24 16 2" xfId="11694"/>
    <cellStyle name="Normal 24 16 3" xfId="11695"/>
    <cellStyle name="Normal 24 16 4" xfId="11696"/>
    <cellStyle name="Normal 24 17" xfId="11697"/>
    <cellStyle name="Normal 24 17 2" xfId="11698"/>
    <cellStyle name="Normal 24 17 3" xfId="11699"/>
    <cellStyle name="Normal 24 17 4" xfId="11700"/>
    <cellStyle name="Normal 24 18" xfId="11701"/>
    <cellStyle name="Normal 24 18 2" xfId="11702"/>
    <cellStyle name="Normal 24 18 3" xfId="11703"/>
    <cellStyle name="Normal 24 18 4" xfId="11704"/>
    <cellStyle name="Normal 24 19" xfId="11705"/>
    <cellStyle name="Normal 24 19 2" xfId="11706"/>
    <cellStyle name="Normal 24 19 3" xfId="11707"/>
    <cellStyle name="Normal 24 19 4" xfId="11708"/>
    <cellStyle name="Normal 24 2" xfId="11709"/>
    <cellStyle name="Normal 24 2 2" xfId="11710"/>
    <cellStyle name="Normal 24 2 2 2" xfId="11711"/>
    <cellStyle name="Normal 24 2 2 3" xfId="11712"/>
    <cellStyle name="Normal 24 2 3" xfId="11713"/>
    <cellStyle name="Normal 24 2 3 2" xfId="11714"/>
    <cellStyle name="Normal 24 2 3 3" xfId="11715"/>
    <cellStyle name="Normal 24 2 4" xfId="11716"/>
    <cellStyle name="Normal 24 2 4 2" xfId="11717"/>
    <cellStyle name="Normal 24 2 4 3" xfId="11718"/>
    <cellStyle name="Normal 24 2 5" xfId="11719"/>
    <cellStyle name="Normal 24 2 5 2" xfId="11720"/>
    <cellStyle name="Normal 24 2 6" xfId="11721"/>
    <cellStyle name="Normal 24 2 6 2" xfId="11722"/>
    <cellStyle name="Normal 24 2 7" xfId="11723"/>
    <cellStyle name="Normal 24 2 7 2" xfId="11724"/>
    <cellStyle name="Normal 24 2 8" xfId="11725"/>
    <cellStyle name="Normal 24 2 9" xfId="11726"/>
    <cellStyle name="Normal 24 20" xfId="11727"/>
    <cellStyle name="Normal 24 20 2" xfId="11728"/>
    <cellStyle name="Normal 24 20 3" xfId="11729"/>
    <cellStyle name="Normal 24 21" xfId="11730"/>
    <cellStyle name="Normal 24 21 2" xfId="11731"/>
    <cellStyle name="Normal 24 21 3" xfId="11732"/>
    <cellStyle name="Normal 24 22" xfId="11733"/>
    <cellStyle name="Normal 24 22 2" xfId="11734"/>
    <cellStyle name="Normal 24 22 3" xfId="11735"/>
    <cellStyle name="Normal 24 23" xfId="11736"/>
    <cellStyle name="Normal 24 23 2" xfId="11737"/>
    <cellStyle name="Normal 24 24" xfId="11738"/>
    <cellStyle name="Normal 24 24 2" xfId="11739"/>
    <cellStyle name="Normal 24 25" xfId="11740"/>
    <cellStyle name="Normal 24 25 2" xfId="11741"/>
    <cellStyle name="Normal 24 26" xfId="11742"/>
    <cellStyle name="Normal 24 27" xfId="11743"/>
    <cellStyle name="Normal 24 28" xfId="11744"/>
    <cellStyle name="Normal 24 3" xfId="11745"/>
    <cellStyle name="Normal 24 3 2" xfId="11746"/>
    <cellStyle name="Normal 24 3 3" xfId="11747"/>
    <cellStyle name="Normal 24 3 4" xfId="11748"/>
    <cellStyle name="Normal 24 4" xfId="11749"/>
    <cellStyle name="Normal 24 4 2" xfId="11750"/>
    <cellStyle name="Normal 24 4 3" xfId="11751"/>
    <cellStyle name="Normal 24 4 4" xfId="11752"/>
    <cellStyle name="Normal 24 5" xfId="11753"/>
    <cellStyle name="Normal 24 5 2" xfId="11754"/>
    <cellStyle name="Normal 24 5 3" xfId="11755"/>
    <cellStyle name="Normal 24 5 4" xfId="11756"/>
    <cellStyle name="Normal 24 6" xfId="11757"/>
    <cellStyle name="Normal 24 6 2" xfId="11758"/>
    <cellStyle name="Normal 24 6 3" xfId="11759"/>
    <cellStyle name="Normal 24 6 4" xfId="11760"/>
    <cellStyle name="Normal 24 7" xfId="11761"/>
    <cellStyle name="Normal 24 7 2" xfId="11762"/>
    <cellStyle name="Normal 24 7 3" xfId="11763"/>
    <cellStyle name="Normal 24 7 4" xfId="11764"/>
    <cellStyle name="Normal 24 8" xfId="11765"/>
    <cellStyle name="Normal 24 8 2" xfId="11766"/>
    <cellStyle name="Normal 24 8 3" xfId="11767"/>
    <cellStyle name="Normal 24 8 4" xfId="11768"/>
    <cellStyle name="Normal 24 9" xfId="11769"/>
    <cellStyle name="Normal 24 9 2" xfId="11770"/>
    <cellStyle name="Normal 24 9 3" xfId="11771"/>
    <cellStyle name="Normal 24 9 4" xfId="11772"/>
    <cellStyle name="Normal 240" xfId="11773"/>
    <cellStyle name="Normal 241" xfId="11774"/>
    <cellStyle name="Normal 242" xfId="11775"/>
    <cellStyle name="Normal 243" xfId="11776"/>
    <cellStyle name="Normal 244" xfId="11777"/>
    <cellStyle name="Normal 245" xfId="11778"/>
    <cellStyle name="Normal 246" xfId="11779"/>
    <cellStyle name="Normal 247" xfId="11780"/>
    <cellStyle name="Normal 248" xfId="11781"/>
    <cellStyle name="Normal 249" xfId="11782"/>
    <cellStyle name="Normal 25" xfId="11783"/>
    <cellStyle name="Normal 25 10" xfId="11784"/>
    <cellStyle name="Normal 25 10 2" xfId="11785"/>
    <cellStyle name="Normal 25 10 3" xfId="11786"/>
    <cellStyle name="Normal 25 10 4" xfId="11787"/>
    <cellStyle name="Normal 25 11" xfId="11788"/>
    <cellStyle name="Normal 25 11 2" xfId="11789"/>
    <cellStyle name="Normal 25 11 3" xfId="11790"/>
    <cellStyle name="Normal 25 11 4" xfId="11791"/>
    <cellStyle name="Normal 25 12" xfId="11792"/>
    <cellStyle name="Normal 25 12 2" xfId="11793"/>
    <cellStyle name="Normal 25 12 3" xfId="11794"/>
    <cellStyle name="Normal 25 12 4" xfId="11795"/>
    <cellStyle name="Normal 25 13" xfId="11796"/>
    <cellStyle name="Normal 25 13 2" xfId="11797"/>
    <cellStyle name="Normal 25 13 3" xfId="11798"/>
    <cellStyle name="Normal 25 13 4" xfId="11799"/>
    <cellStyle name="Normal 25 14" xfId="11800"/>
    <cellStyle name="Normal 25 14 2" xfId="11801"/>
    <cellStyle name="Normal 25 14 3" xfId="11802"/>
    <cellStyle name="Normal 25 14 4" xfId="11803"/>
    <cellStyle name="Normal 25 15" xfId="11804"/>
    <cellStyle name="Normal 25 15 2" xfId="11805"/>
    <cellStyle name="Normal 25 15 3" xfId="11806"/>
    <cellStyle name="Normal 25 15 4" xfId="11807"/>
    <cellStyle name="Normal 25 16" xfId="11808"/>
    <cellStyle name="Normal 25 16 2" xfId="11809"/>
    <cellStyle name="Normal 25 16 3" xfId="11810"/>
    <cellStyle name="Normal 25 16 4" xfId="11811"/>
    <cellStyle name="Normal 25 17" xfId="11812"/>
    <cellStyle name="Normal 25 17 2" xfId="11813"/>
    <cellStyle name="Normal 25 17 3" xfId="11814"/>
    <cellStyle name="Normal 25 17 4" xfId="11815"/>
    <cellStyle name="Normal 25 18" xfId="11816"/>
    <cellStyle name="Normal 25 18 2" xfId="11817"/>
    <cellStyle name="Normal 25 18 3" xfId="11818"/>
    <cellStyle name="Normal 25 18 4" xfId="11819"/>
    <cellStyle name="Normal 25 19" xfId="11820"/>
    <cellStyle name="Normal 25 19 2" xfId="11821"/>
    <cellStyle name="Normal 25 19 3" xfId="11822"/>
    <cellStyle name="Normal 25 19 4" xfId="11823"/>
    <cellStyle name="Normal 25 2" xfId="11824"/>
    <cellStyle name="Normal 25 2 2" xfId="11825"/>
    <cellStyle name="Normal 25 2 2 2" xfId="11826"/>
    <cellStyle name="Normal 25 2 2 3" xfId="11827"/>
    <cellStyle name="Normal 25 2 3" xfId="11828"/>
    <cellStyle name="Normal 25 2 3 2" xfId="11829"/>
    <cellStyle name="Normal 25 2 3 3" xfId="11830"/>
    <cellStyle name="Normal 25 2 4" xfId="11831"/>
    <cellStyle name="Normal 25 2 4 2" xfId="11832"/>
    <cellStyle name="Normal 25 2 4 3" xfId="11833"/>
    <cellStyle name="Normal 25 2 5" xfId="11834"/>
    <cellStyle name="Normal 25 2 5 2" xfId="11835"/>
    <cellStyle name="Normal 25 2 6" xfId="11836"/>
    <cellStyle name="Normal 25 2 6 2" xfId="11837"/>
    <cellStyle name="Normal 25 2 7" xfId="11838"/>
    <cellStyle name="Normal 25 2 7 2" xfId="11839"/>
    <cellStyle name="Normal 25 2 8" xfId="11840"/>
    <cellStyle name="Normal 25 2 9" xfId="11841"/>
    <cellStyle name="Normal 25 20" xfId="11842"/>
    <cellStyle name="Normal 25 20 2" xfId="11843"/>
    <cellStyle name="Normal 25 20 3" xfId="11844"/>
    <cellStyle name="Normal 25 21" xfId="11845"/>
    <cellStyle name="Normal 25 21 2" xfId="11846"/>
    <cellStyle name="Normal 25 21 3" xfId="11847"/>
    <cellStyle name="Normal 25 22" xfId="11848"/>
    <cellStyle name="Normal 25 22 2" xfId="11849"/>
    <cellStyle name="Normal 25 22 3" xfId="11850"/>
    <cellStyle name="Normal 25 23" xfId="11851"/>
    <cellStyle name="Normal 25 23 2" xfId="11852"/>
    <cellStyle name="Normal 25 24" xfId="11853"/>
    <cellStyle name="Normal 25 24 2" xfId="11854"/>
    <cellStyle name="Normal 25 25" xfId="11855"/>
    <cellStyle name="Normal 25 25 2" xfId="11856"/>
    <cellStyle name="Normal 25 26" xfId="11857"/>
    <cellStyle name="Normal 25 27" xfId="11858"/>
    <cellStyle name="Normal 25 28" xfId="11859"/>
    <cellStyle name="Normal 25 3" xfId="11860"/>
    <cellStyle name="Normal 25 3 2" xfId="11861"/>
    <cellStyle name="Normal 25 3 3" xfId="11862"/>
    <cellStyle name="Normal 25 3 4" xfId="11863"/>
    <cellStyle name="Normal 25 4" xfId="11864"/>
    <cellStyle name="Normal 25 4 2" xfId="11865"/>
    <cellStyle name="Normal 25 4 3" xfId="11866"/>
    <cellStyle name="Normal 25 4 4" xfId="11867"/>
    <cellStyle name="Normal 25 5" xfId="11868"/>
    <cellStyle name="Normal 25 5 2" xfId="11869"/>
    <cellStyle name="Normal 25 5 3" xfId="11870"/>
    <cellStyle name="Normal 25 5 4" xfId="11871"/>
    <cellStyle name="Normal 25 6" xfId="11872"/>
    <cellStyle name="Normal 25 6 2" xfId="11873"/>
    <cellStyle name="Normal 25 6 3" xfId="11874"/>
    <cellStyle name="Normal 25 6 4" xfId="11875"/>
    <cellStyle name="Normal 25 7" xfId="11876"/>
    <cellStyle name="Normal 25 7 2" xfId="11877"/>
    <cellStyle name="Normal 25 7 3" xfId="11878"/>
    <cellStyle name="Normal 25 7 4" xfId="11879"/>
    <cellStyle name="Normal 25 8" xfId="11880"/>
    <cellStyle name="Normal 25 8 2" xfId="11881"/>
    <cellStyle name="Normal 25 8 3" xfId="11882"/>
    <cellStyle name="Normal 25 8 4" xfId="11883"/>
    <cellStyle name="Normal 25 9" xfId="11884"/>
    <cellStyle name="Normal 25 9 2" xfId="11885"/>
    <cellStyle name="Normal 25 9 3" xfId="11886"/>
    <cellStyle name="Normal 25 9 4" xfId="11887"/>
    <cellStyle name="Normal 250" xfId="11888"/>
    <cellStyle name="Normal 251" xfId="11889"/>
    <cellStyle name="Normal 252" xfId="11890"/>
    <cellStyle name="Normal 253" xfId="11891"/>
    <cellStyle name="Normal 254" xfId="11892"/>
    <cellStyle name="Normal 255" xfId="11893"/>
    <cellStyle name="Normal 256" xfId="11894"/>
    <cellStyle name="Normal 257" xfId="11895"/>
    <cellStyle name="Normal 258" xfId="11896"/>
    <cellStyle name="Normal 259" xfId="11897"/>
    <cellStyle name="Normal 26" xfId="11898"/>
    <cellStyle name="Normal 26 10" xfId="11899"/>
    <cellStyle name="Normal 26 10 2" xfId="11900"/>
    <cellStyle name="Normal 26 10 3" xfId="11901"/>
    <cellStyle name="Normal 26 10 4" xfId="11902"/>
    <cellStyle name="Normal 26 11" xfId="11903"/>
    <cellStyle name="Normal 26 11 2" xfId="11904"/>
    <cellStyle name="Normal 26 11 3" xfId="11905"/>
    <cellStyle name="Normal 26 11 4" xfId="11906"/>
    <cellStyle name="Normal 26 12" xfId="11907"/>
    <cellStyle name="Normal 26 12 2" xfId="11908"/>
    <cellStyle name="Normal 26 12 3" xfId="11909"/>
    <cellStyle name="Normal 26 12 4" xfId="11910"/>
    <cellStyle name="Normal 26 13" xfId="11911"/>
    <cellStyle name="Normal 26 13 2" xfId="11912"/>
    <cellStyle name="Normal 26 13 3" xfId="11913"/>
    <cellStyle name="Normal 26 13 4" xfId="11914"/>
    <cellStyle name="Normal 26 14" xfId="11915"/>
    <cellStyle name="Normal 26 14 2" xfId="11916"/>
    <cellStyle name="Normal 26 14 3" xfId="11917"/>
    <cellStyle name="Normal 26 14 4" xfId="11918"/>
    <cellStyle name="Normal 26 15" xfId="11919"/>
    <cellStyle name="Normal 26 15 2" xfId="11920"/>
    <cellStyle name="Normal 26 15 3" xfId="11921"/>
    <cellStyle name="Normal 26 15 4" xfId="11922"/>
    <cellStyle name="Normal 26 16" xfId="11923"/>
    <cellStyle name="Normal 26 16 2" xfId="11924"/>
    <cellStyle name="Normal 26 16 3" xfId="11925"/>
    <cellStyle name="Normal 26 16 4" xfId="11926"/>
    <cellStyle name="Normal 26 17" xfId="11927"/>
    <cellStyle name="Normal 26 17 2" xfId="11928"/>
    <cellStyle name="Normal 26 17 3" xfId="11929"/>
    <cellStyle name="Normal 26 17 4" xfId="11930"/>
    <cellStyle name="Normal 26 18" xfId="11931"/>
    <cellStyle name="Normal 26 18 2" xfId="11932"/>
    <cellStyle name="Normal 26 18 3" xfId="11933"/>
    <cellStyle name="Normal 26 18 4" xfId="11934"/>
    <cellStyle name="Normal 26 19" xfId="11935"/>
    <cellStyle name="Normal 26 19 2" xfId="11936"/>
    <cellStyle name="Normal 26 19 3" xfId="11937"/>
    <cellStyle name="Normal 26 19 4" xfId="11938"/>
    <cellStyle name="Normal 26 2" xfId="11939"/>
    <cellStyle name="Normal 26 2 10" xfId="11940"/>
    <cellStyle name="Normal 26 2 11" xfId="11941"/>
    <cellStyle name="Normal 26 2 12" xfId="11942"/>
    <cellStyle name="Normal 26 2 13" xfId="11943"/>
    <cellStyle name="Normal 26 2 14" xfId="11944"/>
    <cellStyle name="Normal 26 2 15" xfId="11945"/>
    <cellStyle name="Normal 26 2 16" xfId="11946"/>
    <cellStyle name="Normal 26 2 17" xfId="11947"/>
    <cellStyle name="Normal 26 2 18" xfId="11948"/>
    <cellStyle name="Normal 26 2 19" xfId="11949"/>
    <cellStyle name="Normal 26 2 2" xfId="11950"/>
    <cellStyle name="Normal 26 2 2 2" xfId="11951"/>
    <cellStyle name="Normal 26 2 3" xfId="11952"/>
    <cellStyle name="Normal 26 2 4" xfId="11953"/>
    <cellStyle name="Normal 26 2 5" xfId="11954"/>
    <cellStyle name="Normal 26 2 6" xfId="11955"/>
    <cellStyle name="Normal 26 2 7" xfId="11956"/>
    <cellStyle name="Normal 26 2 8" xfId="11957"/>
    <cellStyle name="Normal 26 2 9" xfId="11958"/>
    <cellStyle name="Normal 26 20" xfId="11959"/>
    <cellStyle name="Normal 26 20 2" xfId="11960"/>
    <cellStyle name="Normal 26 20 3" xfId="11961"/>
    <cellStyle name="Normal 26 20 4" xfId="11962"/>
    <cellStyle name="Normal 26 21" xfId="11963"/>
    <cellStyle name="Normal 26 21 2" xfId="11964"/>
    <cellStyle name="Normal 26 21 3" xfId="11965"/>
    <cellStyle name="Normal 26 22" xfId="11966"/>
    <cellStyle name="Normal 26 22 2" xfId="11967"/>
    <cellStyle name="Normal 26 22 3" xfId="11968"/>
    <cellStyle name="Normal 26 23" xfId="11969"/>
    <cellStyle name="Normal 26 23 2" xfId="11970"/>
    <cellStyle name="Normal 26 23 3" xfId="11971"/>
    <cellStyle name="Normal 26 24" xfId="11972"/>
    <cellStyle name="Normal 26 24 2" xfId="11973"/>
    <cellStyle name="Normal 26 25" xfId="11974"/>
    <cellStyle name="Normal 26 25 2" xfId="11975"/>
    <cellStyle name="Normal 26 26" xfId="11976"/>
    <cellStyle name="Normal 26 26 2" xfId="11977"/>
    <cellStyle name="Normal 26 27" xfId="11978"/>
    <cellStyle name="Normal 26 28" xfId="11979"/>
    <cellStyle name="Normal 26 3" xfId="11980"/>
    <cellStyle name="Normal 26 3 2" xfId="11981"/>
    <cellStyle name="Normal 26 3 2 2" xfId="11982"/>
    <cellStyle name="Normal 26 3 2 3" xfId="11983"/>
    <cellStyle name="Normal 26 3 3" xfId="11984"/>
    <cellStyle name="Normal 26 3 3 2" xfId="11985"/>
    <cellStyle name="Normal 26 3 3 3" xfId="11986"/>
    <cellStyle name="Normal 26 3 4" xfId="11987"/>
    <cellStyle name="Normal 26 3 4 2" xfId="11988"/>
    <cellStyle name="Normal 26 3 4 3" xfId="11989"/>
    <cellStyle name="Normal 26 3 5" xfId="11990"/>
    <cellStyle name="Normal 26 3 5 2" xfId="11991"/>
    <cellStyle name="Normal 26 3 6" xfId="11992"/>
    <cellStyle name="Normal 26 3 6 2" xfId="11993"/>
    <cellStyle name="Normal 26 3 7" xfId="11994"/>
    <cellStyle name="Normal 26 3 7 2" xfId="11995"/>
    <cellStyle name="Normal 26 3 8" xfId="11996"/>
    <cellStyle name="Normal 26 3 9" xfId="11997"/>
    <cellStyle name="Normal 26 4" xfId="11998"/>
    <cellStyle name="Normal 26 4 2" xfId="11999"/>
    <cellStyle name="Normal 26 4 3" xfId="12000"/>
    <cellStyle name="Normal 26 4 4" xfId="12001"/>
    <cellStyle name="Normal 26 5" xfId="12002"/>
    <cellStyle name="Normal 26 5 2" xfId="12003"/>
    <cellStyle name="Normal 26 5 3" xfId="12004"/>
    <cellStyle name="Normal 26 5 4" xfId="12005"/>
    <cellStyle name="Normal 26 6" xfId="12006"/>
    <cellStyle name="Normal 26 6 2" xfId="12007"/>
    <cellStyle name="Normal 26 6 3" xfId="12008"/>
    <cellStyle name="Normal 26 6 4" xfId="12009"/>
    <cellStyle name="Normal 26 7" xfId="12010"/>
    <cellStyle name="Normal 26 7 2" xfId="12011"/>
    <cellStyle name="Normal 26 7 3" xfId="12012"/>
    <cellStyle name="Normal 26 7 4" xfId="12013"/>
    <cellStyle name="Normal 26 8" xfId="12014"/>
    <cellStyle name="Normal 26 8 2" xfId="12015"/>
    <cellStyle name="Normal 26 8 3" xfId="12016"/>
    <cellStyle name="Normal 26 8 4" xfId="12017"/>
    <cellStyle name="Normal 26 9" xfId="12018"/>
    <cellStyle name="Normal 26 9 2" xfId="12019"/>
    <cellStyle name="Normal 26 9 3" xfId="12020"/>
    <cellStyle name="Normal 26 9 4" xfId="12021"/>
    <cellStyle name="Normal 26_Financial Impacts" xfId="12022"/>
    <cellStyle name="Normal 260" xfId="12023"/>
    <cellStyle name="Normal 261" xfId="12024"/>
    <cellStyle name="Normal 262" xfId="12025"/>
    <cellStyle name="Normal 263" xfId="12026"/>
    <cellStyle name="Normal 264" xfId="12027"/>
    <cellStyle name="Normal 265" xfId="12028"/>
    <cellStyle name="Normal 266" xfId="12029"/>
    <cellStyle name="Normal 267" xfId="12030"/>
    <cellStyle name="Normal 268" xfId="12031"/>
    <cellStyle name="Normal 269" xfId="12032"/>
    <cellStyle name="Normal 27" xfId="12033"/>
    <cellStyle name="Normal 27 10" xfId="12034"/>
    <cellStyle name="Normal 27 10 2" xfId="12035"/>
    <cellStyle name="Normal 27 10 3" xfId="12036"/>
    <cellStyle name="Normal 27 10 4" xfId="12037"/>
    <cellStyle name="Normal 27 11" xfId="12038"/>
    <cellStyle name="Normal 27 11 2" xfId="12039"/>
    <cellStyle name="Normal 27 11 3" xfId="12040"/>
    <cellStyle name="Normal 27 11 4" xfId="12041"/>
    <cellStyle name="Normal 27 12" xfId="12042"/>
    <cellStyle name="Normal 27 12 2" xfId="12043"/>
    <cellStyle name="Normal 27 12 3" xfId="12044"/>
    <cellStyle name="Normal 27 12 4" xfId="12045"/>
    <cellStyle name="Normal 27 13" xfId="12046"/>
    <cellStyle name="Normal 27 13 2" xfId="12047"/>
    <cellStyle name="Normal 27 13 3" xfId="12048"/>
    <cellStyle name="Normal 27 13 4" xfId="12049"/>
    <cellStyle name="Normal 27 14" xfId="12050"/>
    <cellStyle name="Normal 27 14 2" xfId="12051"/>
    <cellStyle name="Normal 27 14 3" xfId="12052"/>
    <cellStyle name="Normal 27 14 4" xfId="12053"/>
    <cellStyle name="Normal 27 15" xfId="12054"/>
    <cellStyle name="Normal 27 15 2" xfId="12055"/>
    <cellStyle name="Normal 27 15 3" xfId="12056"/>
    <cellStyle name="Normal 27 15 4" xfId="12057"/>
    <cellStyle name="Normal 27 16" xfId="12058"/>
    <cellStyle name="Normal 27 16 2" xfId="12059"/>
    <cellStyle name="Normal 27 16 3" xfId="12060"/>
    <cellStyle name="Normal 27 16 4" xfId="12061"/>
    <cellStyle name="Normal 27 17" xfId="12062"/>
    <cellStyle name="Normal 27 17 2" xfId="12063"/>
    <cellStyle name="Normal 27 17 3" xfId="12064"/>
    <cellStyle name="Normal 27 17 4" xfId="12065"/>
    <cellStyle name="Normal 27 18" xfId="12066"/>
    <cellStyle name="Normal 27 18 2" xfId="12067"/>
    <cellStyle name="Normal 27 18 3" xfId="12068"/>
    <cellStyle name="Normal 27 18 4" xfId="12069"/>
    <cellStyle name="Normal 27 19" xfId="12070"/>
    <cellStyle name="Normal 27 19 2" xfId="12071"/>
    <cellStyle name="Normal 27 19 3" xfId="12072"/>
    <cellStyle name="Normal 27 19 4" xfId="12073"/>
    <cellStyle name="Normal 27 2" xfId="12074"/>
    <cellStyle name="Normal 27 2 10" xfId="12075"/>
    <cellStyle name="Normal 27 2 11" xfId="12076"/>
    <cellStyle name="Normal 27 2 12" xfId="12077"/>
    <cellStyle name="Normal 27 2 13" xfId="12078"/>
    <cellStyle name="Normal 27 2 14" xfId="12079"/>
    <cellStyle name="Normal 27 2 15" xfId="12080"/>
    <cellStyle name="Normal 27 2 16" xfId="12081"/>
    <cellStyle name="Normal 27 2 17" xfId="12082"/>
    <cellStyle name="Normal 27 2 18" xfId="12083"/>
    <cellStyle name="Normal 27 2 19" xfId="12084"/>
    <cellStyle name="Normal 27 2 2" xfId="12085"/>
    <cellStyle name="Normal 27 2 2 2" xfId="12086"/>
    <cellStyle name="Normal 27 2 3" xfId="12087"/>
    <cellStyle name="Normal 27 2 4" xfId="12088"/>
    <cellStyle name="Normal 27 2 5" xfId="12089"/>
    <cellStyle name="Normal 27 2 6" xfId="12090"/>
    <cellStyle name="Normal 27 2 7" xfId="12091"/>
    <cellStyle name="Normal 27 2 8" xfId="12092"/>
    <cellStyle name="Normal 27 2 9" xfId="12093"/>
    <cellStyle name="Normal 27 20" xfId="12094"/>
    <cellStyle name="Normal 27 20 2" xfId="12095"/>
    <cellStyle name="Normal 27 20 3" xfId="12096"/>
    <cellStyle name="Normal 27 20 4" xfId="12097"/>
    <cellStyle name="Normal 27 21" xfId="12098"/>
    <cellStyle name="Normal 27 21 2" xfId="12099"/>
    <cellStyle name="Normal 27 21 3" xfId="12100"/>
    <cellStyle name="Normal 27 22" xfId="12101"/>
    <cellStyle name="Normal 27 22 2" xfId="12102"/>
    <cellStyle name="Normal 27 22 3" xfId="12103"/>
    <cellStyle name="Normal 27 23" xfId="12104"/>
    <cellStyle name="Normal 27 23 2" xfId="12105"/>
    <cellStyle name="Normal 27 23 3" xfId="12106"/>
    <cellStyle name="Normal 27 24" xfId="12107"/>
    <cellStyle name="Normal 27 24 2" xfId="12108"/>
    <cellStyle name="Normal 27 25" xfId="12109"/>
    <cellStyle name="Normal 27 25 2" xfId="12110"/>
    <cellStyle name="Normal 27 26" xfId="12111"/>
    <cellStyle name="Normal 27 26 2" xfId="12112"/>
    <cellStyle name="Normal 27 27" xfId="12113"/>
    <cellStyle name="Normal 27 28" xfId="12114"/>
    <cellStyle name="Normal 27 3" xfId="12115"/>
    <cellStyle name="Normal 27 3 2" xfId="12116"/>
    <cellStyle name="Normal 27 3 2 2" xfId="12117"/>
    <cellStyle name="Normal 27 3 2 3" xfId="12118"/>
    <cellStyle name="Normal 27 3 3" xfId="12119"/>
    <cellStyle name="Normal 27 3 3 2" xfId="12120"/>
    <cellStyle name="Normal 27 3 3 3" xfId="12121"/>
    <cellStyle name="Normal 27 3 4" xfId="12122"/>
    <cellStyle name="Normal 27 3 4 2" xfId="12123"/>
    <cellStyle name="Normal 27 3 4 3" xfId="12124"/>
    <cellStyle name="Normal 27 3 5" xfId="12125"/>
    <cellStyle name="Normal 27 3 5 2" xfId="12126"/>
    <cellStyle name="Normal 27 3 6" xfId="12127"/>
    <cellStyle name="Normal 27 3 6 2" xfId="12128"/>
    <cellStyle name="Normal 27 3 7" xfId="12129"/>
    <cellStyle name="Normal 27 3 7 2" xfId="12130"/>
    <cellStyle name="Normal 27 3 8" xfId="12131"/>
    <cellStyle name="Normal 27 3 9" xfId="12132"/>
    <cellStyle name="Normal 27 4" xfId="12133"/>
    <cellStyle name="Normal 27 4 2" xfId="12134"/>
    <cellStyle name="Normal 27 4 3" xfId="12135"/>
    <cellStyle name="Normal 27 4 4" xfId="12136"/>
    <cellStyle name="Normal 27 5" xfId="12137"/>
    <cellStyle name="Normal 27 5 2" xfId="12138"/>
    <cellStyle name="Normal 27 5 3" xfId="12139"/>
    <cellStyle name="Normal 27 5 4" xfId="12140"/>
    <cellStyle name="Normal 27 6" xfId="12141"/>
    <cellStyle name="Normal 27 6 2" xfId="12142"/>
    <cellStyle name="Normal 27 6 3" xfId="12143"/>
    <cellStyle name="Normal 27 6 4" xfId="12144"/>
    <cellStyle name="Normal 27 7" xfId="12145"/>
    <cellStyle name="Normal 27 7 2" xfId="12146"/>
    <cellStyle name="Normal 27 7 3" xfId="12147"/>
    <cellStyle name="Normal 27 7 4" xfId="12148"/>
    <cellStyle name="Normal 27 8" xfId="12149"/>
    <cellStyle name="Normal 27 8 2" xfId="12150"/>
    <cellStyle name="Normal 27 8 3" xfId="12151"/>
    <cellStyle name="Normal 27 8 4" xfId="12152"/>
    <cellStyle name="Normal 27 9" xfId="12153"/>
    <cellStyle name="Normal 27 9 2" xfId="12154"/>
    <cellStyle name="Normal 27 9 3" xfId="12155"/>
    <cellStyle name="Normal 27 9 4" xfId="12156"/>
    <cellStyle name="Normal 27_Financial Impacts" xfId="12157"/>
    <cellStyle name="Normal 270" xfId="12158"/>
    <cellStyle name="Normal 271" xfId="12159"/>
    <cellStyle name="Normal 272" xfId="12160"/>
    <cellStyle name="Normal 273" xfId="12161"/>
    <cellStyle name="Normal 274" xfId="12162"/>
    <cellStyle name="Normal 275" xfId="12163"/>
    <cellStyle name="Normal 276" xfId="12164"/>
    <cellStyle name="Normal 277" xfId="12165"/>
    <cellStyle name="Normal 278" xfId="12166"/>
    <cellStyle name="Normal 279" xfId="12167"/>
    <cellStyle name="Normal 28" xfId="12168"/>
    <cellStyle name="Normal 28 10" xfId="12169"/>
    <cellStyle name="Normal 28 10 2" xfId="12170"/>
    <cellStyle name="Normal 28 11" xfId="12171"/>
    <cellStyle name="Normal 28 12" xfId="12172"/>
    <cellStyle name="Normal 28 2" xfId="12173"/>
    <cellStyle name="Normal 28 2 10" xfId="12174"/>
    <cellStyle name="Normal 28 2 11" xfId="12175"/>
    <cellStyle name="Normal 28 2 12" xfId="12176"/>
    <cellStyle name="Normal 28 2 13" xfId="12177"/>
    <cellStyle name="Normal 28 2 14" xfId="12178"/>
    <cellStyle name="Normal 28 2 15" xfId="12179"/>
    <cellStyle name="Normal 28 2 16" xfId="12180"/>
    <cellStyle name="Normal 28 2 17" xfId="12181"/>
    <cellStyle name="Normal 28 2 18" xfId="12182"/>
    <cellStyle name="Normal 28 2 19" xfId="12183"/>
    <cellStyle name="Normal 28 2 2" xfId="12184"/>
    <cellStyle name="Normal 28 2 2 2" xfId="12185"/>
    <cellStyle name="Normal 28 2 3" xfId="12186"/>
    <cellStyle name="Normal 28 2 4" xfId="12187"/>
    <cellStyle name="Normal 28 2 5" xfId="12188"/>
    <cellStyle name="Normal 28 2 6" xfId="12189"/>
    <cellStyle name="Normal 28 2 7" xfId="12190"/>
    <cellStyle name="Normal 28 2 8" xfId="12191"/>
    <cellStyle name="Normal 28 2 9" xfId="12192"/>
    <cellStyle name="Normal 28 3" xfId="12193"/>
    <cellStyle name="Normal 28 3 2" xfId="12194"/>
    <cellStyle name="Normal 28 3 2 2" xfId="12195"/>
    <cellStyle name="Normal 28 3 2 3" xfId="12196"/>
    <cellStyle name="Normal 28 3 3" xfId="12197"/>
    <cellStyle name="Normal 28 3 3 2" xfId="12198"/>
    <cellStyle name="Normal 28 3 3 3" xfId="12199"/>
    <cellStyle name="Normal 28 3 4" xfId="12200"/>
    <cellStyle name="Normal 28 3 4 2" xfId="12201"/>
    <cellStyle name="Normal 28 3 4 3" xfId="12202"/>
    <cellStyle name="Normal 28 3 5" xfId="12203"/>
    <cellStyle name="Normal 28 3 5 2" xfId="12204"/>
    <cellStyle name="Normal 28 3 6" xfId="12205"/>
    <cellStyle name="Normal 28 3 6 2" xfId="12206"/>
    <cellStyle name="Normal 28 3 7" xfId="12207"/>
    <cellStyle name="Normal 28 3 7 2" xfId="12208"/>
    <cellStyle name="Normal 28 3 8" xfId="12209"/>
    <cellStyle name="Normal 28 3 9" xfId="12210"/>
    <cellStyle name="Normal 28 4" xfId="12211"/>
    <cellStyle name="Normal 28 4 2" xfId="12212"/>
    <cellStyle name="Normal 28 4 3" xfId="12213"/>
    <cellStyle name="Normal 28 5" xfId="12214"/>
    <cellStyle name="Normal 28 5 2" xfId="12215"/>
    <cellStyle name="Normal 28 5 3" xfId="12216"/>
    <cellStyle name="Normal 28 6" xfId="12217"/>
    <cellStyle name="Normal 28 6 2" xfId="12218"/>
    <cellStyle name="Normal 28 6 3" xfId="12219"/>
    <cellStyle name="Normal 28 7" xfId="12220"/>
    <cellStyle name="Normal 28 7 2" xfId="12221"/>
    <cellStyle name="Normal 28 7 3" xfId="12222"/>
    <cellStyle name="Normal 28 8" xfId="12223"/>
    <cellStyle name="Normal 28 8 2" xfId="12224"/>
    <cellStyle name="Normal 28 9" xfId="12225"/>
    <cellStyle name="Normal 28 9 2" xfId="12226"/>
    <cellStyle name="Normal 28_Financial Impacts" xfId="12227"/>
    <cellStyle name="Normal 280" xfId="12228"/>
    <cellStyle name="Normal 281" xfId="12229"/>
    <cellStyle name="Normal 282" xfId="12230"/>
    <cellStyle name="Normal 283" xfId="12231"/>
    <cellStyle name="Normal 284" xfId="12232"/>
    <cellStyle name="Normal 285" xfId="12233"/>
    <cellStyle name="Normal 286" xfId="12234"/>
    <cellStyle name="Normal 287" xfId="12235"/>
    <cellStyle name="Normal 288" xfId="12236"/>
    <cellStyle name="Normal 289" xfId="12237"/>
    <cellStyle name="Normal 29" xfId="12238"/>
    <cellStyle name="Normal 29 10" xfId="12239"/>
    <cellStyle name="Normal 29 11" xfId="12240"/>
    <cellStyle name="Normal 29 12" xfId="12241"/>
    <cellStyle name="Normal 29 13" xfId="12242"/>
    <cellStyle name="Normal 29 14" xfId="12243"/>
    <cellStyle name="Normal 29 15" xfId="12244"/>
    <cellStyle name="Normal 29 16" xfId="12245"/>
    <cellStyle name="Normal 29 17" xfId="12246"/>
    <cellStyle name="Normal 29 18" xfId="12247"/>
    <cellStyle name="Normal 29 19" xfId="12248"/>
    <cellStyle name="Normal 29 2" xfId="12249"/>
    <cellStyle name="Normal 29 2 2" xfId="12250"/>
    <cellStyle name="Normal 29 3" xfId="12251"/>
    <cellStyle name="Normal 29 4" xfId="12252"/>
    <cellStyle name="Normal 29 5" xfId="12253"/>
    <cellStyle name="Normal 29 6" xfId="12254"/>
    <cellStyle name="Normal 29 7" xfId="12255"/>
    <cellStyle name="Normal 29 8" xfId="12256"/>
    <cellStyle name="Normal 29 9" xfId="12257"/>
    <cellStyle name="Normal 290" xfId="12258"/>
    <cellStyle name="Normal 291" xfId="12259"/>
    <cellStyle name="Normal 292" xfId="12260"/>
    <cellStyle name="Normal 293" xfId="12261"/>
    <cellStyle name="Normal 294" xfId="12262"/>
    <cellStyle name="Normal 295" xfId="12263"/>
    <cellStyle name="Normal 296" xfId="12264"/>
    <cellStyle name="Normal 297" xfId="12265"/>
    <cellStyle name="Normal 298" xfId="12266"/>
    <cellStyle name="Normal 299" xfId="12267"/>
    <cellStyle name="Normal 3" xfId="102"/>
    <cellStyle name="Normal 3 2" xfId="188"/>
    <cellStyle name="Normal 3 2 2" xfId="12269"/>
    <cellStyle name="Normal 3 2 2 2" xfId="12270"/>
    <cellStyle name="Normal 3 2 3" xfId="12271"/>
    <cellStyle name="Normal 3 2 4" xfId="12272"/>
    <cellStyle name="Normal 3 2 5" xfId="12273"/>
    <cellStyle name="Normal 3 2 6" xfId="12274"/>
    <cellStyle name="Normal 3 2 7" xfId="12275"/>
    <cellStyle name="Normal 3 2 8" xfId="12268"/>
    <cellStyle name="Normal 3 3" xfId="12276"/>
    <cellStyle name="Normal 3 3 2" xfId="12277"/>
    <cellStyle name="Normal 3 3 3" xfId="12278"/>
    <cellStyle name="Normal 3 3 4" xfId="12279"/>
    <cellStyle name="Normal 3 3 5" xfId="12280"/>
    <cellStyle name="Normal 3 4" xfId="12281"/>
    <cellStyle name="Normal 3 4 10" xfId="12282"/>
    <cellStyle name="Normal 3 4 11" xfId="12283"/>
    <cellStyle name="Normal 3 4 12" xfId="12284"/>
    <cellStyle name="Normal 3 4 13" xfId="12285"/>
    <cellStyle name="Normal 3 4 14" xfId="12286"/>
    <cellStyle name="Normal 3 4 15" xfId="12287"/>
    <cellStyle name="Normal 3 4 16" xfId="12288"/>
    <cellStyle name="Normal 3 4 17" xfId="12289"/>
    <cellStyle name="Normal 3 4 18" xfId="12290"/>
    <cellStyle name="Normal 3 4 19" xfId="12291"/>
    <cellStyle name="Normal 3 4 2" xfId="12292"/>
    <cellStyle name="Normal 3 4 2 2" xfId="12293"/>
    <cellStyle name="Normal 3 4 20" xfId="12294"/>
    <cellStyle name="Normal 3 4 21" xfId="12295"/>
    <cellStyle name="Normal 3 4 3" xfId="12296"/>
    <cellStyle name="Normal 3 4 4" xfId="12297"/>
    <cellStyle name="Normal 3 4 5" xfId="12298"/>
    <cellStyle name="Normal 3 4 6" xfId="12299"/>
    <cellStyle name="Normal 3 4 7" xfId="12300"/>
    <cellStyle name="Normal 3 4 8" xfId="12301"/>
    <cellStyle name="Normal 3 4 9" xfId="12302"/>
    <cellStyle name="Normal 3 5" xfId="12303"/>
    <cellStyle name="Normal 3 6" xfId="12304"/>
    <cellStyle name="Normal 3 7" xfId="12305"/>
    <cellStyle name="Normal 3 8" xfId="12306"/>
    <cellStyle name="Normal 3_11 July 2012 Decomp" xfId="12307"/>
    <cellStyle name="Normal 30" xfId="12308"/>
    <cellStyle name="Normal 30 10" xfId="12309"/>
    <cellStyle name="Normal 30 11" xfId="12310"/>
    <cellStyle name="Normal 30 2" xfId="12311"/>
    <cellStyle name="Normal 30 2 2" xfId="12312"/>
    <cellStyle name="Normal 30 2 2 2" xfId="12313"/>
    <cellStyle name="Normal 30 2 2 3" xfId="12314"/>
    <cellStyle name="Normal 30 2 3" xfId="12315"/>
    <cellStyle name="Normal 30 2 3 2" xfId="12316"/>
    <cellStyle name="Normal 30 2 3 3" xfId="12317"/>
    <cellStyle name="Normal 30 2 4" xfId="12318"/>
    <cellStyle name="Normal 30 2 4 2" xfId="12319"/>
    <cellStyle name="Normal 30 2 4 3" xfId="12320"/>
    <cellStyle name="Normal 30 2 5" xfId="12321"/>
    <cellStyle name="Normal 30 2 5 2" xfId="12322"/>
    <cellStyle name="Normal 30 2 6" xfId="12323"/>
    <cellStyle name="Normal 30 2 6 2" xfId="12324"/>
    <cellStyle name="Normal 30 2 7" xfId="12325"/>
    <cellStyle name="Normal 30 2 7 2" xfId="12326"/>
    <cellStyle name="Normal 30 2 8" xfId="12327"/>
    <cellStyle name="Normal 30 2 9" xfId="12328"/>
    <cellStyle name="Normal 30 3" xfId="12329"/>
    <cellStyle name="Normal 30 3 2" xfId="12330"/>
    <cellStyle name="Normal 30 3 3" xfId="12331"/>
    <cellStyle name="Normal 30 4" xfId="12332"/>
    <cellStyle name="Normal 30 4 2" xfId="12333"/>
    <cellStyle name="Normal 30 4 3" xfId="12334"/>
    <cellStyle name="Normal 30 5" xfId="12335"/>
    <cellStyle name="Normal 30 5 2" xfId="12336"/>
    <cellStyle name="Normal 30 5 3" xfId="12337"/>
    <cellStyle name="Normal 30 6" xfId="12338"/>
    <cellStyle name="Normal 30 6 2" xfId="12339"/>
    <cellStyle name="Normal 30 6 3" xfId="12340"/>
    <cellStyle name="Normal 30 7" xfId="12341"/>
    <cellStyle name="Normal 30 7 2" xfId="12342"/>
    <cellStyle name="Normal 30 8" xfId="12343"/>
    <cellStyle name="Normal 30 8 2" xfId="12344"/>
    <cellStyle name="Normal 30 9" xfId="12345"/>
    <cellStyle name="Normal 30 9 2" xfId="12346"/>
    <cellStyle name="Normal 300" xfId="12347"/>
    <cellStyle name="Normal 301" xfId="12348"/>
    <cellStyle name="Normal 302" xfId="12349"/>
    <cellStyle name="Normal 303" xfId="12350"/>
    <cellStyle name="Normal 304" xfId="12351"/>
    <cellStyle name="Normal 305" xfId="12352"/>
    <cellStyle name="Normal 306" xfId="12353"/>
    <cellStyle name="Normal 307" xfId="12354"/>
    <cellStyle name="Normal 308" xfId="12355"/>
    <cellStyle name="Normal 309" xfId="12356"/>
    <cellStyle name="Normal 31" xfId="12357"/>
    <cellStyle name="Normal 31 2" xfId="12358"/>
    <cellStyle name="Normal 31 3" xfId="12359"/>
    <cellStyle name="Normal 310" xfId="12360"/>
    <cellStyle name="Normal 311" xfId="12361"/>
    <cellStyle name="Normal 312" xfId="12362"/>
    <cellStyle name="Normal 313" xfId="12363"/>
    <cellStyle name="Normal 314" xfId="12364"/>
    <cellStyle name="Normal 315" xfId="12365"/>
    <cellStyle name="Normal 316" xfId="12366"/>
    <cellStyle name="Normal 317" xfId="12367"/>
    <cellStyle name="Normal 318" xfId="12368"/>
    <cellStyle name="Normal 319" xfId="12369"/>
    <cellStyle name="Normal 32" xfId="12370"/>
    <cellStyle name="Normal 32 2" xfId="12371"/>
    <cellStyle name="Normal 32 3" xfId="12372"/>
    <cellStyle name="Normal 320" xfId="12373"/>
    <cellStyle name="Normal 321" xfId="12374"/>
    <cellStyle name="Normal 322" xfId="12375"/>
    <cellStyle name="Normal 323" xfId="12376"/>
    <cellStyle name="Normal 324" xfId="12377"/>
    <cellStyle name="Normal 325" xfId="12378"/>
    <cellStyle name="Normal 326" xfId="12379"/>
    <cellStyle name="Normal 327" xfId="12380"/>
    <cellStyle name="Normal 328" xfId="12381"/>
    <cellStyle name="Normal 329" xfId="12382"/>
    <cellStyle name="Normal 33" xfId="12383"/>
    <cellStyle name="Normal 33 2" xfId="12384"/>
    <cellStyle name="Normal 33 3" xfId="12385"/>
    <cellStyle name="Normal 330" xfId="12386"/>
    <cellStyle name="Normal 331" xfId="12387"/>
    <cellStyle name="Normal 332" xfId="12388"/>
    <cellStyle name="Normal 333" xfId="12389"/>
    <cellStyle name="Normal 334" xfId="12390"/>
    <cellStyle name="Normal 335" xfId="12391"/>
    <cellStyle name="Normal 336" xfId="12392"/>
    <cellStyle name="Normal 337" xfId="12393"/>
    <cellStyle name="Normal 338" xfId="12394"/>
    <cellStyle name="Normal 339" xfId="12395"/>
    <cellStyle name="Normal 34" xfId="12396"/>
    <cellStyle name="Normal 34 2" xfId="12397"/>
    <cellStyle name="Normal 34 3" xfId="12398"/>
    <cellStyle name="Normal 340" xfId="12399"/>
    <cellStyle name="Normal 341" xfId="12400"/>
    <cellStyle name="Normal 342" xfId="12401"/>
    <cellStyle name="Normal 343" xfId="12402"/>
    <cellStyle name="Normal 344" xfId="12403"/>
    <cellStyle name="Normal 345" xfId="12404"/>
    <cellStyle name="Normal 346" xfId="12405"/>
    <cellStyle name="Normal 347" xfId="12406"/>
    <cellStyle name="Normal 348" xfId="12407"/>
    <cellStyle name="Normal 349" xfId="12408"/>
    <cellStyle name="Normal 35" xfId="12409"/>
    <cellStyle name="Normal 35 2" xfId="12410"/>
    <cellStyle name="Normal 35 3" xfId="12411"/>
    <cellStyle name="Normal 350" xfId="12412"/>
    <cellStyle name="Normal 351" xfId="12413"/>
    <cellStyle name="Normal 352" xfId="12414"/>
    <cellStyle name="Normal 353" xfId="12415"/>
    <cellStyle name="Normal 354" xfId="12416"/>
    <cellStyle name="Normal 355" xfId="12417"/>
    <cellStyle name="Normal 356" xfId="12418"/>
    <cellStyle name="Normal 357" xfId="12419"/>
    <cellStyle name="Normal 358" xfId="12420"/>
    <cellStyle name="Normal 359" xfId="12421"/>
    <cellStyle name="Normal 36" xfId="12422"/>
    <cellStyle name="Normal 36 2" xfId="12423"/>
    <cellStyle name="Normal 36 3" xfId="12424"/>
    <cellStyle name="Normal 360" xfId="12425"/>
    <cellStyle name="Normal 361" xfId="12426"/>
    <cellStyle name="Normal 362" xfId="12427"/>
    <cellStyle name="Normal 363" xfId="12428"/>
    <cellStyle name="Normal 364" xfId="12429"/>
    <cellStyle name="Normal 365" xfId="12430"/>
    <cellStyle name="Normal 366" xfId="12431"/>
    <cellStyle name="Normal 367" xfId="12432"/>
    <cellStyle name="Normal 368" xfId="12433"/>
    <cellStyle name="Normal 369" xfId="12434"/>
    <cellStyle name="Normal 37" xfId="12435"/>
    <cellStyle name="Normal 37 2" xfId="12436"/>
    <cellStyle name="Normal 37 3" xfId="12437"/>
    <cellStyle name="Normal 370" xfId="12438"/>
    <cellStyle name="Normal 371" xfId="12439"/>
    <cellStyle name="Normal 372" xfId="12440"/>
    <cellStyle name="Normal 373" xfId="12441"/>
    <cellStyle name="Normal 374" xfId="12442"/>
    <cellStyle name="Normal 375" xfId="12443"/>
    <cellStyle name="Normal 376" xfId="12444"/>
    <cellStyle name="Normal 377" xfId="12445"/>
    <cellStyle name="Normal 378" xfId="12446"/>
    <cellStyle name="Normal 379" xfId="12447"/>
    <cellStyle name="Normal 38" xfId="12448"/>
    <cellStyle name="Normal 38 2" xfId="12449"/>
    <cellStyle name="Normal 38 3" xfId="12450"/>
    <cellStyle name="Normal 380" xfId="12451"/>
    <cellStyle name="Normal 381" xfId="12452"/>
    <cellStyle name="Normal 382" xfId="12453"/>
    <cellStyle name="Normal 383" xfId="12454"/>
    <cellStyle name="Normal 384" xfId="12455"/>
    <cellStyle name="Normal 385" xfId="12456"/>
    <cellStyle name="Normal 386" xfId="12457"/>
    <cellStyle name="Normal 387" xfId="12458"/>
    <cellStyle name="Normal 388" xfId="12459"/>
    <cellStyle name="Normal 389" xfId="12460"/>
    <cellStyle name="Normal 39" xfId="12461"/>
    <cellStyle name="Normal 39 2" xfId="12462"/>
    <cellStyle name="Normal 39 3" xfId="12463"/>
    <cellStyle name="Normal 390" xfId="12464"/>
    <cellStyle name="Normal 391" xfId="12465"/>
    <cellStyle name="Normal 392" xfId="12466"/>
    <cellStyle name="Normal 393" xfId="12467"/>
    <cellStyle name="Normal 394" xfId="12468"/>
    <cellStyle name="Normal 395" xfId="12469"/>
    <cellStyle name="Normal 396" xfId="12470"/>
    <cellStyle name="Normal 397" xfId="12471"/>
    <cellStyle name="Normal 398" xfId="12472"/>
    <cellStyle name="Normal 399" xfId="12473"/>
    <cellStyle name="Normal 4" xfId="103"/>
    <cellStyle name="Normal 4 10" xfId="12475"/>
    <cellStyle name="Normal 4 11" xfId="12476"/>
    <cellStyle name="Normal 4 12" xfId="12477"/>
    <cellStyle name="Normal 4 13" xfId="12478"/>
    <cellStyle name="Normal 4 14" xfId="12479"/>
    <cellStyle name="Normal 4 15" xfId="12474"/>
    <cellStyle name="Normal 4 2" xfId="12480"/>
    <cellStyle name="Normal 4 2 2" xfId="12481"/>
    <cellStyle name="Normal 4 2 2 2" xfId="12482"/>
    <cellStyle name="Normal 4 2 3" xfId="12483"/>
    <cellStyle name="Normal 4 2 4" xfId="12484"/>
    <cellStyle name="Normal 4 2 5" xfId="12485"/>
    <cellStyle name="Normal 4 2 6" xfId="12486"/>
    <cellStyle name="Normal 4 2 7" xfId="12487"/>
    <cellStyle name="Normal 4 3" xfId="12488"/>
    <cellStyle name="Normal 4 3 2" xfId="12489"/>
    <cellStyle name="Normal 4 3 3" xfId="12490"/>
    <cellStyle name="Normal 4 4" xfId="12491"/>
    <cellStyle name="Normal 4 4 10" xfId="12492"/>
    <cellStyle name="Normal 4 4 11" xfId="12493"/>
    <cellStyle name="Normal 4 4 12" xfId="12494"/>
    <cellStyle name="Normal 4 4 13" xfId="12495"/>
    <cellStyle name="Normal 4 4 14" xfId="12496"/>
    <cellStyle name="Normal 4 4 15" xfId="12497"/>
    <cellStyle name="Normal 4 4 16" xfId="12498"/>
    <cellStyle name="Normal 4 4 17" xfId="12499"/>
    <cellStyle name="Normal 4 4 18" xfId="12500"/>
    <cellStyle name="Normal 4 4 19" xfId="12501"/>
    <cellStyle name="Normal 4 4 2" xfId="12502"/>
    <cellStyle name="Normal 4 4 2 2" xfId="12503"/>
    <cellStyle name="Normal 4 4 3" xfId="12504"/>
    <cellStyle name="Normal 4 4 4" xfId="12505"/>
    <cellStyle name="Normal 4 4 5" xfId="12506"/>
    <cellStyle name="Normal 4 4 6" xfId="12507"/>
    <cellStyle name="Normal 4 4 7" xfId="12508"/>
    <cellStyle name="Normal 4 4 8" xfId="12509"/>
    <cellStyle name="Normal 4 4 9" xfId="12510"/>
    <cellStyle name="Normal 4 5" xfId="12511"/>
    <cellStyle name="Normal 4 5 2" xfId="12512"/>
    <cellStyle name="Normal 4 5 3" xfId="12513"/>
    <cellStyle name="Normal 4 5 4" xfId="12514"/>
    <cellStyle name="Normal 4 6" xfId="12515"/>
    <cellStyle name="Normal 4 6 2" xfId="12516"/>
    <cellStyle name="Normal 4 6 3" xfId="12517"/>
    <cellStyle name="Normal 4 7" xfId="12518"/>
    <cellStyle name="Normal 4 7 2" xfId="12519"/>
    <cellStyle name="Normal 4 8" xfId="12520"/>
    <cellStyle name="Normal 4 8 2" xfId="12521"/>
    <cellStyle name="Normal 4 9" xfId="12522"/>
    <cellStyle name="Normal 4 9 2" xfId="12523"/>
    <cellStyle name="Normal 4_110315 - Modelled Scenarios v1" xfId="12524"/>
    <cellStyle name="Normal 40" xfId="12525"/>
    <cellStyle name="Normal 40 2" xfId="12526"/>
    <cellStyle name="Normal 40 3" xfId="12527"/>
    <cellStyle name="Normal 400" xfId="12528"/>
    <cellStyle name="Normal 401" xfId="12529"/>
    <cellStyle name="Normal 402" xfId="12530"/>
    <cellStyle name="Normal 403" xfId="12531"/>
    <cellStyle name="Normal 404" xfId="12532"/>
    <cellStyle name="Normal 405" xfId="12533"/>
    <cellStyle name="Normal 406" xfId="12534"/>
    <cellStyle name="Normal 407" xfId="12535"/>
    <cellStyle name="Normal 408" xfId="12536"/>
    <cellStyle name="Normal 409" xfId="12537"/>
    <cellStyle name="Normal 41" xfId="12538"/>
    <cellStyle name="Normal 41 2" xfId="12539"/>
    <cellStyle name="Normal 41 3" xfId="12540"/>
    <cellStyle name="Normal 410" xfId="12541"/>
    <cellStyle name="Normal 411" xfId="12542"/>
    <cellStyle name="Normal 412" xfId="12543"/>
    <cellStyle name="Normal 413" xfId="12544"/>
    <cellStyle name="Normal 414" xfId="12545"/>
    <cellStyle name="Normal 415" xfId="12546"/>
    <cellStyle name="Normal 416" xfId="12547"/>
    <cellStyle name="Normal 417" xfId="12548"/>
    <cellStyle name="Normal 418" xfId="12549"/>
    <cellStyle name="Normal 419" xfId="12550"/>
    <cellStyle name="Normal 42" xfId="12551"/>
    <cellStyle name="Normal 42 2" xfId="12552"/>
    <cellStyle name="Normal 42 3" xfId="12553"/>
    <cellStyle name="Normal 420" xfId="12554"/>
    <cellStyle name="Normal 421" xfId="12555"/>
    <cellStyle name="Normal 422" xfId="12556"/>
    <cellStyle name="Normal 423" xfId="12557"/>
    <cellStyle name="Normal 424" xfId="12558"/>
    <cellStyle name="Normal 425" xfId="12559"/>
    <cellStyle name="Normal 426" xfId="12560"/>
    <cellStyle name="Normal 427" xfId="12561"/>
    <cellStyle name="Normal 428" xfId="12562"/>
    <cellStyle name="Normal 429" xfId="12563"/>
    <cellStyle name="Normal 43" xfId="12564"/>
    <cellStyle name="Normal 43 2" xfId="12565"/>
    <cellStyle name="Normal 43 3" xfId="12566"/>
    <cellStyle name="Normal 430" xfId="12567"/>
    <cellStyle name="Normal 431" xfId="12568"/>
    <cellStyle name="Normal 432" xfId="12569"/>
    <cellStyle name="Normal 433" xfId="12570"/>
    <cellStyle name="Normal 434" xfId="12571"/>
    <cellStyle name="Normal 435" xfId="12572"/>
    <cellStyle name="Normal 436" xfId="12573"/>
    <cellStyle name="Normal 437" xfId="12574"/>
    <cellStyle name="Normal 438" xfId="12575"/>
    <cellStyle name="Normal 439" xfId="12576"/>
    <cellStyle name="Normal 44" xfId="12577"/>
    <cellStyle name="Normal 44 2" xfId="12578"/>
    <cellStyle name="Normal 44 3" xfId="12579"/>
    <cellStyle name="Normal 440" xfId="12580"/>
    <cellStyle name="Normal 441" xfId="12581"/>
    <cellStyle name="Normal 442" xfId="12582"/>
    <cellStyle name="Normal 443" xfId="12583"/>
    <cellStyle name="Normal 444" xfId="12584"/>
    <cellStyle name="Normal 445" xfId="12585"/>
    <cellStyle name="Normal 446" xfId="12586"/>
    <cellStyle name="Normal 447" xfId="12587"/>
    <cellStyle name="Normal 448" xfId="12588"/>
    <cellStyle name="Normal 449" xfId="12589"/>
    <cellStyle name="Normal 45" xfId="12590"/>
    <cellStyle name="Normal 45 2" xfId="12591"/>
    <cellStyle name="Normal 45 3" xfId="12592"/>
    <cellStyle name="Normal 450" xfId="12593"/>
    <cellStyle name="Normal 451" xfId="12594"/>
    <cellStyle name="Normal 452" xfId="12595"/>
    <cellStyle name="Normal 453" xfId="12596"/>
    <cellStyle name="Normal 454" xfId="12597"/>
    <cellStyle name="Normal 455" xfId="12598"/>
    <cellStyle name="Normal 456" xfId="12599"/>
    <cellStyle name="Normal 457" xfId="12600"/>
    <cellStyle name="Normal 458" xfId="12601"/>
    <cellStyle name="Normal 459" xfId="12602"/>
    <cellStyle name="Normal 46" xfId="12603"/>
    <cellStyle name="Normal 46 2" xfId="12604"/>
    <cellStyle name="Normal 46 3" xfId="12605"/>
    <cellStyle name="Normal 460" xfId="12606"/>
    <cellStyle name="Normal 461" xfId="12607"/>
    <cellStyle name="Normal 462" xfId="12608"/>
    <cellStyle name="Normal 463" xfId="12609"/>
    <cellStyle name="Normal 464" xfId="12610"/>
    <cellStyle name="Normal 465" xfId="12611"/>
    <cellStyle name="Normal 466" xfId="12612"/>
    <cellStyle name="Normal 467" xfId="12613"/>
    <cellStyle name="Normal 468" xfId="12614"/>
    <cellStyle name="Normal 469" xfId="12615"/>
    <cellStyle name="Normal 47" xfId="12616"/>
    <cellStyle name="Normal 47 2" xfId="12617"/>
    <cellStyle name="Normal 47 3" xfId="12618"/>
    <cellStyle name="Normal 470" xfId="12619"/>
    <cellStyle name="Normal 471" xfId="12620"/>
    <cellStyle name="Normal 472" xfId="12621"/>
    <cellStyle name="Normal 473" xfId="12622"/>
    <cellStyle name="Normal 474" xfId="12623"/>
    <cellStyle name="Normal 475" xfId="12624"/>
    <cellStyle name="Normal 476" xfId="12625"/>
    <cellStyle name="Normal 477" xfId="12626"/>
    <cellStyle name="Normal 478" xfId="12627"/>
    <cellStyle name="Normal 479" xfId="12628"/>
    <cellStyle name="Normal 48" xfId="12629"/>
    <cellStyle name="Normal 48 2" xfId="12630"/>
    <cellStyle name="Normal 48 3" xfId="12631"/>
    <cellStyle name="Normal 480" xfId="12632"/>
    <cellStyle name="Normal 481" xfId="12633"/>
    <cellStyle name="Normal 482" xfId="12634"/>
    <cellStyle name="Normal 483" xfId="12635"/>
    <cellStyle name="Normal 484" xfId="12636"/>
    <cellStyle name="Normal 485" xfId="12637"/>
    <cellStyle name="Normal 486" xfId="12638"/>
    <cellStyle name="Normal 487" xfId="12639"/>
    <cellStyle name="Normal 488" xfId="12640"/>
    <cellStyle name="Normal 489" xfId="12641"/>
    <cellStyle name="Normal 49" xfId="12642"/>
    <cellStyle name="Normal 49 2" xfId="12643"/>
    <cellStyle name="Normal 49 3" xfId="12644"/>
    <cellStyle name="Normal 490" xfId="12645"/>
    <cellStyle name="Normal 491" xfId="12646"/>
    <cellStyle name="Normal 492" xfId="12647"/>
    <cellStyle name="Normal 493" xfId="12648"/>
    <cellStyle name="Normal 494" xfId="12649"/>
    <cellStyle name="Normal 495" xfId="12650"/>
    <cellStyle name="Normal 496" xfId="12651"/>
    <cellStyle name="Normal 497" xfId="12652"/>
    <cellStyle name="Normal 498" xfId="12653"/>
    <cellStyle name="Normal 499" xfId="12654"/>
    <cellStyle name="Normal 5" xfId="104"/>
    <cellStyle name="Normal 5 10" xfId="12656"/>
    <cellStyle name="Normal 5 11" xfId="12657"/>
    <cellStyle name="Normal 5 12" xfId="12655"/>
    <cellStyle name="Normal 5 13" xfId="170"/>
    <cellStyle name="Normal 5 2" xfId="171"/>
    <cellStyle name="Normal 5 2 2" xfId="12659"/>
    <cellStyle name="Normal 5 2 2 2" xfId="12660"/>
    <cellStyle name="Normal 5 2 2 3" xfId="12661"/>
    <cellStyle name="Normal 5 2 3" xfId="12662"/>
    <cellStyle name="Normal 5 2 3 2" xfId="12663"/>
    <cellStyle name="Normal 5 2 4" xfId="12664"/>
    <cellStyle name="Normal 5 2 5" xfId="12665"/>
    <cellStyle name="Normal 5 2 6" xfId="12666"/>
    <cellStyle name="Normal 5 2 7" xfId="12667"/>
    <cellStyle name="Normal 5 2 8" xfId="12658"/>
    <cellStyle name="Normal 5 2_Gold Price" xfId="12668"/>
    <cellStyle name="Normal 5 3" xfId="12669"/>
    <cellStyle name="Normal 5 3 2" xfId="12670"/>
    <cellStyle name="Normal 5 3 2 2" xfId="12671"/>
    <cellStyle name="Normal 5 3 2 3" xfId="12672"/>
    <cellStyle name="Normal 5 3 3" xfId="12673"/>
    <cellStyle name="Normal 5 3 4" xfId="12674"/>
    <cellStyle name="Normal 5 4" xfId="12675"/>
    <cellStyle name="Normal 5 4 10" xfId="12676"/>
    <cellStyle name="Normal 5 4 11" xfId="12677"/>
    <cellStyle name="Normal 5 4 12" xfId="12678"/>
    <cellStyle name="Normal 5 4 13" xfId="12679"/>
    <cellStyle name="Normal 5 4 14" xfId="12680"/>
    <cellStyle name="Normal 5 4 15" xfId="12681"/>
    <cellStyle name="Normal 5 4 16" xfId="12682"/>
    <cellStyle name="Normal 5 4 17" xfId="12683"/>
    <cellStyle name="Normal 5 4 18" xfId="12684"/>
    <cellStyle name="Normal 5 4 19" xfId="12685"/>
    <cellStyle name="Normal 5 4 2" xfId="12686"/>
    <cellStyle name="Normal 5 4 2 2" xfId="12687"/>
    <cellStyle name="Normal 5 4 20" xfId="12688"/>
    <cellStyle name="Normal 5 4 3" xfId="12689"/>
    <cellStyle name="Normal 5 4 4" xfId="12690"/>
    <cellStyle name="Normal 5 4 5" xfId="12691"/>
    <cellStyle name="Normal 5 4 6" xfId="12692"/>
    <cellStyle name="Normal 5 4 7" xfId="12693"/>
    <cellStyle name="Normal 5 4 8" xfId="12694"/>
    <cellStyle name="Normal 5 4 9" xfId="12695"/>
    <cellStyle name="Normal 5 5" xfId="12696"/>
    <cellStyle name="Normal 5 5 2" xfId="12697"/>
    <cellStyle name="Normal 5 5 3" xfId="12698"/>
    <cellStyle name="Normal 5 6" xfId="12699"/>
    <cellStyle name="Normal 5 7" xfId="12700"/>
    <cellStyle name="Normal 5 8" xfId="12701"/>
    <cellStyle name="Normal 5 9" xfId="12702"/>
    <cellStyle name="Normal 5_Gold Price" xfId="12703"/>
    <cellStyle name="Normal 50" xfId="12704"/>
    <cellStyle name="Normal 50 2" xfId="12705"/>
    <cellStyle name="Normal 50 3" xfId="12706"/>
    <cellStyle name="Normal 500" xfId="12707"/>
    <cellStyle name="Normal 501" xfId="12708"/>
    <cellStyle name="Normal 502" xfId="12709"/>
    <cellStyle name="Normal 503" xfId="12710"/>
    <cellStyle name="Normal 504" xfId="12711"/>
    <cellStyle name="Normal 505" xfId="12712"/>
    <cellStyle name="Normal 506" xfId="12713"/>
    <cellStyle name="Normal 507" xfId="12714"/>
    <cellStyle name="Normal 508" xfId="12715"/>
    <cellStyle name="Normal 509" xfId="12716"/>
    <cellStyle name="Normal 51" xfId="12717"/>
    <cellStyle name="Normal 51 2" xfId="12718"/>
    <cellStyle name="Normal 51 3" xfId="12719"/>
    <cellStyle name="Normal 510" xfId="12720"/>
    <cellStyle name="Normal 511" xfId="12721"/>
    <cellStyle name="Normal 511 2" xfId="12722"/>
    <cellStyle name="Normal 512" xfId="12723"/>
    <cellStyle name="Normal 512 2" xfId="12724"/>
    <cellStyle name="Normal 513" xfId="12725"/>
    <cellStyle name="Normal 513 2" xfId="12726"/>
    <cellStyle name="Normal 514" xfId="12727"/>
    <cellStyle name="Normal 515" xfId="12728"/>
    <cellStyle name="Normal 516" xfId="12729"/>
    <cellStyle name="Normal 517" xfId="12730"/>
    <cellStyle name="Normal 518" xfId="12731"/>
    <cellStyle name="Normal 519" xfId="12732"/>
    <cellStyle name="Normal 52" xfId="12733"/>
    <cellStyle name="Normal 52 2" xfId="12734"/>
    <cellStyle name="Normal 52 3" xfId="12735"/>
    <cellStyle name="Normal 520" xfId="12736"/>
    <cellStyle name="Normal 521" xfId="12737"/>
    <cellStyle name="Normal 522" xfId="12738"/>
    <cellStyle name="Normal 523" xfId="12739"/>
    <cellStyle name="Normal 524" xfId="12740"/>
    <cellStyle name="Normal 525" xfId="12741"/>
    <cellStyle name="Normal 526" xfId="12742"/>
    <cellStyle name="Normal 527" xfId="12743"/>
    <cellStyle name="Normal 528" xfId="12744"/>
    <cellStyle name="Normal 529" xfId="12745"/>
    <cellStyle name="Normal 53" xfId="12746"/>
    <cellStyle name="Normal 53 2" xfId="12747"/>
    <cellStyle name="Normal 53 3" xfId="12748"/>
    <cellStyle name="Normal 530" xfId="12749"/>
    <cellStyle name="Normal 531" xfId="12750"/>
    <cellStyle name="Normal 532" xfId="12751"/>
    <cellStyle name="Normal 533" xfId="12752"/>
    <cellStyle name="Normal 534" xfId="12753"/>
    <cellStyle name="Normal 535" xfId="12754"/>
    <cellStyle name="Normal 536" xfId="12755"/>
    <cellStyle name="Normal 537" xfId="12756"/>
    <cellStyle name="Normal 538" xfId="12757"/>
    <cellStyle name="Normal 539" xfId="12758"/>
    <cellStyle name="Normal 54" xfId="12759"/>
    <cellStyle name="Normal 54 2" xfId="12760"/>
    <cellStyle name="Normal 54 3" xfId="12761"/>
    <cellStyle name="Normal 540" xfId="12762"/>
    <cellStyle name="Normal 541" xfId="12763"/>
    <cellStyle name="Normal 542" xfId="12764"/>
    <cellStyle name="Normal 543" xfId="12765"/>
    <cellStyle name="Normal 544" xfId="12766"/>
    <cellStyle name="Normal 545" xfId="12767"/>
    <cellStyle name="Normal 546" xfId="105"/>
    <cellStyle name="Normal 547" xfId="23736"/>
    <cellStyle name="Normal 548" xfId="23768"/>
    <cellStyle name="Normal 549" xfId="106"/>
    <cellStyle name="Normal 55" xfId="12768"/>
    <cellStyle name="Normal 55 2" xfId="12769"/>
    <cellStyle name="Normal 55 3" xfId="12770"/>
    <cellStyle name="Normal 550" xfId="107"/>
    <cellStyle name="Normal 551" xfId="108"/>
    <cellStyle name="Normal 552" xfId="109"/>
    <cellStyle name="Normal 553" xfId="110"/>
    <cellStyle name="Normal 554" xfId="111"/>
    <cellStyle name="Normal 555" xfId="112"/>
    <cellStyle name="Normal 556" xfId="113"/>
    <cellStyle name="Normal 557" xfId="114"/>
    <cellStyle name="Normal 558" xfId="115"/>
    <cellStyle name="Normal 559" xfId="23758"/>
    <cellStyle name="Normal 56" xfId="12771"/>
    <cellStyle name="Normal 56 2" xfId="12772"/>
    <cellStyle name="Normal 56 3" xfId="12773"/>
    <cellStyle name="Normal 560" xfId="116"/>
    <cellStyle name="Normal 561" xfId="23774"/>
    <cellStyle name="Normal 562" xfId="117"/>
    <cellStyle name="Normal 563" xfId="23753"/>
    <cellStyle name="Normal 564" xfId="23778"/>
    <cellStyle name="Normal 565" xfId="23747"/>
    <cellStyle name="Normal 566" xfId="118"/>
    <cellStyle name="Normal 567" xfId="119"/>
    <cellStyle name="Normal 568" xfId="120"/>
    <cellStyle name="Normal 569" xfId="121"/>
    <cellStyle name="Normal 57" xfId="12774"/>
    <cellStyle name="Normal 57 2" xfId="12775"/>
    <cellStyle name="Normal 57 3" xfId="12776"/>
    <cellStyle name="Normal 570" xfId="122"/>
    <cellStyle name="Normal 571" xfId="23782"/>
    <cellStyle name="Normal 572" xfId="123"/>
    <cellStyle name="Normal 573" xfId="23786"/>
    <cellStyle name="Normal 574" xfId="23766"/>
    <cellStyle name="Normal 575" xfId="23770"/>
    <cellStyle name="Normal 576" xfId="23790"/>
    <cellStyle name="Normal 577" xfId="23772"/>
    <cellStyle name="Normal 578" xfId="23775"/>
    <cellStyle name="Normal 579" xfId="23749"/>
    <cellStyle name="Normal 58" xfId="12777"/>
    <cellStyle name="Normal 58 2" xfId="12778"/>
    <cellStyle name="Normal 58 3" xfId="12779"/>
    <cellStyle name="Normal 580" xfId="23780"/>
    <cellStyle name="Normal 581" xfId="23742"/>
    <cellStyle name="Normal 582" xfId="23809"/>
    <cellStyle name="Normal 583" xfId="23806"/>
    <cellStyle name="Normal 584" xfId="23812"/>
    <cellStyle name="Normal 585" xfId="23813"/>
    <cellStyle name="Normal 586" xfId="23852"/>
    <cellStyle name="Normal 587" xfId="23833"/>
    <cellStyle name="Normal 588" xfId="23858"/>
    <cellStyle name="Normal 589" xfId="23826"/>
    <cellStyle name="Normal 59" xfId="12780"/>
    <cellStyle name="Normal 59 2" xfId="12781"/>
    <cellStyle name="Normal 59 3" xfId="12782"/>
    <cellStyle name="Normal 590" xfId="23864"/>
    <cellStyle name="Normal 591" xfId="23819"/>
    <cellStyle name="Normal 592" xfId="23872"/>
    <cellStyle name="Normal 593" xfId="23799"/>
    <cellStyle name="Normal 594" xfId="23845"/>
    <cellStyle name="Normal 595" xfId="23838"/>
    <cellStyle name="Normal 596" xfId="23856"/>
    <cellStyle name="Normal 597" xfId="23829"/>
    <cellStyle name="Normal 598" xfId="23861"/>
    <cellStyle name="Normal 599" xfId="23822"/>
    <cellStyle name="Normal 6" xfId="124"/>
    <cellStyle name="Normal 6 10" xfId="12784"/>
    <cellStyle name="Normal 6 11" xfId="12785"/>
    <cellStyle name="Normal 6 12" xfId="12783"/>
    <cellStyle name="Normal 6 13" xfId="172"/>
    <cellStyle name="Normal 6 2" xfId="173"/>
    <cellStyle name="Normal 6 2 2" xfId="12787"/>
    <cellStyle name="Normal 6 2 2 2" xfId="12788"/>
    <cellStyle name="Normal 6 2 2 3" xfId="12789"/>
    <cellStyle name="Normal 6 2 3" xfId="12790"/>
    <cellStyle name="Normal 6 2 3 2" xfId="12791"/>
    <cellStyle name="Normal 6 2 4" xfId="12792"/>
    <cellStyle name="Normal 6 2 5" xfId="12793"/>
    <cellStyle name="Normal 6 2 6" xfId="12794"/>
    <cellStyle name="Normal 6 2 7" xfId="12795"/>
    <cellStyle name="Normal 6 2 8" xfId="12786"/>
    <cellStyle name="Normal 6 2_Gold Price" xfId="12796"/>
    <cellStyle name="Normal 6 3" xfId="12797"/>
    <cellStyle name="Normal 6 3 2" xfId="12798"/>
    <cellStyle name="Normal 6 3 2 2" xfId="12799"/>
    <cellStyle name="Normal 6 3 2 3" xfId="12800"/>
    <cellStyle name="Normal 6 3 3" xfId="12801"/>
    <cellStyle name="Normal 6 3 3 2" xfId="12802"/>
    <cellStyle name="Normal 6 3 4" xfId="12803"/>
    <cellStyle name="Normal 6 3 5" xfId="12804"/>
    <cellStyle name="Normal 6 4" xfId="12805"/>
    <cellStyle name="Normal 6 4 2" xfId="12806"/>
    <cellStyle name="Normal 6 4 3" xfId="12807"/>
    <cellStyle name="Normal 6 5" xfId="12808"/>
    <cellStyle name="Normal 6 6" xfId="12809"/>
    <cellStyle name="Normal 6 7" xfId="12810"/>
    <cellStyle name="Normal 6 8" xfId="12811"/>
    <cellStyle name="Normal 6 9" xfId="12812"/>
    <cellStyle name="Normal 6_Gold Price" xfId="12813"/>
    <cellStyle name="Normal 60" xfId="12814"/>
    <cellStyle name="Normal 60 2" xfId="12815"/>
    <cellStyle name="Normal 60 3" xfId="12816"/>
    <cellStyle name="Normal 600" xfId="23869"/>
    <cellStyle name="Normal 601" xfId="23814"/>
    <cellStyle name="Normal 602" xfId="23810"/>
    <cellStyle name="Normal 603" xfId="23875"/>
    <cellStyle name="Normal 604" xfId="23879"/>
    <cellStyle name="Normal 605" xfId="23877"/>
    <cellStyle name="Normal 606" xfId="23828"/>
    <cellStyle name="Normal 607" xfId="23916"/>
    <cellStyle name="Normal 608" xfId="23821"/>
    <cellStyle name="Normal 609" xfId="23862"/>
    <cellStyle name="Normal 61" xfId="12817"/>
    <cellStyle name="Normal 61 2" xfId="12818"/>
    <cellStyle name="Normal 61 3" xfId="12819"/>
    <cellStyle name="Normal 610" xfId="23818"/>
    <cellStyle name="Normal 611" xfId="23870"/>
    <cellStyle name="Normal 612" xfId="23942"/>
    <cellStyle name="Normal 613" xfId="23938"/>
    <cellStyle name="Normal 614" xfId="23947"/>
    <cellStyle name="Normal 615" xfId="23843"/>
    <cellStyle name="Normal 616" xfId="23850"/>
    <cellStyle name="Normal 617" xfId="23890"/>
    <cellStyle name="Normal 618" xfId="23901"/>
    <cellStyle name="Normal 619" xfId="23898"/>
    <cellStyle name="Normal 62" xfId="12820"/>
    <cellStyle name="Normal 62 2" xfId="12821"/>
    <cellStyle name="Normal 62 3" xfId="12822"/>
    <cellStyle name="Normal 620" xfId="23940"/>
    <cellStyle name="Normal 621" xfId="23969"/>
    <cellStyle name="Normal 622" xfId="23967"/>
    <cellStyle name="Normal 623" xfId="23888"/>
    <cellStyle name="Normal 624" xfId="23881"/>
    <cellStyle name="Normal 625" xfId="23974"/>
    <cellStyle name="Normal 626" xfId="23945"/>
    <cellStyle name="Normal 627" xfId="23980"/>
    <cellStyle name="Normal 628" xfId="23977"/>
    <cellStyle name="Normal 629" xfId="23996"/>
    <cellStyle name="Normal 63" xfId="12823"/>
    <cellStyle name="Normal 63 2" xfId="12824"/>
    <cellStyle name="Normal 63 3" xfId="12825"/>
    <cellStyle name="Normal 630" xfId="23965"/>
    <cellStyle name="Normal 631" xfId="24000"/>
    <cellStyle name="Normal 632" xfId="23992"/>
    <cellStyle name="Normal 633" xfId="23948"/>
    <cellStyle name="Normal 634" xfId="23894"/>
    <cellStyle name="Normal 635" xfId="23982"/>
    <cellStyle name="Normal 636" xfId="23979"/>
    <cellStyle name="Normal 637" xfId="23988"/>
    <cellStyle name="Normal 638" xfId="23957"/>
    <cellStyle name="Normal 639" xfId="23962"/>
    <cellStyle name="Normal 64" xfId="12826"/>
    <cellStyle name="Normal 64 2" xfId="12827"/>
    <cellStyle name="Normal 64 3" xfId="12828"/>
    <cellStyle name="Normal 640" xfId="24020"/>
    <cellStyle name="Normal 641" xfId="24022"/>
    <cellStyle name="Normal 642" xfId="24021"/>
    <cellStyle name="Normal 643" xfId="24024"/>
    <cellStyle name="Normal 644" xfId="24026"/>
    <cellStyle name="Normal 645" xfId="24028"/>
    <cellStyle name="Normal 646" xfId="24030"/>
    <cellStyle name="Normal 647" xfId="24032"/>
    <cellStyle name="Normal 648" xfId="24034"/>
    <cellStyle name="Normal 649" xfId="24038"/>
    <cellStyle name="Normal 65" xfId="12829"/>
    <cellStyle name="Normal 65 2" xfId="12830"/>
    <cellStyle name="Normal 65 3" xfId="12831"/>
    <cellStyle name="Normal 650" xfId="24047"/>
    <cellStyle name="Normal 651" xfId="24048"/>
    <cellStyle name="Normal 652" xfId="24043"/>
    <cellStyle name="Normal 653" xfId="24049"/>
    <cellStyle name="Normal 654" xfId="24051"/>
    <cellStyle name="Normal 655" xfId="24052"/>
    <cellStyle name="Normal 656" xfId="24053"/>
    <cellStyle name="Normal 657" xfId="24054"/>
    <cellStyle name="Normal 658" xfId="24055"/>
    <cellStyle name="Normal 659" xfId="24056"/>
    <cellStyle name="Normal 66" xfId="12832"/>
    <cellStyle name="Normal 66 2" xfId="12833"/>
    <cellStyle name="Normal 66 3" xfId="12834"/>
    <cellStyle name="Normal 660" xfId="24057"/>
    <cellStyle name="Normal 661" xfId="24058"/>
    <cellStyle name="Normal 662" xfId="24059"/>
    <cellStyle name="Normal 663" xfId="24060"/>
    <cellStyle name="Normal 664" xfId="24061"/>
    <cellStyle name="Normal 665" xfId="24062"/>
    <cellStyle name="Normal 666" xfId="24063"/>
    <cellStyle name="Normal 667" xfId="24064"/>
    <cellStyle name="Normal 668" xfId="24065"/>
    <cellStyle name="Normal 669" xfId="24066"/>
    <cellStyle name="Normal 67" xfId="12835"/>
    <cellStyle name="Normal 67 2" xfId="12836"/>
    <cellStyle name="Normal 67 3" xfId="12837"/>
    <cellStyle name="Normal 670" xfId="24067"/>
    <cellStyle name="Normal 671" xfId="24068"/>
    <cellStyle name="Normal 672" xfId="24069"/>
    <cellStyle name="Normal 673" xfId="24070"/>
    <cellStyle name="Normal 674" xfId="24071"/>
    <cellStyle name="Normal 675" xfId="24072"/>
    <cellStyle name="Normal 676" xfId="24073"/>
    <cellStyle name="Normal 677" xfId="24074"/>
    <cellStyle name="Normal 678" xfId="24075"/>
    <cellStyle name="Normal 679" xfId="24076"/>
    <cellStyle name="Normal 68" xfId="12838"/>
    <cellStyle name="Normal 68 2" xfId="12839"/>
    <cellStyle name="Normal 68 3" xfId="12840"/>
    <cellStyle name="Normal 680" xfId="24077"/>
    <cellStyle name="Normal 681" xfId="24078"/>
    <cellStyle name="Normal 682" xfId="24079"/>
    <cellStyle name="Normal 683" xfId="24080"/>
    <cellStyle name="Normal 684" xfId="24081"/>
    <cellStyle name="Normal 685" xfId="24082"/>
    <cellStyle name="Normal 686" xfId="24083"/>
    <cellStyle name="Normal 687" xfId="24085"/>
    <cellStyle name="Normal 688" xfId="24086"/>
    <cellStyle name="Normal 689" xfId="161"/>
    <cellStyle name="Normal 69" xfId="12841"/>
    <cellStyle name="Normal 69 2" xfId="12842"/>
    <cellStyle name="Normal 69 3" xfId="12843"/>
    <cellStyle name="Normal 690" xfId="158"/>
    <cellStyle name="Normal 691" xfId="24087"/>
    <cellStyle name="Normal 692" xfId="24088"/>
    <cellStyle name="Normal 693" xfId="24089"/>
    <cellStyle name="Normal 694" xfId="24090"/>
    <cellStyle name="Normal 695" xfId="24091"/>
    <cellStyle name="Normal 696" xfId="24092"/>
    <cellStyle name="Normal 697" xfId="24093"/>
    <cellStyle name="Normal 698" xfId="24094"/>
    <cellStyle name="Normal 699" xfId="24095"/>
    <cellStyle name="Normal 7" xfId="125"/>
    <cellStyle name="Normal 7 2" xfId="12845"/>
    <cellStyle name="Normal 7 2 2" xfId="12846"/>
    <cellStyle name="Normal 7 2 2 2" xfId="12847"/>
    <cellStyle name="Normal 7 2 3" xfId="12848"/>
    <cellStyle name="Normal 7 2 4" xfId="12849"/>
    <cellStyle name="Normal 7 2 5" xfId="12850"/>
    <cellStyle name="Normal 7 2 6" xfId="12851"/>
    <cellStyle name="Normal 7 2 7" xfId="12852"/>
    <cellStyle name="Normal 7 3" xfId="12853"/>
    <cellStyle name="Normal 7 3 2" xfId="12854"/>
    <cellStyle name="Normal 7 4" xfId="12855"/>
    <cellStyle name="Normal 7 5" xfId="12856"/>
    <cellStyle name="Normal 7 6" xfId="12857"/>
    <cellStyle name="Normal 7 7" xfId="12844"/>
    <cellStyle name="Normal 7_Gold Price" xfId="12858"/>
    <cellStyle name="Normal 70" xfId="12859"/>
    <cellStyle name="Normal 70 2" xfId="12860"/>
    <cellStyle name="Normal 70 3" xfId="12861"/>
    <cellStyle name="Normal 700" xfId="24096"/>
    <cellStyle name="Normal 701" xfId="24097"/>
    <cellStyle name="Normal 702" xfId="24098"/>
    <cellStyle name="Normal 703" xfId="24099"/>
    <cellStyle name="Normal 704" xfId="24102"/>
    <cellStyle name="Normal 705" xfId="24127"/>
    <cellStyle name="Normal 706" xfId="24114"/>
    <cellStyle name="Normal 707" xfId="24121"/>
    <cellStyle name="Normal 708" xfId="24109"/>
    <cellStyle name="Normal 709" xfId="24120"/>
    <cellStyle name="Normal 71" xfId="12862"/>
    <cellStyle name="Normal 71 2" xfId="12863"/>
    <cellStyle name="Normal 71 3" xfId="12864"/>
    <cellStyle name="Normal 710" xfId="24146"/>
    <cellStyle name="Normal 711" xfId="24136"/>
    <cellStyle name="Normal 712" xfId="24142"/>
    <cellStyle name="Normal 713" xfId="24135"/>
    <cellStyle name="Normal 714" xfId="24143"/>
    <cellStyle name="Normal 715" xfId="24124"/>
    <cellStyle name="Normal 716" xfId="24105"/>
    <cellStyle name="Normal 717" xfId="24161"/>
    <cellStyle name="Normal 718" xfId="24162"/>
    <cellStyle name="Normal 719" xfId="24160"/>
    <cellStyle name="Normal 72" xfId="12865"/>
    <cellStyle name="Normal 72 2" xfId="12866"/>
    <cellStyle name="Normal 72 3" xfId="12867"/>
    <cellStyle name="Normal 720" xfId="24156"/>
    <cellStyle name="Normal 721" xfId="24104"/>
    <cellStyle name="Normal 722" xfId="24170"/>
    <cellStyle name="Normal 723" xfId="24117"/>
    <cellStyle name="Normal 724" xfId="24174"/>
    <cellStyle name="Normal 725" xfId="24131"/>
    <cellStyle name="Normal 726" xfId="24178"/>
    <cellStyle name="Normal 727" xfId="24163"/>
    <cellStyle name="Normal 728" xfId="24184"/>
    <cellStyle name="Normal 729" xfId="24187"/>
    <cellStyle name="Normal 73" xfId="12868"/>
    <cellStyle name="Normal 73 2" xfId="12869"/>
    <cellStyle name="Normal 73 3" xfId="12870"/>
    <cellStyle name="Normal 730" xfId="24189"/>
    <cellStyle name="Normal 731" xfId="24211"/>
    <cellStyle name="Normal 732" xfId="24183"/>
    <cellStyle name="Normal 733" xfId="24217"/>
    <cellStyle name="Normal 734" xfId="24112"/>
    <cellStyle name="Normal 735" xfId="24219"/>
    <cellStyle name="Normal 736" xfId="24149"/>
    <cellStyle name="Normal 737" xfId="24224"/>
    <cellStyle name="Normal 738" xfId="24225"/>
    <cellStyle name="Normal 739" xfId="24234"/>
    <cellStyle name="Normal 74" xfId="12871"/>
    <cellStyle name="Normal 74 2" xfId="12872"/>
    <cellStyle name="Normal 74 3" xfId="12873"/>
    <cellStyle name="Normal 740" xfId="24123"/>
    <cellStyle name="Normal 741" xfId="24235"/>
    <cellStyle name="Normal 742" xfId="24148"/>
    <cellStyle name="Normal 743" xfId="24241"/>
    <cellStyle name="Normal 744" xfId="24204"/>
    <cellStyle name="Normal 745" xfId="24221"/>
    <cellStyle name="Normal 746" xfId="24236"/>
    <cellStyle name="Normal 747" xfId="24227"/>
    <cellStyle name="Normal 748" xfId="24223"/>
    <cellStyle name="Normal 749" xfId="24232"/>
    <cellStyle name="Normal 75" xfId="12874"/>
    <cellStyle name="Normal 75 2" xfId="12875"/>
    <cellStyle name="Normal 75 3" xfId="12876"/>
    <cellStyle name="Normal 750" xfId="24229"/>
    <cellStyle name="Normal 751" xfId="24153"/>
    <cellStyle name="Normal 752" xfId="24168"/>
    <cellStyle name="Normal 753" xfId="24214"/>
    <cellStyle name="Normal 754" xfId="24260"/>
    <cellStyle name="Normal 755" xfId="24261"/>
    <cellStyle name="Normal 756" xfId="24263"/>
    <cellStyle name="Normal 757" xfId="24265"/>
    <cellStyle name="Normal 758" xfId="24267"/>
    <cellStyle name="Normal 759" xfId="24269"/>
    <cellStyle name="Normal 76" xfId="12877"/>
    <cellStyle name="Normal 76 2" xfId="12878"/>
    <cellStyle name="Normal 76 3" xfId="12879"/>
    <cellStyle name="Normal 760" xfId="24271"/>
    <cellStyle name="Normal 761" xfId="24273"/>
    <cellStyle name="Normal 762" xfId="24275"/>
    <cellStyle name="Normal 763" xfId="24277"/>
    <cellStyle name="Normal 764" xfId="24279"/>
    <cellStyle name="Normal 765" xfId="24281"/>
    <cellStyle name="Normal 766" xfId="24283"/>
    <cellStyle name="Normal 767" xfId="24285"/>
    <cellStyle name="Normal 768" xfId="24287"/>
    <cellStyle name="Normal 769" xfId="24289"/>
    <cellStyle name="Normal 77" xfId="12880"/>
    <cellStyle name="Normal 77 2" xfId="12881"/>
    <cellStyle name="Normal 77 3" xfId="12882"/>
    <cellStyle name="Normal 770" xfId="24301"/>
    <cellStyle name="Normal 771" xfId="24298"/>
    <cellStyle name="Normal 772" xfId="24305"/>
    <cellStyle name="Normal 773" xfId="24306"/>
    <cellStyle name="Normal 774" xfId="24307"/>
    <cellStyle name="Normal 775" xfId="24308"/>
    <cellStyle name="Normal 776" xfId="24309"/>
    <cellStyle name="Normal 777" xfId="24310"/>
    <cellStyle name="Normal 778" xfId="24311"/>
    <cellStyle name="Normal 779" xfId="24312"/>
    <cellStyle name="Normal 78" xfId="12883"/>
    <cellStyle name="Normal 78 2" xfId="12884"/>
    <cellStyle name="Normal 78 3" xfId="12885"/>
    <cellStyle name="Normal 780" xfId="24313"/>
    <cellStyle name="Normal 781" xfId="24314"/>
    <cellStyle name="Normal 782" xfId="24303"/>
    <cellStyle name="Normal 783" xfId="24346"/>
    <cellStyle name="Normal 784" xfId="24335"/>
    <cellStyle name="Normal 785" xfId="24348"/>
    <cellStyle name="Normal 786" xfId="24334"/>
    <cellStyle name="Normal 787" xfId="24355"/>
    <cellStyle name="Normal 788" xfId="24329"/>
    <cellStyle name="Normal 789" xfId="24361"/>
    <cellStyle name="Normal 79" xfId="12886"/>
    <cellStyle name="Normal 79 2" xfId="12887"/>
    <cellStyle name="Normal 79 3" xfId="12888"/>
    <cellStyle name="Normal 790" xfId="24324"/>
    <cellStyle name="Normal 791" xfId="24366"/>
    <cellStyle name="Normal 792" xfId="24319"/>
    <cellStyle name="Normal 793" xfId="24248"/>
    <cellStyle name="Normal 794" xfId="24371"/>
    <cellStyle name="Normal 795" xfId="24374"/>
    <cellStyle name="Normal 796" xfId="24376"/>
    <cellStyle name="Normal 797" xfId="24379"/>
    <cellStyle name="Normal 798" xfId="24381"/>
    <cellStyle name="Normal 799" xfId="24383"/>
    <cellStyle name="Normal 8" xfId="186"/>
    <cellStyle name="Normal 8 2" xfId="12890"/>
    <cellStyle name="Normal 8 2 2" xfId="12891"/>
    <cellStyle name="Normal 8 2 2 2" xfId="12892"/>
    <cellStyle name="Normal 8 2 3" xfId="12893"/>
    <cellStyle name="Normal 8 2 4" xfId="12894"/>
    <cellStyle name="Normal 8 2 5" xfId="12895"/>
    <cellStyle name="Normal 8 2 6" xfId="12896"/>
    <cellStyle name="Normal 8 2 7" xfId="12897"/>
    <cellStyle name="Normal 8 3" xfId="12898"/>
    <cellStyle name="Normal 8 3 2" xfId="12899"/>
    <cellStyle name="Normal 8 4" xfId="12900"/>
    <cellStyle name="Normal 8 5" xfId="12901"/>
    <cellStyle name="Normal 8 6" xfId="12902"/>
    <cellStyle name="Normal 8 7" xfId="12889"/>
    <cellStyle name="Normal 80" xfId="12903"/>
    <cellStyle name="Normal 80 2" xfId="12904"/>
    <cellStyle name="Normal 80 3" xfId="12905"/>
    <cellStyle name="Normal 800" xfId="24385"/>
    <cellStyle name="Normal 801" xfId="24387"/>
    <cellStyle name="Normal 802" xfId="24389"/>
    <cellStyle name="Normal 803" xfId="24391"/>
    <cellStyle name="Normal 804" xfId="24393"/>
    <cellStyle name="Normal 805" xfId="24395"/>
    <cellStyle name="Normal 806" xfId="24397"/>
    <cellStyle name="Normal 807" xfId="24399"/>
    <cellStyle name="Normal 808" xfId="24401"/>
    <cellStyle name="Normal 809" xfId="24403"/>
    <cellStyle name="Normal 81" xfId="12906"/>
    <cellStyle name="Normal 81 2" xfId="12907"/>
    <cellStyle name="Normal 81 3" xfId="12908"/>
    <cellStyle name="Normal 810" xfId="24405"/>
    <cellStyle name="Normal 811" xfId="24407"/>
    <cellStyle name="Normal 812" xfId="24409"/>
    <cellStyle name="Normal 813" xfId="24411"/>
    <cellStyle name="Normal 814" xfId="24413"/>
    <cellStyle name="Normal 815" xfId="24415"/>
    <cellStyle name="Normal 816" xfId="24417"/>
    <cellStyle name="Normal 817" xfId="24419"/>
    <cellStyle name="Normal 818" xfId="24421"/>
    <cellStyle name="Normal 819" xfId="24423"/>
    <cellStyle name="Normal 82" xfId="12909"/>
    <cellStyle name="Normal 82 2" xfId="12910"/>
    <cellStyle name="Normal 82 3" xfId="12911"/>
    <cellStyle name="Normal 820" xfId="24425"/>
    <cellStyle name="Normal 821" xfId="24320"/>
    <cellStyle name="Normal 822" xfId="24432"/>
    <cellStyle name="Normal 823" xfId="24430"/>
    <cellStyle name="Normal 824" xfId="24347"/>
    <cellStyle name="Normal 825" xfId="24434"/>
    <cellStyle name="Normal 826" xfId="24354"/>
    <cellStyle name="Normal 827" xfId="24438"/>
    <cellStyle name="Normal 828" xfId="24360"/>
    <cellStyle name="Normal 829" xfId="24444"/>
    <cellStyle name="Normal 83" xfId="12912"/>
    <cellStyle name="Normal 83 2" xfId="12913"/>
    <cellStyle name="Normal 83 3" xfId="12914"/>
    <cellStyle name="Normal 830" xfId="24442"/>
    <cellStyle name="Normal 831" xfId="24453"/>
    <cellStyle name="Normal 832" xfId="24455"/>
    <cellStyle name="Normal 833" xfId="24457"/>
    <cellStyle name="Normal 834" xfId="24459"/>
    <cellStyle name="Normal 835" xfId="24461"/>
    <cellStyle name="Normal 836" xfId="24464"/>
    <cellStyle name="Normal 837" xfId="24465"/>
    <cellStyle name="Normal 838" xfId="24467"/>
    <cellStyle name="Normal 839" xfId="24469"/>
    <cellStyle name="Normal 84" xfId="12915"/>
    <cellStyle name="Normal 84 2" xfId="12916"/>
    <cellStyle name="Normal 840" xfId="24471"/>
    <cellStyle name="Normal 841" xfId="24473"/>
    <cellStyle name="Normal 842" xfId="24475"/>
    <cellStyle name="Normal 843" xfId="24477"/>
    <cellStyle name="Normal 844" xfId="24479"/>
    <cellStyle name="Normal 845" xfId="24481"/>
    <cellStyle name="Normal 846" xfId="24483"/>
    <cellStyle name="Normal 847" xfId="24485"/>
    <cellStyle name="Normal 848" xfId="24488"/>
    <cellStyle name="Normal 849" xfId="24496"/>
    <cellStyle name="Normal 85" xfId="12917"/>
    <cellStyle name="Normal 85 2" xfId="12918"/>
    <cellStyle name="Normal 85 3" xfId="12919"/>
    <cellStyle name="Normal 850" xfId="24497"/>
    <cellStyle name="Normal 851" xfId="24500"/>
    <cellStyle name="Normal 852" xfId="24502"/>
    <cellStyle name="Normal 853" xfId="24503"/>
    <cellStyle name="Normal 854" xfId="24505"/>
    <cellStyle name="Normal 855" xfId="24507"/>
    <cellStyle name="Normal 856" xfId="24509"/>
    <cellStyle name="Normal 857" xfId="24511"/>
    <cellStyle name="Normal 858" xfId="24513"/>
    <cellStyle name="Normal 859" xfId="24515"/>
    <cellStyle name="Normal 86" xfId="12920"/>
    <cellStyle name="Normal 86 2" xfId="12921"/>
    <cellStyle name="Normal 86 3" xfId="12922"/>
    <cellStyle name="Normal 860" xfId="24517"/>
    <cellStyle name="Normal 861" xfId="24519"/>
    <cellStyle name="Normal 862" xfId="24521"/>
    <cellStyle name="Normal 863" xfId="24523"/>
    <cellStyle name="Normal 864" xfId="24525"/>
    <cellStyle name="Normal 865" xfId="24527"/>
    <cellStyle name="Normal 866" xfId="24529"/>
    <cellStyle name="Normal 867" xfId="24531"/>
    <cellStyle name="Normal 868" xfId="24533"/>
    <cellStyle name="Normal 869" xfId="24535"/>
    <cellStyle name="Normal 87" xfId="12923"/>
    <cellStyle name="Normal 87 2" xfId="12924"/>
    <cellStyle name="Normal 87 2 2" xfId="12925"/>
    <cellStyle name="Normal 87 2 3" xfId="12926"/>
    <cellStyle name="Normal 87 3" xfId="12927"/>
    <cellStyle name="Normal 87 4" xfId="12928"/>
    <cellStyle name="Normal 87_Int Log" xfId="12929"/>
    <cellStyle name="Normal 870" xfId="24537"/>
    <cellStyle name="Normal 871" xfId="24539"/>
    <cellStyle name="Normal 872" xfId="24540"/>
    <cellStyle name="Normal 873" xfId="24541"/>
    <cellStyle name="Normal 874" xfId="24542"/>
    <cellStyle name="Normal 875" xfId="24543"/>
    <cellStyle name="Normal 876" xfId="24544"/>
    <cellStyle name="Normal 877" xfId="24569"/>
    <cellStyle name="Normal 878" xfId="24560"/>
    <cellStyle name="Normal 879" xfId="24570"/>
    <cellStyle name="Normal 88" xfId="12930"/>
    <cellStyle name="Normal 88 2" xfId="12931"/>
    <cellStyle name="Normal 88 3" xfId="12932"/>
    <cellStyle name="Normal 880" xfId="24566"/>
    <cellStyle name="Normal 881" xfId="24572"/>
    <cellStyle name="Normal 882" xfId="24558"/>
    <cellStyle name="Normal 883" xfId="24575"/>
    <cellStyle name="Normal 884" xfId="24552"/>
    <cellStyle name="Normal 885" xfId="24578"/>
    <cellStyle name="Normal 886" xfId="24550"/>
    <cellStyle name="Normal 887" xfId="24564"/>
    <cellStyle name="Normal 888" xfId="24567"/>
    <cellStyle name="Normal 889" xfId="24594"/>
    <cellStyle name="Normal 89" xfId="12933"/>
    <cellStyle name="Normal 89 2" xfId="12934"/>
    <cellStyle name="Normal 89 3" xfId="12935"/>
    <cellStyle name="Normal 890" xfId="24553"/>
    <cellStyle name="Normal 891" xfId="24595"/>
    <cellStyle name="Normal 892" xfId="24577"/>
    <cellStyle name="Normal 893" xfId="24559"/>
    <cellStyle name="Normal 894" xfId="24588"/>
    <cellStyle name="Normal 895" xfId="24601"/>
    <cellStyle name="Normal 896" xfId="24620"/>
    <cellStyle name="Normal 897" xfId="24612"/>
    <cellStyle name="Normal 898" xfId="24623"/>
    <cellStyle name="Normal 899" xfId="24611"/>
    <cellStyle name="Normal 9" xfId="12936"/>
    <cellStyle name="Normal 9 2" xfId="12937"/>
    <cellStyle name="Normal 9 2 2" xfId="12938"/>
    <cellStyle name="Normal 9 2 2 2" xfId="12939"/>
    <cellStyle name="Normal 9 2 2 3" xfId="12940"/>
    <cellStyle name="Normal 9 2 3" xfId="12941"/>
    <cellStyle name="Normal 9 2 4" xfId="12942"/>
    <cellStyle name="Normal 9 2 5" xfId="12943"/>
    <cellStyle name="Normal 9 2 6" xfId="12944"/>
    <cellStyle name="Normal 9 2 7" xfId="12945"/>
    <cellStyle name="Normal 9 2_Gold Price" xfId="12946"/>
    <cellStyle name="Normal 9 3" xfId="12947"/>
    <cellStyle name="Normal 9 3 2" xfId="12948"/>
    <cellStyle name="Normal 9 4" xfId="12949"/>
    <cellStyle name="Normal 9 4 2" xfId="12950"/>
    <cellStyle name="Normal 9 5" xfId="12951"/>
    <cellStyle name="Normal 9 6" xfId="12952"/>
    <cellStyle name="Normal 9 7" xfId="12953"/>
    <cellStyle name="Normal 9_Gold Price" xfId="12954"/>
    <cellStyle name="Normal 90" xfId="12955"/>
    <cellStyle name="Normal 90 2" xfId="12956"/>
    <cellStyle name="Normal 90 3" xfId="12957"/>
    <cellStyle name="Normal 900" xfId="24621"/>
    <cellStyle name="Normal 901" xfId="24609"/>
    <cellStyle name="Normal 902" xfId="24624"/>
    <cellStyle name="Normal 903" xfId="24625"/>
    <cellStyle name="Normal 904" xfId="24630"/>
    <cellStyle name="Normal 905" xfId="24607"/>
    <cellStyle name="Normal 906" xfId="24632"/>
    <cellStyle name="Normal 907" xfId="24605"/>
    <cellStyle name="Normal 908" xfId="24606"/>
    <cellStyle name="Normal 909" xfId="24626"/>
    <cellStyle name="Normal 91" xfId="12958"/>
    <cellStyle name="Normal 91 2" xfId="12959"/>
    <cellStyle name="Normal 91 3" xfId="12960"/>
    <cellStyle name="Normal 910" xfId="24643"/>
    <cellStyle name="Normal 911" xfId="24644"/>
    <cellStyle name="Normal 92" xfId="12961"/>
    <cellStyle name="Normal 92 2" xfId="12962"/>
    <cellStyle name="Normal 92 3" xfId="12963"/>
    <cellStyle name="Normal 93" xfId="12964"/>
    <cellStyle name="Normal 93 2" xfId="12965"/>
    <cellStyle name="Normal 93 3" xfId="12966"/>
    <cellStyle name="Normal 93 4" xfId="12967"/>
    <cellStyle name="Normal 94" xfId="12968"/>
    <cellStyle name="Normal 94 2" xfId="12969"/>
    <cellStyle name="Normal 94 3" xfId="12970"/>
    <cellStyle name="Normal 95" xfId="12971"/>
    <cellStyle name="Normal 95 2" xfId="12972"/>
    <cellStyle name="Normal 96" xfId="12973"/>
    <cellStyle name="Normal 96 2" xfId="12974"/>
    <cellStyle name="Normal 97" xfId="12975"/>
    <cellStyle name="Normal 97 2" xfId="12976"/>
    <cellStyle name="Normal 98" xfId="12977"/>
    <cellStyle name="Normal 98 2" xfId="12978"/>
    <cellStyle name="Normal 99" xfId="12979"/>
    <cellStyle name="Normal 99 2" xfId="12980"/>
    <cellStyle name="Normal U" xfId="12981"/>
    <cellStyle name="Normal_Appendix 5 Pasting Data" xfId="126"/>
    <cellStyle name="Normal_Appendix 5 Pasting Data 2" xfId="127"/>
    <cellStyle name="Normal_Dec 2010 Pasting Data" xfId="128"/>
    <cellStyle name="Normal_December Pasting Data formatted2" xfId="129"/>
    <cellStyle name="Normal_GG - OS" xfId="130"/>
    <cellStyle name="Normal_Operating Revenue Tables Pasting Data prior year balance" xfId="131"/>
    <cellStyle name="Note 10" xfId="12982"/>
    <cellStyle name="Note 10 10" xfId="12983"/>
    <cellStyle name="Note 10 10 2" xfId="12984"/>
    <cellStyle name="Note 10 11" xfId="12985"/>
    <cellStyle name="Note 10 11 2" xfId="12986"/>
    <cellStyle name="Note 10 12" xfId="12987"/>
    <cellStyle name="Note 10 12 2" xfId="12988"/>
    <cellStyle name="Note 10 13" xfId="12989"/>
    <cellStyle name="Note 10 13 2" xfId="12990"/>
    <cellStyle name="Note 10 14" xfId="12991"/>
    <cellStyle name="Note 10 14 2" xfId="12992"/>
    <cellStyle name="Note 10 15" xfId="12993"/>
    <cellStyle name="Note 10 15 2" xfId="12994"/>
    <cellStyle name="Note 10 16" xfId="12995"/>
    <cellStyle name="Note 10 16 2" xfId="12996"/>
    <cellStyle name="Note 10 17" xfId="12997"/>
    <cellStyle name="Note 10 17 2" xfId="12998"/>
    <cellStyle name="Note 10 18" xfId="12999"/>
    <cellStyle name="Note 10 18 2" xfId="13000"/>
    <cellStyle name="Note 10 19" xfId="13001"/>
    <cellStyle name="Note 10 19 2" xfId="13002"/>
    <cellStyle name="Note 10 2" xfId="13003"/>
    <cellStyle name="Note 10 2 2" xfId="13004"/>
    <cellStyle name="Note 10 20" xfId="13005"/>
    <cellStyle name="Note 10 20 2" xfId="13006"/>
    <cellStyle name="Note 10 21" xfId="13007"/>
    <cellStyle name="Note 10 21 2" xfId="13008"/>
    <cellStyle name="Note 10 22" xfId="13009"/>
    <cellStyle name="Note 10 22 2" xfId="13010"/>
    <cellStyle name="Note 10 23" xfId="13011"/>
    <cellStyle name="Note 10 23 2" xfId="13012"/>
    <cellStyle name="Note 10 24" xfId="13013"/>
    <cellStyle name="Note 10 24 2" xfId="13014"/>
    <cellStyle name="Note 10 25" xfId="13015"/>
    <cellStyle name="Note 10 25 2" xfId="13016"/>
    <cellStyle name="Note 10 26" xfId="13017"/>
    <cellStyle name="Note 10 26 2" xfId="13018"/>
    <cellStyle name="Note 10 27" xfId="13019"/>
    <cellStyle name="Note 10 27 2" xfId="13020"/>
    <cellStyle name="Note 10 28" xfId="13021"/>
    <cellStyle name="Note 10 28 2" xfId="13022"/>
    <cellStyle name="Note 10 29" xfId="13023"/>
    <cellStyle name="Note 10 29 2" xfId="13024"/>
    <cellStyle name="Note 10 3" xfId="13025"/>
    <cellStyle name="Note 10 3 2" xfId="13026"/>
    <cellStyle name="Note 10 30" xfId="13027"/>
    <cellStyle name="Note 10 30 2" xfId="13028"/>
    <cellStyle name="Note 10 31" xfId="13029"/>
    <cellStyle name="Note 10 32" xfId="13030"/>
    <cellStyle name="Note 10 33" xfId="13031"/>
    <cellStyle name="Note 10 34" xfId="13032"/>
    <cellStyle name="Note 10 35" xfId="13033"/>
    <cellStyle name="Note 10 36" xfId="13034"/>
    <cellStyle name="Note 10 37" xfId="13035"/>
    <cellStyle name="Note 10 38" xfId="13036"/>
    <cellStyle name="Note 10 39" xfId="13037"/>
    <cellStyle name="Note 10 4" xfId="13038"/>
    <cellStyle name="Note 10 4 2" xfId="13039"/>
    <cellStyle name="Note 10 40" xfId="13040"/>
    <cellStyle name="Note 10 41" xfId="13041"/>
    <cellStyle name="Note 10 42" xfId="13042"/>
    <cellStyle name="Note 10 43" xfId="13043"/>
    <cellStyle name="Note 10 44" xfId="13044"/>
    <cellStyle name="Note 10 45" xfId="13045"/>
    <cellStyle name="Note 10 46" xfId="13046"/>
    <cellStyle name="Note 10 47" xfId="13047"/>
    <cellStyle name="Note 10 48" xfId="13048"/>
    <cellStyle name="Note 10 49" xfId="13049"/>
    <cellStyle name="Note 10 5" xfId="13050"/>
    <cellStyle name="Note 10 5 2" xfId="13051"/>
    <cellStyle name="Note 10 50" xfId="13052"/>
    <cellStyle name="Note 10 51" xfId="13053"/>
    <cellStyle name="Note 10 52" xfId="13054"/>
    <cellStyle name="Note 10 53" xfId="13055"/>
    <cellStyle name="Note 10 54" xfId="13056"/>
    <cellStyle name="Note 10 55" xfId="13057"/>
    <cellStyle name="Note 10 6" xfId="13058"/>
    <cellStyle name="Note 10 6 2" xfId="13059"/>
    <cellStyle name="Note 10 7" xfId="13060"/>
    <cellStyle name="Note 10 7 2" xfId="13061"/>
    <cellStyle name="Note 10 8" xfId="13062"/>
    <cellStyle name="Note 10 8 2" xfId="13063"/>
    <cellStyle name="Note 10 9" xfId="13064"/>
    <cellStyle name="Note 10 9 2" xfId="13065"/>
    <cellStyle name="Note 11" xfId="13066"/>
    <cellStyle name="Note 11 10" xfId="13067"/>
    <cellStyle name="Note 11 10 2" xfId="13068"/>
    <cellStyle name="Note 11 11" xfId="13069"/>
    <cellStyle name="Note 11 11 2" xfId="13070"/>
    <cellStyle name="Note 11 12" xfId="13071"/>
    <cellStyle name="Note 11 12 2" xfId="13072"/>
    <cellStyle name="Note 11 13" xfId="13073"/>
    <cellStyle name="Note 11 13 2" xfId="13074"/>
    <cellStyle name="Note 11 14" xfId="13075"/>
    <cellStyle name="Note 11 14 2" xfId="13076"/>
    <cellStyle name="Note 11 15" xfId="13077"/>
    <cellStyle name="Note 11 15 2" xfId="13078"/>
    <cellStyle name="Note 11 16" xfId="13079"/>
    <cellStyle name="Note 11 16 2" xfId="13080"/>
    <cellStyle name="Note 11 17" xfId="13081"/>
    <cellStyle name="Note 11 17 2" xfId="13082"/>
    <cellStyle name="Note 11 18" xfId="13083"/>
    <cellStyle name="Note 11 18 2" xfId="13084"/>
    <cellStyle name="Note 11 19" xfId="13085"/>
    <cellStyle name="Note 11 19 2" xfId="13086"/>
    <cellStyle name="Note 11 2" xfId="13087"/>
    <cellStyle name="Note 11 2 2" xfId="13088"/>
    <cellStyle name="Note 11 20" xfId="13089"/>
    <cellStyle name="Note 11 20 2" xfId="13090"/>
    <cellStyle name="Note 11 21" xfId="13091"/>
    <cellStyle name="Note 11 21 2" xfId="13092"/>
    <cellStyle name="Note 11 22" xfId="13093"/>
    <cellStyle name="Note 11 22 2" xfId="13094"/>
    <cellStyle name="Note 11 23" xfId="13095"/>
    <cellStyle name="Note 11 23 2" xfId="13096"/>
    <cellStyle name="Note 11 24" xfId="13097"/>
    <cellStyle name="Note 11 24 2" xfId="13098"/>
    <cellStyle name="Note 11 25" xfId="13099"/>
    <cellStyle name="Note 11 25 2" xfId="13100"/>
    <cellStyle name="Note 11 26" xfId="13101"/>
    <cellStyle name="Note 11 26 2" xfId="13102"/>
    <cellStyle name="Note 11 27" xfId="13103"/>
    <cellStyle name="Note 11 27 2" xfId="13104"/>
    <cellStyle name="Note 11 28" xfId="13105"/>
    <cellStyle name="Note 11 28 2" xfId="13106"/>
    <cellStyle name="Note 11 29" xfId="13107"/>
    <cellStyle name="Note 11 29 2" xfId="13108"/>
    <cellStyle name="Note 11 3" xfId="13109"/>
    <cellStyle name="Note 11 3 2" xfId="13110"/>
    <cellStyle name="Note 11 30" xfId="13111"/>
    <cellStyle name="Note 11 30 2" xfId="13112"/>
    <cellStyle name="Note 11 31" xfId="13113"/>
    <cellStyle name="Note 11 32" xfId="13114"/>
    <cellStyle name="Note 11 33" xfId="13115"/>
    <cellStyle name="Note 11 34" xfId="13116"/>
    <cellStyle name="Note 11 35" xfId="13117"/>
    <cellStyle name="Note 11 36" xfId="13118"/>
    <cellStyle name="Note 11 37" xfId="13119"/>
    <cellStyle name="Note 11 38" xfId="13120"/>
    <cellStyle name="Note 11 39" xfId="13121"/>
    <cellStyle name="Note 11 4" xfId="13122"/>
    <cellStyle name="Note 11 4 2" xfId="13123"/>
    <cellStyle name="Note 11 40" xfId="13124"/>
    <cellStyle name="Note 11 41" xfId="13125"/>
    <cellStyle name="Note 11 42" xfId="13126"/>
    <cellStyle name="Note 11 43" xfId="13127"/>
    <cellStyle name="Note 11 44" xfId="13128"/>
    <cellStyle name="Note 11 45" xfId="13129"/>
    <cellStyle name="Note 11 46" xfId="13130"/>
    <cellStyle name="Note 11 47" xfId="13131"/>
    <cellStyle name="Note 11 48" xfId="13132"/>
    <cellStyle name="Note 11 49" xfId="13133"/>
    <cellStyle name="Note 11 5" xfId="13134"/>
    <cellStyle name="Note 11 5 2" xfId="13135"/>
    <cellStyle name="Note 11 50" xfId="13136"/>
    <cellStyle name="Note 11 51" xfId="13137"/>
    <cellStyle name="Note 11 52" xfId="13138"/>
    <cellStyle name="Note 11 53" xfId="13139"/>
    <cellStyle name="Note 11 54" xfId="13140"/>
    <cellStyle name="Note 11 55" xfId="13141"/>
    <cellStyle name="Note 11 6" xfId="13142"/>
    <cellStyle name="Note 11 6 2" xfId="13143"/>
    <cellStyle name="Note 11 7" xfId="13144"/>
    <cellStyle name="Note 11 7 2" xfId="13145"/>
    <cellStyle name="Note 11 8" xfId="13146"/>
    <cellStyle name="Note 11 8 2" xfId="13147"/>
    <cellStyle name="Note 11 9" xfId="13148"/>
    <cellStyle name="Note 11 9 2" xfId="13149"/>
    <cellStyle name="Note 12" xfId="13150"/>
    <cellStyle name="Note 12 10" xfId="13151"/>
    <cellStyle name="Note 12 10 2" xfId="13152"/>
    <cellStyle name="Note 12 11" xfId="13153"/>
    <cellStyle name="Note 12 11 2" xfId="13154"/>
    <cellStyle name="Note 12 12" xfId="13155"/>
    <cellStyle name="Note 12 12 2" xfId="13156"/>
    <cellStyle name="Note 12 13" xfId="13157"/>
    <cellStyle name="Note 12 13 2" xfId="13158"/>
    <cellStyle name="Note 12 14" xfId="13159"/>
    <cellStyle name="Note 12 14 2" xfId="13160"/>
    <cellStyle name="Note 12 15" xfId="13161"/>
    <cellStyle name="Note 12 15 2" xfId="13162"/>
    <cellStyle name="Note 12 16" xfId="13163"/>
    <cellStyle name="Note 12 16 2" xfId="13164"/>
    <cellStyle name="Note 12 17" xfId="13165"/>
    <cellStyle name="Note 12 17 2" xfId="13166"/>
    <cellStyle name="Note 12 18" xfId="13167"/>
    <cellStyle name="Note 12 18 2" xfId="13168"/>
    <cellStyle name="Note 12 19" xfId="13169"/>
    <cellStyle name="Note 12 19 2" xfId="13170"/>
    <cellStyle name="Note 12 2" xfId="13171"/>
    <cellStyle name="Note 12 2 2" xfId="13172"/>
    <cellStyle name="Note 12 20" xfId="13173"/>
    <cellStyle name="Note 12 20 2" xfId="13174"/>
    <cellStyle name="Note 12 21" xfId="13175"/>
    <cellStyle name="Note 12 21 2" xfId="13176"/>
    <cellStyle name="Note 12 22" xfId="13177"/>
    <cellStyle name="Note 12 22 2" xfId="13178"/>
    <cellStyle name="Note 12 23" xfId="13179"/>
    <cellStyle name="Note 12 23 2" xfId="13180"/>
    <cellStyle name="Note 12 24" xfId="13181"/>
    <cellStyle name="Note 12 24 2" xfId="13182"/>
    <cellStyle name="Note 12 25" xfId="13183"/>
    <cellStyle name="Note 12 25 2" xfId="13184"/>
    <cellStyle name="Note 12 26" xfId="13185"/>
    <cellStyle name="Note 12 26 2" xfId="13186"/>
    <cellStyle name="Note 12 27" xfId="13187"/>
    <cellStyle name="Note 12 27 2" xfId="13188"/>
    <cellStyle name="Note 12 28" xfId="13189"/>
    <cellStyle name="Note 12 28 2" xfId="13190"/>
    <cellStyle name="Note 12 29" xfId="13191"/>
    <cellStyle name="Note 12 29 2" xfId="13192"/>
    <cellStyle name="Note 12 3" xfId="13193"/>
    <cellStyle name="Note 12 3 2" xfId="13194"/>
    <cellStyle name="Note 12 30" xfId="13195"/>
    <cellStyle name="Note 12 30 2" xfId="13196"/>
    <cellStyle name="Note 12 31" xfId="13197"/>
    <cellStyle name="Note 12 32" xfId="13198"/>
    <cellStyle name="Note 12 33" xfId="13199"/>
    <cellStyle name="Note 12 34" xfId="13200"/>
    <cellStyle name="Note 12 35" xfId="13201"/>
    <cellStyle name="Note 12 36" xfId="13202"/>
    <cellStyle name="Note 12 37" xfId="13203"/>
    <cellStyle name="Note 12 38" xfId="13204"/>
    <cellStyle name="Note 12 39" xfId="13205"/>
    <cellStyle name="Note 12 4" xfId="13206"/>
    <cellStyle name="Note 12 4 2" xfId="13207"/>
    <cellStyle name="Note 12 40" xfId="13208"/>
    <cellStyle name="Note 12 41" xfId="13209"/>
    <cellStyle name="Note 12 42" xfId="13210"/>
    <cellStyle name="Note 12 43" xfId="13211"/>
    <cellStyle name="Note 12 44" xfId="13212"/>
    <cellStyle name="Note 12 45" xfId="13213"/>
    <cellStyle name="Note 12 46" xfId="13214"/>
    <cellStyle name="Note 12 47" xfId="13215"/>
    <cellStyle name="Note 12 48" xfId="13216"/>
    <cellStyle name="Note 12 49" xfId="13217"/>
    <cellStyle name="Note 12 5" xfId="13218"/>
    <cellStyle name="Note 12 5 2" xfId="13219"/>
    <cellStyle name="Note 12 50" xfId="13220"/>
    <cellStyle name="Note 12 51" xfId="13221"/>
    <cellStyle name="Note 12 52" xfId="13222"/>
    <cellStyle name="Note 12 53" xfId="13223"/>
    <cellStyle name="Note 12 54" xfId="13224"/>
    <cellStyle name="Note 12 55" xfId="13225"/>
    <cellStyle name="Note 12 6" xfId="13226"/>
    <cellStyle name="Note 12 6 2" xfId="13227"/>
    <cellStyle name="Note 12 7" xfId="13228"/>
    <cellStyle name="Note 12 7 2" xfId="13229"/>
    <cellStyle name="Note 12 8" xfId="13230"/>
    <cellStyle name="Note 12 8 2" xfId="13231"/>
    <cellStyle name="Note 12 9" xfId="13232"/>
    <cellStyle name="Note 12 9 2" xfId="13233"/>
    <cellStyle name="Note 13" xfId="13234"/>
    <cellStyle name="Note 13 10" xfId="13235"/>
    <cellStyle name="Note 13 10 2" xfId="13236"/>
    <cellStyle name="Note 13 11" xfId="13237"/>
    <cellStyle name="Note 13 11 2" xfId="13238"/>
    <cellStyle name="Note 13 12" xfId="13239"/>
    <cellStyle name="Note 13 12 2" xfId="13240"/>
    <cellStyle name="Note 13 13" xfId="13241"/>
    <cellStyle name="Note 13 13 2" xfId="13242"/>
    <cellStyle name="Note 13 14" xfId="13243"/>
    <cellStyle name="Note 13 14 2" xfId="13244"/>
    <cellStyle name="Note 13 15" xfId="13245"/>
    <cellStyle name="Note 13 15 2" xfId="13246"/>
    <cellStyle name="Note 13 16" xfId="13247"/>
    <cellStyle name="Note 13 16 2" xfId="13248"/>
    <cellStyle name="Note 13 17" xfId="13249"/>
    <cellStyle name="Note 13 17 2" xfId="13250"/>
    <cellStyle name="Note 13 18" xfId="13251"/>
    <cellStyle name="Note 13 18 2" xfId="13252"/>
    <cellStyle name="Note 13 19" xfId="13253"/>
    <cellStyle name="Note 13 19 2" xfId="13254"/>
    <cellStyle name="Note 13 2" xfId="13255"/>
    <cellStyle name="Note 13 2 2" xfId="13256"/>
    <cellStyle name="Note 13 20" xfId="13257"/>
    <cellStyle name="Note 13 20 2" xfId="13258"/>
    <cellStyle name="Note 13 21" xfId="13259"/>
    <cellStyle name="Note 13 21 2" xfId="13260"/>
    <cellStyle name="Note 13 22" xfId="13261"/>
    <cellStyle name="Note 13 22 2" xfId="13262"/>
    <cellStyle name="Note 13 23" xfId="13263"/>
    <cellStyle name="Note 13 23 2" xfId="13264"/>
    <cellStyle name="Note 13 24" xfId="13265"/>
    <cellStyle name="Note 13 24 2" xfId="13266"/>
    <cellStyle name="Note 13 25" xfId="13267"/>
    <cellStyle name="Note 13 25 2" xfId="13268"/>
    <cellStyle name="Note 13 26" xfId="13269"/>
    <cellStyle name="Note 13 26 2" xfId="13270"/>
    <cellStyle name="Note 13 27" xfId="13271"/>
    <cellStyle name="Note 13 27 2" xfId="13272"/>
    <cellStyle name="Note 13 28" xfId="13273"/>
    <cellStyle name="Note 13 28 2" xfId="13274"/>
    <cellStyle name="Note 13 29" xfId="13275"/>
    <cellStyle name="Note 13 29 2" xfId="13276"/>
    <cellStyle name="Note 13 3" xfId="13277"/>
    <cellStyle name="Note 13 3 2" xfId="13278"/>
    <cellStyle name="Note 13 30" xfId="13279"/>
    <cellStyle name="Note 13 30 2" xfId="13280"/>
    <cellStyle name="Note 13 31" xfId="13281"/>
    <cellStyle name="Note 13 32" xfId="13282"/>
    <cellStyle name="Note 13 33" xfId="13283"/>
    <cellStyle name="Note 13 34" xfId="13284"/>
    <cellStyle name="Note 13 35" xfId="13285"/>
    <cellStyle name="Note 13 36" xfId="13286"/>
    <cellStyle name="Note 13 37" xfId="13287"/>
    <cellStyle name="Note 13 38" xfId="13288"/>
    <cellStyle name="Note 13 39" xfId="13289"/>
    <cellStyle name="Note 13 4" xfId="13290"/>
    <cellStyle name="Note 13 4 2" xfId="13291"/>
    <cellStyle name="Note 13 40" xfId="13292"/>
    <cellStyle name="Note 13 41" xfId="13293"/>
    <cellStyle name="Note 13 42" xfId="13294"/>
    <cellStyle name="Note 13 43" xfId="13295"/>
    <cellStyle name="Note 13 44" xfId="13296"/>
    <cellStyle name="Note 13 45" xfId="13297"/>
    <cellStyle name="Note 13 46" xfId="13298"/>
    <cellStyle name="Note 13 47" xfId="13299"/>
    <cellStyle name="Note 13 48" xfId="13300"/>
    <cellStyle name="Note 13 49" xfId="13301"/>
    <cellStyle name="Note 13 5" xfId="13302"/>
    <cellStyle name="Note 13 5 2" xfId="13303"/>
    <cellStyle name="Note 13 50" xfId="13304"/>
    <cellStyle name="Note 13 51" xfId="13305"/>
    <cellStyle name="Note 13 52" xfId="13306"/>
    <cellStyle name="Note 13 53" xfId="13307"/>
    <cellStyle name="Note 13 54" xfId="13308"/>
    <cellStyle name="Note 13 55" xfId="13309"/>
    <cellStyle name="Note 13 6" xfId="13310"/>
    <cellStyle name="Note 13 6 2" xfId="13311"/>
    <cellStyle name="Note 13 7" xfId="13312"/>
    <cellStyle name="Note 13 7 2" xfId="13313"/>
    <cellStyle name="Note 13 8" xfId="13314"/>
    <cellStyle name="Note 13 8 2" xfId="13315"/>
    <cellStyle name="Note 13 9" xfId="13316"/>
    <cellStyle name="Note 13 9 2" xfId="13317"/>
    <cellStyle name="Note 14" xfId="13318"/>
    <cellStyle name="Note 14 10" xfId="13319"/>
    <cellStyle name="Note 14 10 2" xfId="13320"/>
    <cellStyle name="Note 14 11" xfId="13321"/>
    <cellStyle name="Note 14 11 2" xfId="13322"/>
    <cellStyle name="Note 14 12" xfId="13323"/>
    <cellStyle name="Note 14 12 2" xfId="13324"/>
    <cellStyle name="Note 14 13" xfId="13325"/>
    <cellStyle name="Note 14 13 2" xfId="13326"/>
    <cellStyle name="Note 14 14" xfId="13327"/>
    <cellStyle name="Note 14 14 2" xfId="13328"/>
    <cellStyle name="Note 14 15" xfId="13329"/>
    <cellStyle name="Note 14 15 2" xfId="13330"/>
    <cellStyle name="Note 14 16" xfId="13331"/>
    <cellStyle name="Note 14 16 2" xfId="13332"/>
    <cellStyle name="Note 14 17" xfId="13333"/>
    <cellStyle name="Note 14 17 2" xfId="13334"/>
    <cellStyle name="Note 14 18" xfId="13335"/>
    <cellStyle name="Note 14 18 2" xfId="13336"/>
    <cellStyle name="Note 14 19" xfId="13337"/>
    <cellStyle name="Note 14 19 2" xfId="13338"/>
    <cellStyle name="Note 14 2" xfId="13339"/>
    <cellStyle name="Note 14 2 2" xfId="13340"/>
    <cellStyle name="Note 14 20" xfId="13341"/>
    <cellStyle name="Note 14 20 2" xfId="13342"/>
    <cellStyle name="Note 14 21" xfId="13343"/>
    <cellStyle name="Note 14 21 2" xfId="13344"/>
    <cellStyle name="Note 14 22" xfId="13345"/>
    <cellStyle name="Note 14 22 2" xfId="13346"/>
    <cellStyle name="Note 14 23" xfId="13347"/>
    <cellStyle name="Note 14 23 2" xfId="13348"/>
    <cellStyle name="Note 14 24" xfId="13349"/>
    <cellStyle name="Note 14 24 2" xfId="13350"/>
    <cellStyle name="Note 14 25" xfId="13351"/>
    <cellStyle name="Note 14 25 2" xfId="13352"/>
    <cellStyle name="Note 14 26" xfId="13353"/>
    <cellStyle name="Note 14 26 2" xfId="13354"/>
    <cellStyle name="Note 14 27" xfId="13355"/>
    <cellStyle name="Note 14 27 2" xfId="13356"/>
    <cellStyle name="Note 14 28" xfId="13357"/>
    <cellStyle name="Note 14 28 2" xfId="13358"/>
    <cellStyle name="Note 14 29" xfId="13359"/>
    <cellStyle name="Note 14 29 2" xfId="13360"/>
    <cellStyle name="Note 14 3" xfId="13361"/>
    <cellStyle name="Note 14 3 2" xfId="13362"/>
    <cellStyle name="Note 14 30" xfId="13363"/>
    <cellStyle name="Note 14 30 2" xfId="13364"/>
    <cellStyle name="Note 14 31" xfId="13365"/>
    <cellStyle name="Note 14 32" xfId="13366"/>
    <cellStyle name="Note 14 33" xfId="13367"/>
    <cellStyle name="Note 14 34" xfId="13368"/>
    <cellStyle name="Note 14 35" xfId="13369"/>
    <cellStyle name="Note 14 36" xfId="13370"/>
    <cellStyle name="Note 14 37" xfId="13371"/>
    <cellStyle name="Note 14 38" xfId="13372"/>
    <cellStyle name="Note 14 39" xfId="13373"/>
    <cellStyle name="Note 14 4" xfId="13374"/>
    <cellStyle name="Note 14 4 2" xfId="13375"/>
    <cellStyle name="Note 14 40" xfId="13376"/>
    <cellStyle name="Note 14 41" xfId="13377"/>
    <cellStyle name="Note 14 42" xfId="13378"/>
    <cellStyle name="Note 14 43" xfId="13379"/>
    <cellStyle name="Note 14 44" xfId="13380"/>
    <cellStyle name="Note 14 45" xfId="13381"/>
    <cellStyle name="Note 14 46" xfId="13382"/>
    <cellStyle name="Note 14 47" xfId="13383"/>
    <cellStyle name="Note 14 48" xfId="13384"/>
    <cellStyle name="Note 14 49" xfId="13385"/>
    <cellStyle name="Note 14 5" xfId="13386"/>
    <cellStyle name="Note 14 5 2" xfId="13387"/>
    <cellStyle name="Note 14 50" xfId="13388"/>
    <cellStyle name="Note 14 51" xfId="13389"/>
    <cellStyle name="Note 14 52" xfId="13390"/>
    <cellStyle name="Note 14 53" xfId="13391"/>
    <cellStyle name="Note 14 54" xfId="13392"/>
    <cellStyle name="Note 14 55" xfId="13393"/>
    <cellStyle name="Note 14 6" xfId="13394"/>
    <cellStyle name="Note 14 6 2" xfId="13395"/>
    <cellStyle name="Note 14 7" xfId="13396"/>
    <cellStyle name="Note 14 7 2" xfId="13397"/>
    <cellStyle name="Note 14 8" xfId="13398"/>
    <cellStyle name="Note 14 8 2" xfId="13399"/>
    <cellStyle name="Note 14 9" xfId="13400"/>
    <cellStyle name="Note 14 9 2" xfId="13401"/>
    <cellStyle name="Note 15" xfId="13402"/>
    <cellStyle name="Note 15 10" xfId="13403"/>
    <cellStyle name="Note 15 10 2" xfId="13404"/>
    <cellStyle name="Note 15 11" xfId="13405"/>
    <cellStyle name="Note 15 11 2" xfId="13406"/>
    <cellStyle name="Note 15 12" xfId="13407"/>
    <cellStyle name="Note 15 12 2" xfId="13408"/>
    <cellStyle name="Note 15 13" xfId="13409"/>
    <cellStyle name="Note 15 13 2" xfId="13410"/>
    <cellStyle name="Note 15 14" xfId="13411"/>
    <cellStyle name="Note 15 14 2" xfId="13412"/>
    <cellStyle name="Note 15 15" xfId="13413"/>
    <cellStyle name="Note 15 15 2" xfId="13414"/>
    <cellStyle name="Note 15 16" xfId="13415"/>
    <cellStyle name="Note 15 16 2" xfId="13416"/>
    <cellStyle name="Note 15 17" xfId="13417"/>
    <cellStyle name="Note 15 17 2" xfId="13418"/>
    <cellStyle name="Note 15 18" xfId="13419"/>
    <cellStyle name="Note 15 18 2" xfId="13420"/>
    <cellStyle name="Note 15 19" xfId="13421"/>
    <cellStyle name="Note 15 19 2" xfId="13422"/>
    <cellStyle name="Note 15 2" xfId="13423"/>
    <cellStyle name="Note 15 2 2" xfId="13424"/>
    <cellStyle name="Note 15 20" xfId="13425"/>
    <cellStyle name="Note 15 20 2" xfId="13426"/>
    <cellStyle name="Note 15 21" xfId="13427"/>
    <cellStyle name="Note 15 21 2" xfId="13428"/>
    <cellStyle name="Note 15 22" xfId="13429"/>
    <cellStyle name="Note 15 22 2" xfId="13430"/>
    <cellStyle name="Note 15 23" xfId="13431"/>
    <cellStyle name="Note 15 23 2" xfId="13432"/>
    <cellStyle name="Note 15 24" xfId="13433"/>
    <cellStyle name="Note 15 24 2" xfId="13434"/>
    <cellStyle name="Note 15 25" xfId="13435"/>
    <cellStyle name="Note 15 25 2" xfId="13436"/>
    <cellStyle name="Note 15 26" xfId="13437"/>
    <cellStyle name="Note 15 26 2" xfId="13438"/>
    <cellStyle name="Note 15 27" xfId="13439"/>
    <cellStyle name="Note 15 27 2" xfId="13440"/>
    <cellStyle name="Note 15 28" xfId="13441"/>
    <cellStyle name="Note 15 28 2" xfId="13442"/>
    <cellStyle name="Note 15 29" xfId="13443"/>
    <cellStyle name="Note 15 29 2" xfId="13444"/>
    <cellStyle name="Note 15 3" xfId="13445"/>
    <cellStyle name="Note 15 3 2" xfId="13446"/>
    <cellStyle name="Note 15 30" xfId="13447"/>
    <cellStyle name="Note 15 30 2" xfId="13448"/>
    <cellStyle name="Note 15 31" xfId="13449"/>
    <cellStyle name="Note 15 32" xfId="13450"/>
    <cellStyle name="Note 15 33" xfId="13451"/>
    <cellStyle name="Note 15 34" xfId="13452"/>
    <cellStyle name="Note 15 35" xfId="13453"/>
    <cellStyle name="Note 15 36" xfId="13454"/>
    <cellStyle name="Note 15 37" xfId="13455"/>
    <cellStyle name="Note 15 38" xfId="13456"/>
    <cellStyle name="Note 15 39" xfId="13457"/>
    <cellStyle name="Note 15 4" xfId="13458"/>
    <cellStyle name="Note 15 4 2" xfId="13459"/>
    <cellStyle name="Note 15 40" xfId="13460"/>
    <cellStyle name="Note 15 41" xfId="13461"/>
    <cellStyle name="Note 15 42" xfId="13462"/>
    <cellStyle name="Note 15 43" xfId="13463"/>
    <cellStyle name="Note 15 44" xfId="13464"/>
    <cellStyle name="Note 15 45" xfId="13465"/>
    <cellStyle name="Note 15 46" xfId="13466"/>
    <cellStyle name="Note 15 47" xfId="13467"/>
    <cellStyle name="Note 15 48" xfId="13468"/>
    <cellStyle name="Note 15 49" xfId="13469"/>
    <cellStyle name="Note 15 5" xfId="13470"/>
    <cellStyle name="Note 15 5 2" xfId="13471"/>
    <cellStyle name="Note 15 50" xfId="13472"/>
    <cellStyle name="Note 15 51" xfId="13473"/>
    <cellStyle name="Note 15 52" xfId="13474"/>
    <cellStyle name="Note 15 53" xfId="13475"/>
    <cellStyle name="Note 15 54" xfId="13476"/>
    <cellStyle name="Note 15 55" xfId="13477"/>
    <cellStyle name="Note 15 6" xfId="13478"/>
    <cellStyle name="Note 15 6 2" xfId="13479"/>
    <cellStyle name="Note 15 7" xfId="13480"/>
    <cellStyle name="Note 15 7 2" xfId="13481"/>
    <cellStyle name="Note 15 8" xfId="13482"/>
    <cellStyle name="Note 15 8 2" xfId="13483"/>
    <cellStyle name="Note 15 9" xfId="13484"/>
    <cellStyle name="Note 15 9 2" xfId="13485"/>
    <cellStyle name="Note 16" xfId="13486"/>
    <cellStyle name="Note 16 10" xfId="13487"/>
    <cellStyle name="Note 16 10 2" xfId="13488"/>
    <cellStyle name="Note 16 11" xfId="13489"/>
    <cellStyle name="Note 16 11 2" xfId="13490"/>
    <cellStyle name="Note 16 12" xfId="13491"/>
    <cellStyle name="Note 16 12 2" xfId="13492"/>
    <cellStyle name="Note 16 13" xfId="13493"/>
    <cellStyle name="Note 16 13 2" xfId="13494"/>
    <cellStyle name="Note 16 14" xfId="13495"/>
    <cellStyle name="Note 16 14 2" xfId="13496"/>
    <cellStyle name="Note 16 15" xfId="13497"/>
    <cellStyle name="Note 16 15 2" xfId="13498"/>
    <cellStyle name="Note 16 16" xfId="13499"/>
    <cellStyle name="Note 16 16 2" xfId="13500"/>
    <cellStyle name="Note 16 17" xfId="13501"/>
    <cellStyle name="Note 16 17 2" xfId="13502"/>
    <cellStyle name="Note 16 18" xfId="13503"/>
    <cellStyle name="Note 16 18 2" xfId="13504"/>
    <cellStyle name="Note 16 19" xfId="13505"/>
    <cellStyle name="Note 16 19 2" xfId="13506"/>
    <cellStyle name="Note 16 2" xfId="13507"/>
    <cellStyle name="Note 16 2 2" xfId="13508"/>
    <cellStyle name="Note 16 20" xfId="13509"/>
    <cellStyle name="Note 16 20 2" xfId="13510"/>
    <cellStyle name="Note 16 21" xfId="13511"/>
    <cellStyle name="Note 16 21 2" xfId="13512"/>
    <cellStyle name="Note 16 22" xfId="13513"/>
    <cellStyle name="Note 16 22 2" xfId="13514"/>
    <cellStyle name="Note 16 23" xfId="13515"/>
    <cellStyle name="Note 16 23 2" xfId="13516"/>
    <cellStyle name="Note 16 24" xfId="13517"/>
    <cellStyle name="Note 16 24 2" xfId="13518"/>
    <cellStyle name="Note 16 25" xfId="13519"/>
    <cellStyle name="Note 16 25 2" xfId="13520"/>
    <cellStyle name="Note 16 26" xfId="13521"/>
    <cellStyle name="Note 16 26 2" xfId="13522"/>
    <cellStyle name="Note 16 27" xfId="13523"/>
    <cellStyle name="Note 16 27 2" xfId="13524"/>
    <cellStyle name="Note 16 28" xfId="13525"/>
    <cellStyle name="Note 16 28 2" xfId="13526"/>
    <cellStyle name="Note 16 29" xfId="13527"/>
    <cellStyle name="Note 16 29 2" xfId="13528"/>
    <cellStyle name="Note 16 3" xfId="13529"/>
    <cellStyle name="Note 16 3 2" xfId="13530"/>
    <cellStyle name="Note 16 30" xfId="13531"/>
    <cellStyle name="Note 16 30 2" xfId="13532"/>
    <cellStyle name="Note 16 31" xfId="13533"/>
    <cellStyle name="Note 16 32" xfId="13534"/>
    <cellStyle name="Note 16 33" xfId="13535"/>
    <cellStyle name="Note 16 34" xfId="13536"/>
    <cellStyle name="Note 16 35" xfId="13537"/>
    <cellStyle name="Note 16 36" xfId="13538"/>
    <cellStyle name="Note 16 37" xfId="13539"/>
    <cellStyle name="Note 16 38" xfId="13540"/>
    <cellStyle name="Note 16 39" xfId="13541"/>
    <cellStyle name="Note 16 4" xfId="13542"/>
    <cellStyle name="Note 16 4 2" xfId="13543"/>
    <cellStyle name="Note 16 40" xfId="13544"/>
    <cellStyle name="Note 16 41" xfId="13545"/>
    <cellStyle name="Note 16 42" xfId="13546"/>
    <cellStyle name="Note 16 43" xfId="13547"/>
    <cellStyle name="Note 16 44" xfId="13548"/>
    <cellStyle name="Note 16 45" xfId="13549"/>
    <cellStyle name="Note 16 46" xfId="13550"/>
    <cellStyle name="Note 16 47" xfId="13551"/>
    <cellStyle name="Note 16 48" xfId="13552"/>
    <cellStyle name="Note 16 49" xfId="13553"/>
    <cellStyle name="Note 16 5" xfId="13554"/>
    <cellStyle name="Note 16 5 2" xfId="13555"/>
    <cellStyle name="Note 16 50" xfId="13556"/>
    <cellStyle name="Note 16 51" xfId="13557"/>
    <cellStyle name="Note 16 52" xfId="13558"/>
    <cellStyle name="Note 16 53" xfId="13559"/>
    <cellStyle name="Note 16 54" xfId="13560"/>
    <cellStyle name="Note 16 55" xfId="13561"/>
    <cellStyle name="Note 16 6" xfId="13562"/>
    <cellStyle name="Note 16 6 2" xfId="13563"/>
    <cellStyle name="Note 16 7" xfId="13564"/>
    <cellStyle name="Note 16 7 2" xfId="13565"/>
    <cellStyle name="Note 16 8" xfId="13566"/>
    <cellStyle name="Note 16 8 2" xfId="13567"/>
    <cellStyle name="Note 16 9" xfId="13568"/>
    <cellStyle name="Note 16 9 2" xfId="13569"/>
    <cellStyle name="Note 17" xfId="13570"/>
    <cellStyle name="Note 17 10" xfId="13571"/>
    <cellStyle name="Note 17 10 2" xfId="13572"/>
    <cellStyle name="Note 17 11" xfId="13573"/>
    <cellStyle name="Note 17 11 2" xfId="13574"/>
    <cellStyle name="Note 17 12" xfId="13575"/>
    <cellStyle name="Note 17 12 2" xfId="13576"/>
    <cellStyle name="Note 17 13" xfId="13577"/>
    <cellStyle name="Note 17 13 2" xfId="13578"/>
    <cellStyle name="Note 17 14" xfId="13579"/>
    <cellStyle name="Note 17 14 2" xfId="13580"/>
    <cellStyle name="Note 17 15" xfId="13581"/>
    <cellStyle name="Note 17 15 2" xfId="13582"/>
    <cellStyle name="Note 17 16" xfId="13583"/>
    <cellStyle name="Note 17 16 2" xfId="13584"/>
    <cellStyle name="Note 17 17" xfId="13585"/>
    <cellStyle name="Note 17 17 2" xfId="13586"/>
    <cellStyle name="Note 17 18" xfId="13587"/>
    <cellStyle name="Note 17 18 2" xfId="13588"/>
    <cellStyle name="Note 17 19" xfId="13589"/>
    <cellStyle name="Note 17 19 2" xfId="13590"/>
    <cellStyle name="Note 17 2" xfId="13591"/>
    <cellStyle name="Note 17 2 2" xfId="13592"/>
    <cellStyle name="Note 17 20" xfId="13593"/>
    <cellStyle name="Note 17 20 2" xfId="13594"/>
    <cellStyle name="Note 17 21" xfId="13595"/>
    <cellStyle name="Note 17 21 2" xfId="13596"/>
    <cellStyle name="Note 17 22" xfId="13597"/>
    <cellStyle name="Note 17 22 2" xfId="13598"/>
    <cellStyle name="Note 17 23" xfId="13599"/>
    <cellStyle name="Note 17 23 2" xfId="13600"/>
    <cellStyle name="Note 17 24" xfId="13601"/>
    <cellStyle name="Note 17 24 2" xfId="13602"/>
    <cellStyle name="Note 17 25" xfId="13603"/>
    <cellStyle name="Note 17 25 2" xfId="13604"/>
    <cellStyle name="Note 17 26" xfId="13605"/>
    <cellStyle name="Note 17 26 2" xfId="13606"/>
    <cellStyle name="Note 17 27" xfId="13607"/>
    <cellStyle name="Note 17 27 2" xfId="13608"/>
    <cellStyle name="Note 17 28" xfId="13609"/>
    <cellStyle name="Note 17 28 2" xfId="13610"/>
    <cellStyle name="Note 17 29" xfId="13611"/>
    <cellStyle name="Note 17 29 2" xfId="13612"/>
    <cellStyle name="Note 17 3" xfId="13613"/>
    <cellStyle name="Note 17 3 2" xfId="13614"/>
    <cellStyle name="Note 17 30" xfId="13615"/>
    <cellStyle name="Note 17 30 2" xfId="13616"/>
    <cellStyle name="Note 17 31" xfId="13617"/>
    <cellStyle name="Note 17 32" xfId="13618"/>
    <cellStyle name="Note 17 33" xfId="13619"/>
    <cellStyle name="Note 17 34" xfId="13620"/>
    <cellStyle name="Note 17 35" xfId="13621"/>
    <cellStyle name="Note 17 36" xfId="13622"/>
    <cellStyle name="Note 17 37" xfId="13623"/>
    <cellStyle name="Note 17 38" xfId="13624"/>
    <cellStyle name="Note 17 39" xfId="13625"/>
    <cellStyle name="Note 17 4" xfId="13626"/>
    <cellStyle name="Note 17 4 2" xfId="13627"/>
    <cellStyle name="Note 17 40" xfId="13628"/>
    <cellStyle name="Note 17 41" xfId="13629"/>
    <cellStyle name="Note 17 42" xfId="13630"/>
    <cellStyle name="Note 17 43" xfId="13631"/>
    <cellStyle name="Note 17 44" xfId="13632"/>
    <cellStyle name="Note 17 45" xfId="13633"/>
    <cellStyle name="Note 17 46" xfId="13634"/>
    <cellStyle name="Note 17 47" xfId="13635"/>
    <cellStyle name="Note 17 48" xfId="13636"/>
    <cellStyle name="Note 17 49" xfId="13637"/>
    <cellStyle name="Note 17 5" xfId="13638"/>
    <cellStyle name="Note 17 5 2" xfId="13639"/>
    <cellStyle name="Note 17 50" xfId="13640"/>
    <cellStyle name="Note 17 51" xfId="13641"/>
    <cellStyle name="Note 17 52" xfId="13642"/>
    <cellStyle name="Note 17 53" xfId="13643"/>
    <cellStyle name="Note 17 54" xfId="13644"/>
    <cellStyle name="Note 17 55" xfId="13645"/>
    <cellStyle name="Note 17 6" xfId="13646"/>
    <cellStyle name="Note 17 6 2" xfId="13647"/>
    <cellStyle name="Note 17 7" xfId="13648"/>
    <cellStyle name="Note 17 7 2" xfId="13649"/>
    <cellStyle name="Note 17 8" xfId="13650"/>
    <cellStyle name="Note 17 8 2" xfId="13651"/>
    <cellStyle name="Note 17 9" xfId="13652"/>
    <cellStyle name="Note 17 9 2" xfId="13653"/>
    <cellStyle name="Note 18" xfId="13654"/>
    <cellStyle name="Note 18 10" xfId="13655"/>
    <cellStyle name="Note 18 10 2" xfId="13656"/>
    <cellStyle name="Note 18 11" xfId="13657"/>
    <cellStyle name="Note 18 11 2" xfId="13658"/>
    <cellStyle name="Note 18 12" xfId="13659"/>
    <cellStyle name="Note 18 12 2" xfId="13660"/>
    <cellStyle name="Note 18 13" xfId="13661"/>
    <cellStyle name="Note 18 13 2" xfId="13662"/>
    <cellStyle name="Note 18 14" xfId="13663"/>
    <cellStyle name="Note 18 14 2" xfId="13664"/>
    <cellStyle name="Note 18 15" xfId="13665"/>
    <cellStyle name="Note 18 15 2" xfId="13666"/>
    <cellStyle name="Note 18 16" xfId="13667"/>
    <cellStyle name="Note 18 16 2" xfId="13668"/>
    <cellStyle name="Note 18 17" xfId="13669"/>
    <cellStyle name="Note 18 17 2" xfId="13670"/>
    <cellStyle name="Note 18 18" xfId="13671"/>
    <cellStyle name="Note 18 18 2" xfId="13672"/>
    <cellStyle name="Note 18 19" xfId="13673"/>
    <cellStyle name="Note 18 19 2" xfId="13674"/>
    <cellStyle name="Note 18 2" xfId="13675"/>
    <cellStyle name="Note 18 2 2" xfId="13676"/>
    <cellStyle name="Note 18 20" xfId="13677"/>
    <cellStyle name="Note 18 20 2" xfId="13678"/>
    <cellStyle name="Note 18 21" xfId="13679"/>
    <cellStyle name="Note 18 21 2" xfId="13680"/>
    <cellStyle name="Note 18 22" xfId="13681"/>
    <cellStyle name="Note 18 22 2" xfId="13682"/>
    <cellStyle name="Note 18 23" xfId="13683"/>
    <cellStyle name="Note 18 23 2" xfId="13684"/>
    <cellStyle name="Note 18 24" xfId="13685"/>
    <cellStyle name="Note 18 24 2" xfId="13686"/>
    <cellStyle name="Note 18 25" xfId="13687"/>
    <cellStyle name="Note 18 25 2" xfId="13688"/>
    <cellStyle name="Note 18 26" xfId="13689"/>
    <cellStyle name="Note 18 26 2" xfId="13690"/>
    <cellStyle name="Note 18 27" xfId="13691"/>
    <cellStyle name="Note 18 27 2" xfId="13692"/>
    <cellStyle name="Note 18 28" xfId="13693"/>
    <cellStyle name="Note 18 28 2" xfId="13694"/>
    <cellStyle name="Note 18 29" xfId="13695"/>
    <cellStyle name="Note 18 29 2" xfId="13696"/>
    <cellStyle name="Note 18 3" xfId="13697"/>
    <cellStyle name="Note 18 3 2" xfId="13698"/>
    <cellStyle name="Note 18 30" xfId="13699"/>
    <cellStyle name="Note 18 30 2" xfId="13700"/>
    <cellStyle name="Note 18 31" xfId="13701"/>
    <cellStyle name="Note 18 32" xfId="13702"/>
    <cellStyle name="Note 18 33" xfId="13703"/>
    <cellStyle name="Note 18 34" xfId="13704"/>
    <cellStyle name="Note 18 35" xfId="13705"/>
    <cellStyle name="Note 18 36" xfId="13706"/>
    <cellStyle name="Note 18 37" xfId="13707"/>
    <cellStyle name="Note 18 38" xfId="13708"/>
    <cellStyle name="Note 18 39" xfId="13709"/>
    <cellStyle name="Note 18 4" xfId="13710"/>
    <cellStyle name="Note 18 4 2" xfId="13711"/>
    <cellStyle name="Note 18 40" xfId="13712"/>
    <cellStyle name="Note 18 41" xfId="13713"/>
    <cellStyle name="Note 18 42" xfId="13714"/>
    <cellStyle name="Note 18 43" xfId="13715"/>
    <cellStyle name="Note 18 44" xfId="13716"/>
    <cellStyle name="Note 18 45" xfId="13717"/>
    <cellStyle name="Note 18 46" xfId="13718"/>
    <cellStyle name="Note 18 47" xfId="13719"/>
    <cellStyle name="Note 18 48" xfId="13720"/>
    <cellStyle name="Note 18 49" xfId="13721"/>
    <cellStyle name="Note 18 5" xfId="13722"/>
    <cellStyle name="Note 18 5 2" xfId="13723"/>
    <cellStyle name="Note 18 50" xfId="13724"/>
    <cellStyle name="Note 18 51" xfId="13725"/>
    <cellStyle name="Note 18 52" xfId="13726"/>
    <cellStyle name="Note 18 53" xfId="13727"/>
    <cellStyle name="Note 18 54" xfId="13728"/>
    <cellStyle name="Note 18 55" xfId="13729"/>
    <cellStyle name="Note 18 56" xfId="13730"/>
    <cellStyle name="Note 18 57" xfId="13731"/>
    <cellStyle name="Note 18 58" xfId="13732"/>
    <cellStyle name="Note 18 59" xfId="13733"/>
    <cellStyle name="Note 18 6" xfId="13734"/>
    <cellStyle name="Note 18 6 2" xfId="13735"/>
    <cellStyle name="Note 18 60" xfId="13736"/>
    <cellStyle name="Note 18 61" xfId="13737"/>
    <cellStyle name="Note 18 62" xfId="13738"/>
    <cellStyle name="Note 18 63" xfId="13739"/>
    <cellStyle name="Note 18 64" xfId="13740"/>
    <cellStyle name="Note 18 65" xfId="13741"/>
    <cellStyle name="Note 18 66" xfId="13742"/>
    <cellStyle name="Note 18 67" xfId="13743"/>
    <cellStyle name="Note 18 68" xfId="13744"/>
    <cellStyle name="Note 18 69" xfId="13745"/>
    <cellStyle name="Note 18 7" xfId="13746"/>
    <cellStyle name="Note 18 7 2" xfId="13747"/>
    <cellStyle name="Note 18 70" xfId="13748"/>
    <cellStyle name="Note 18 71" xfId="13749"/>
    <cellStyle name="Note 18 72" xfId="13750"/>
    <cellStyle name="Note 18 8" xfId="13751"/>
    <cellStyle name="Note 18 8 2" xfId="13752"/>
    <cellStyle name="Note 18 9" xfId="13753"/>
    <cellStyle name="Note 18 9 2" xfId="13754"/>
    <cellStyle name="Note 19" xfId="13755"/>
    <cellStyle name="Note 19 10" xfId="13756"/>
    <cellStyle name="Note 19 11" xfId="13757"/>
    <cellStyle name="Note 19 12" xfId="13758"/>
    <cellStyle name="Note 19 13" xfId="13759"/>
    <cellStyle name="Note 19 14" xfId="13760"/>
    <cellStyle name="Note 19 15" xfId="13761"/>
    <cellStyle name="Note 19 16" xfId="13762"/>
    <cellStyle name="Note 19 17" xfId="13763"/>
    <cellStyle name="Note 19 18" xfId="13764"/>
    <cellStyle name="Note 19 19" xfId="13765"/>
    <cellStyle name="Note 19 2" xfId="13766"/>
    <cellStyle name="Note 19 20" xfId="13767"/>
    <cellStyle name="Note 19 21" xfId="13768"/>
    <cellStyle name="Note 19 22" xfId="13769"/>
    <cellStyle name="Note 19 23" xfId="13770"/>
    <cellStyle name="Note 19 24" xfId="13771"/>
    <cellStyle name="Note 19 25" xfId="13772"/>
    <cellStyle name="Note 19 26" xfId="13773"/>
    <cellStyle name="Note 19 27" xfId="13774"/>
    <cellStyle name="Note 19 28" xfId="13775"/>
    <cellStyle name="Note 19 29" xfId="13776"/>
    <cellStyle name="Note 19 3" xfId="13777"/>
    <cellStyle name="Note 19 30" xfId="13778"/>
    <cellStyle name="Note 19 31" xfId="13779"/>
    <cellStyle name="Note 19 32" xfId="13780"/>
    <cellStyle name="Note 19 33" xfId="13781"/>
    <cellStyle name="Note 19 34" xfId="13782"/>
    <cellStyle name="Note 19 35" xfId="13783"/>
    <cellStyle name="Note 19 36" xfId="13784"/>
    <cellStyle name="Note 19 37" xfId="13785"/>
    <cellStyle name="Note 19 38" xfId="13786"/>
    <cellStyle name="Note 19 39" xfId="13787"/>
    <cellStyle name="Note 19 4" xfId="13788"/>
    <cellStyle name="Note 19 40" xfId="13789"/>
    <cellStyle name="Note 19 41" xfId="13790"/>
    <cellStyle name="Note 19 42" xfId="13791"/>
    <cellStyle name="Note 19 43" xfId="13792"/>
    <cellStyle name="Note 19 5" xfId="13793"/>
    <cellStyle name="Note 19 6" xfId="13794"/>
    <cellStyle name="Note 19 7" xfId="13795"/>
    <cellStyle name="Note 19 8" xfId="13796"/>
    <cellStyle name="Note 19 9" xfId="13797"/>
    <cellStyle name="Note 2" xfId="132"/>
    <cellStyle name="Note 2 10" xfId="13799"/>
    <cellStyle name="Note 2 10 2" xfId="13800"/>
    <cellStyle name="Note 2 11" xfId="13801"/>
    <cellStyle name="Note 2 11 2" xfId="13802"/>
    <cellStyle name="Note 2 12" xfId="13803"/>
    <cellStyle name="Note 2 12 2" xfId="13804"/>
    <cellStyle name="Note 2 13" xfId="13805"/>
    <cellStyle name="Note 2 13 2" xfId="13806"/>
    <cellStyle name="Note 2 14" xfId="13807"/>
    <cellStyle name="Note 2 14 2" xfId="13808"/>
    <cellStyle name="Note 2 15" xfId="13809"/>
    <cellStyle name="Note 2 15 2" xfId="13810"/>
    <cellStyle name="Note 2 16" xfId="13811"/>
    <cellStyle name="Note 2 16 2" xfId="13812"/>
    <cellStyle name="Note 2 17" xfId="13813"/>
    <cellStyle name="Note 2 17 2" xfId="13814"/>
    <cellStyle name="Note 2 18" xfId="13815"/>
    <cellStyle name="Note 2 18 2" xfId="13816"/>
    <cellStyle name="Note 2 19" xfId="13817"/>
    <cellStyle name="Note 2 19 2" xfId="13818"/>
    <cellStyle name="Note 2 2" xfId="13819"/>
    <cellStyle name="Note 2 2 10" xfId="13820"/>
    <cellStyle name="Note 2 2 11" xfId="13821"/>
    <cellStyle name="Note 2 2 12" xfId="13822"/>
    <cellStyle name="Note 2 2 13" xfId="13823"/>
    <cellStyle name="Note 2 2 14" xfId="13824"/>
    <cellStyle name="Note 2 2 15" xfId="13825"/>
    <cellStyle name="Note 2 2 16" xfId="13826"/>
    <cellStyle name="Note 2 2 17" xfId="13827"/>
    <cellStyle name="Note 2 2 18" xfId="13828"/>
    <cellStyle name="Note 2 2 19" xfId="13829"/>
    <cellStyle name="Note 2 2 2" xfId="13830"/>
    <cellStyle name="Note 2 2 20" xfId="13831"/>
    <cellStyle name="Note 2 2 21" xfId="13832"/>
    <cellStyle name="Note 2 2 22" xfId="13833"/>
    <cellStyle name="Note 2 2 23" xfId="13834"/>
    <cellStyle name="Note 2 2 24" xfId="13835"/>
    <cellStyle name="Note 2 2 25" xfId="13836"/>
    <cellStyle name="Note 2 2 26" xfId="13837"/>
    <cellStyle name="Note 2 2 3" xfId="13838"/>
    <cellStyle name="Note 2 2 4" xfId="13839"/>
    <cellStyle name="Note 2 2 5" xfId="13840"/>
    <cellStyle name="Note 2 2 6" xfId="13841"/>
    <cellStyle name="Note 2 2 7" xfId="13842"/>
    <cellStyle name="Note 2 2 8" xfId="13843"/>
    <cellStyle name="Note 2 2 9" xfId="13844"/>
    <cellStyle name="Note 2 20" xfId="13845"/>
    <cellStyle name="Note 2 20 2" xfId="13846"/>
    <cellStyle name="Note 2 21" xfId="13847"/>
    <cellStyle name="Note 2 21 2" xfId="13848"/>
    <cellStyle name="Note 2 22" xfId="13849"/>
    <cellStyle name="Note 2 22 2" xfId="13850"/>
    <cellStyle name="Note 2 23" xfId="13851"/>
    <cellStyle name="Note 2 23 2" xfId="13852"/>
    <cellStyle name="Note 2 24" xfId="13853"/>
    <cellStyle name="Note 2 24 2" xfId="13854"/>
    <cellStyle name="Note 2 25" xfId="13855"/>
    <cellStyle name="Note 2 25 2" xfId="13856"/>
    <cellStyle name="Note 2 26" xfId="13857"/>
    <cellStyle name="Note 2 26 2" xfId="13858"/>
    <cellStyle name="Note 2 27" xfId="13859"/>
    <cellStyle name="Note 2 27 2" xfId="13860"/>
    <cellStyle name="Note 2 28" xfId="13861"/>
    <cellStyle name="Note 2 28 2" xfId="13862"/>
    <cellStyle name="Note 2 29" xfId="13863"/>
    <cellStyle name="Note 2 29 2" xfId="13864"/>
    <cellStyle name="Note 2 3" xfId="13865"/>
    <cellStyle name="Note 2 3 10" xfId="13866"/>
    <cellStyle name="Note 2 3 11" xfId="13867"/>
    <cellStyle name="Note 2 3 12" xfId="13868"/>
    <cellStyle name="Note 2 3 13" xfId="13869"/>
    <cellStyle name="Note 2 3 14" xfId="13870"/>
    <cellStyle name="Note 2 3 15" xfId="13871"/>
    <cellStyle name="Note 2 3 16" xfId="13872"/>
    <cellStyle name="Note 2 3 17" xfId="13873"/>
    <cellStyle name="Note 2 3 18" xfId="13874"/>
    <cellStyle name="Note 2 3 19" xfId="13875"/>
    <cellStyle name="Note 2 3 2" xfId="13876"/>
    <cellStyle name="Note 2 3 20" xfId="13877"/>
    <cellStyle name="Note 2 3 21" xfId="13878"/>
    <cellStyle name="Note 2 3 22" xfId="13879"/>
    <cellStyle name="Note 2 3 23" xfId="13880"/>
    <cellStyle name="Note 2 3 24" xfId="13881"/>
    <cellStyle name="Note 2 3 25" xfId="13882"/>
    <cellStyle name="Note 2 3 26" xfId="13883"/>
    <cellStyle name="Note 2 3 3" xfId="13884"/>
    <cellStyle name="Note 2 3 4" xfId="13885"/>
    <cellStyle name="Note 2 3 5" xfId="13886"/>
    <cellStyle name="Note 2 3 6" xfId="13887"/>
    <cellStyle name="Note 2 3 7" xfId="13888"/>
    <cellStyle name="Note 2 3 8" xfId="13889"/>
    <cellStyle name="Note 2 3 9" xfId="13890"/>
    <cellStyle name="Note 2 30" xfId="13891"/>
    <cellStyle name="Note 2 30 2" xfId="13892"/>
    <cellStyle name="Note 2 31" xfId="13893"/>
    <cellStyle name="Note 2 31 2" xfId="13894"/>
    <cellStyle name="Note 2 32" xfId="13895"/>
    <cellStyle name="Note 2 32 2" xfId="13896"/>
    <cellStyle name="Note 2 33" xfId="13897"/>
    <cellStyle name="Note 2 33 2" xfId="13898"/>
    <cellStyle name="Note 2 34" xfId="13899"/>
    <cellStyle name="Note 2 34 2" xfId="13900"/>
    <cellStyle name="Note 2 35" xfId="13901"/>
    <cellStyle name="Note 2 36" xfId="13902"/>
    <cellStyle name="Note 2 37" xfId="13903"/>
    <cellStyle name="Note 2 38" xfId="13904"/>
    <cellStyle name="Note 2 39" xfId="13905"/>
    <cellStyle name="Note 2 4" xfId="13906"/>
    <cellStyle name="Note 2 4 10" xfId="13907"/>
    <cellStyle name="Note 2 4 11" xfId="13908"/>
    <cellStyle name="Note 2 4 12" xfId="13909"/>
    <cellStyle name="Note 2 4 13" xfId="13910"/>
    <cellStyle name="Note 2 4 14" xfId="13911"/>
    <cellStyle name="Note 2 4 15" xfId="13912"/>
    <cellStyle name="Note 2 4 16" xfId="13913"/>
    <cellStyle name="Note 2 4 17" xfId="13914"/>
    <cellStyle name="Note 2 4 18" xfId="13915"/>
    <cellStyle name="Note 2 4 19" xfId="13916"/>
    <cellStyle name="Note 2 4 2" xfId="13917"/>
    <cellStyle name="Note 2 4 20" xfId="13918"/>
    <cellStyle name="Note 2 4 21" xfId="13919"/>
    <cellStyle name="Note 2 4 22" xfId="13920"/>
    <cellStyle name="Note 2 4 23" xfId="13921"/>
    <cellStyle name="Note 2 4 24" xfId="13922"/>
    <cellStyle name="Note 2 4 25" xfId="13923"/>
    <cellStyle name="Note 2 4 26" xfId="13924"/>
    <cellStyle name="Note 2 4 3" xfId="13925"/>
    <cellStyle name="Note 2 4 4" xfId="13926"/>
    <cellStyle name="Note 2 4 5" xfId="13927"/>
    <cellStyle name="Note 2 4 6" xfId="13928"/>
    <cellStyle name="Note 2 4 7" xfId="13929"/>
    <cellStyle name="Note 2 4 8" xfId="13930"/>
    <cellStyle name="Note 2 4 9" xfId="13931"/>
    <cellStyle name="Note 2 40" xfId="13932"/>
    <cellStyle name="Note 2 41" xfId="13933"/>
    <cellStyle name="Note 2 42" xfId="13934"/>
    <cellStyle name="Note 2 43" xfId="13935"/>
    <cellStyle name="Note 2 44" xfId="13936"/>
    <cellStyle name="Note 2 45" xfId="13937"/>
    <cellStyle name="Note 2 46" xfId="13938"/>
    <cellStyle name="Note 2 47" xfId="13939"/>
    <cellStyle name="Note 2 48" xfId="13940"/>
    <cellStyle name="Note 2 49" xfId="13941"/>
    <cellStyle name="Note 2 5" xfId="13942"/>
    <cellStyle name="Note 2 5 10" xfId="13943"/>
    <cellStyle name="Note 2 5 11" xfId="13944"/>
    <cellStyle name="Note 2 5 12" xfId="13945"/>
    <cellStyle name="Note 2 5 13" xfId="13946"/>
    <cellStyle name="Note 2 5 14" xfId="13947"/>
    <cellStyle name="Note 2 5 15" xfId="13948"/>
    <cellStyle name="Note 2 5 16" xfId="13949"/>
    <cellStyle name="Note 2 5 17" xfId="13950"/>
    <cellStyle name="Note 2 5 18" xfId="13951"/>
    <cellStyle name="Note 2 5 19" xfId="13952"/>
    <cellStyle name="Note 2 5 2" xfId="13953"/>
    <cellStyle name="Note 2 5 20" xfId="13954"/>
    <cellStyle name="Note 2 5 21" xfId="13955"/>
    <cellStyle name="Note 2 5 22" xfId="13956"/>
    <cellStyle name="Note 2 5 23" xfId="13957"/>
    <cellStyle name="Note 2 5 24" xfId="13958"/>
    <cellStyle name="Note 2 5 25" xfId="13959"/>
    <cellStyle name="Note 2 5 26" xfId="13960"/>
    <cellStyle name="Note 2 5 3" xfId="13961"/>
    <cellStyle name="Note 2 5 4" xfId="13962"/>
    <cellStyle name="Note 2 5 5" xfId="13963"/>
    <cellStyle name="Note 2 5 6" xfId="13964"/>
    <cellStyle name="Note 2 5 7" xfId="13965"/>
    <cellStyle name="Note 2 5 8" xfId="13966"/>
    <cellStyle name="Note 2 5 9" xfId="13967"/>
    <cellStyle name="Note 2 50" xfId="13968"/>
    <cellStyle name="Note 2 51" xfId="13969"/>
    <cellStyle name="Note 2 52" xfId="13970"/>
    <cellStyle name="Note 2 53" xfId="13971"/>
    <cellStyle name="Note 2 54" xfId="13972"/>
    <cellStyle name="Note 2 55" xfId="13973"/>
    <cellStyle name="Note 2 56" xfId="13974"/>
    <cellStyle name="Note 2 57" xfId="13975"/>
    <cellStyle name="Note 2 58" xfId="13976"/>
    <cellStyle name="Note 2 59" xfId="13977"/>
    <cellStyle name="Note 2 6" xfId="13978"/>
    <cellStyle name="Note 2 6 10" xfId="13979"/>
    <cellStyle name="Note 2 6 11" xfId="13980"/>
    <cellStyle name="Note 2 6 12" xfId="13981"/>
    <cellStyle name="Note 2 6 13" xfId="13982"/>
    <cellStyle name="Note 2 6 14" xfId="13983"/>
    <cellStyle name="Note 2 6 15" xfId="13984"/>
    <cellStyle name="Note 2 6 16" xfId="13985"/>
    <cellStyle name="Note 2 6 17" xfId="13986"/>
    <cellStyle name="Note 2 6 18" xfId="13987"/>
    <cellStyle name="Note 2 6 19" xfId="13988"/>
    <cellStyle name="Note 2 6 2" xfId="13989"/>
    <cellStyle name="Note 2 6 20" xfId="13990"/>
    <cellStyle name="Note 2 6 21" xfId="13991"/>
    <cellStyle name="Note 2 6 22" xfId="13992"/>
    <cellStyle name="Note 2 6 23" xfId="13993"/>
    <cellStyle name="Note 2 6 24" xfId="13994"/>
    <cellStyle name="Note 2 6 25" xfId="13995"/>
    <cellStyle name="Note 2 6 26" xfId="13996"/>
    <cellStyle name="Note 2 6 3" xfId="13997"/>
    <cellStyle name="Note 2 6 4" xfId="13998"/>
    <cellStyle name="Note 2 6 5" xfId="13999"/>
    <cellStyle name="Note 2 6 6" xfId="14000"/>
    <cellStyle name="Note 2 6 7" xfId="14001"/>
    <cellStyle name="Note 2 6 8" xfId="14002"/>
    <cellStyle name="Note 2 6 9" xfId="14003"/>
    <cellStyle name="Note 2 60" xfId="14004"/>
    <cellStyle name="Note 2 61" xfId="14005"/>
    <cellStyle name="Note 2 62" xfId="14006"/>
    <cellStyle name="Note 2 63" xfId="14007"/>
    <cellStyle name="Note 2 64" xfId="14008"/>
    <cellStyle name="Note 2 65" xfId="14009"/>
    <cellStyle name="Note 2 66" xfId="14010"/>
    <cellStyle name="Note 2 67" xfId="14011"/>
    <cellStyle name="Note 2 68" xfId="14012"/>
    <cellStyle name="Note 2 69" xfId="14013"/>
    <cellStyle name="Note 2 7" xfId="14014"/>
    <cellStyle name="Note 2 7 2" xfId="14015"/>
    <cellStyle name="Note 2 70" xfId="14016"/>
    <cellStyle name="Note 2 71" xfId="14017"/>
    <cellStyle name="Note 2 72" xfId="14018"/>
    <cellStyle name="Note 2 73" xfId="14019"/>
    <cellStyle name="Note 2 74" xfId="14020"/>
    <cellStyle name="Note 2 75" xfId="14021"/>
    <cellStyle name="Note 2 76" xfId="14022"/>
    <cellStyle name="Note 2 77" xfId="13798"/>
    <cellStyle name="Note 2 8" xfId="14023"/>
    <cellStyle name="Note 2 8 2" xfId="14024"/>
    <cellStyle name="Note 2 9" xfId="14025"/>
    <cellStyle name="Note 2 9 2" xfId="14026"/>
    <cellStyle name="Note 20" xfId="14027"/>
    <cellStyle name="Note 20 10" xfId="14028"/>
    <cellStyle name="Note 20 11" xfId="14029"/>
    <cellStyle name="Note 20 12" xfId="14030"/>
    <cellStyle name="Note 20 13" xfId="14031"/>
    <cellStyle name="Note 20 14" xfId="14032"/>
    <cellStyle name="Note 20 15" xfId="14033"/>
    <cellStyle name="Note 20 16" xfId="14034"/>
    <cellStyle name="Note 20 17" xfId="14035"/>
    <cellStyle name="Note 20 18" xfId="14036"/>
    <cellStyle name="Note 20 19" xfId="14037"/>
    <cellStyle name="Note 20 2" xfId="14038"/>
    <cellStyle name="Note 20 20" xfId="14039"/>
    <cellStyle name="Note 20 21" xfId="14040"/>
    <cellStyle name="Note 20 22" xfId="14041"/>
    <cellStyle name="Note 20 23" xfId="14042"/>
    <cellStyle name="Note 20 24" xfId="14043"/>
    <cellStyle name="Note 20 25" xfId="14044"/>
    <cellStyle name="Note 20 26" xfId="14045"/>
    <cellStyle name="Note 20 27" xfId="14046"/>
    <cellStyle name="Note 20 28" xfId="14047"/>
    <cellStyle name="Note 20 29" xfId="14048"/>
    <cellStyle name="Note 20 3" xfId="14049"/>
    <cellStyle name="Note 20 30" xfId="14050"/>
    <cellStyle name="Note 20 31" xfId="14051"/>
    <cellStyle name="Note 20 32" xfId="14052"/>
    <cellStyle name="Note 20 33" xfId="14053"/>
    <cellStyle name="Note 20 34" xfId="14054"/>
    <cellStyle name="Note 20 35" xfId="14055"/>
    <cellStyle name="Note 20 36" xfId="14056"/>
    <cellStyle name="Note 20 37" xfId="14057"/>
    <cellStyle name="Note 20 38" xfId="14058"/>
    <cellStyle name="Note 20 39" xfId="14059"/>
    <cellStyle name="Note 20 4" xfId="14060"/>
    <cellStyle name="Note 20 40" xfId="14061"/>
    <cellStyle name="Note 20 41" xfId="14062"/>
    <cellStyle name="Note 20 42" xfId="14063"/>
    <cellStyle name="Note 20 43" xfId="14064"/>
    <cellStyle name="Note 20 5" xfId="14065"/>
    <cellStyle name="Note 20 6" xfId="14066"/>
    <cellStyle name="Note 20 7" xfId="14067"/>
    <cellStyle name="Note 20 8" xfId="14068"/>
    <cellStyle name="Note 20 9" xfId="14069"/>
    <cellStyle name="Note 21" xfId="14070"/>
    <cellStyle name="Note 21 10" xfId="14071"/>
    <cellStyle name="Note 21 11" xfId="14072"/>
    <cellStyle name="Note 21 12" xfId="14073"/>
    <cellStyle name="Note 21 13" xfId="14074"/>
    <cellStyle name="Note 21 14" xfId="14075"/>
    <cellStyle name="Note 21 15" xfId="14076"/>
    <cellStyle name="Note 21 16" xfId="14077"/>
    <cellStyle name="Note 21 17" xfId="14078"/>
    <cellStyle name="Note 21 18" xfId="14079"/>
    <cellStyle name="Note 21 19" xfId="14080"/>
    <cellStyle name="Note 21 2" xfId="14081"/>
    <cellStyle name="Note 21 20" xfId="14082"/>
    <cellStyle name="Note 21 21" xfId="14083"/>
    <cellStyle name="Note 21 22" xfId="14084"/>
    <cellStyle name="Note 21 23" xfId="14085"/>
    <cellStyle name="Note 21 24" xfId="14086"/>
    <cellStyle name="Note 21 25" xfId="14087"/>
    <cellStyle name="Note 21 26" xfId="14088"/>
    <cellStyle name="Note 21 27" xfId="14089"/>
    <cellStyle name="Note 21 28" xfId="14090"/>
    <cellStyle name="Note 21 29" xfId="14091"/>
    <cellStyle name="Note 21 3" xfId="14092"/>
    <cellStyle name="Note 21 30" xfId="14093"/>
    <cellStyle name="Note 21 31" xfId="14094"/>
    <cellStyle name="Note 21 32" xfId="14095"/>
    <cellStyle name="Note 21 33" xfId="14096"/>
    <cellStyle name="Note 21 34" xfId="14097"/>
    <cellStyle name="Note 21 35" xfId="14098"/>
    <cellStyle name="Note 21 36" xfId="14099"/>
    <cellStyle name="Note 21 37" xfId="14100"/>
    <cellStyle name="Note 21 38" xfId="14101"/>
    <cellStyle name="Note 21 39" xfId="14102"/>
    <cellStyle name="Note 21 4" xfId="14103"/>
    <cellStyle name="Note 21 40" xfId="14104"/>
    <cellStyle name="Note 21 41" xfId="14105"/>
    <cellStyle name="Note 21 42" xfId="14106"/>
    <cellStyle name="Note 21 43" xfId="14107"/>
    <cellStyle name="Note 21 5" xfId="14108"/>
    <cellStyle name="Note 21 6" xfId="14109"/>
    <cellStyle name="Note 21 7" xfId="14110"/>
    <cellStyle name="Note 21 8" xfId="14111"/>
    <cellStyle name="Note 21 9" xfId="14112"/>
    <cellStyle name="Note 22" xfId="14113"/>
    <cellStyle name="Note 22 2" xfId="14114"/>
    <cellStyle name="Note 23" xfId="14115"/>
    <cellStyle name="Note 23 2" xfId="14116"/>
    <cellStyle name="Note 24" xfId="14117"/>
    <cellStyle name="Note 24 2" xfId="14118"/>
    <cellStyle name="Note 25" xfId="14119"/>
    <cellStyle name="Note 25 2" xfId="14120"/>
    <cellStyle name="Note 26" xfId="14121"/>
    <cellStyle name="Note 26 2" xfId="14122"/>
    <cellStyle name="Note 27" xfId="14123"/>
    <cellStyle name="Note 27 2" xfId="14124"/>
    <cellStyle name="Note 28" xfId="14125"/>
    <cellStyle name="Note 28 2" xfId="14126"/>
    <cellStyle name="Note 29" xfId="14127"/>
    <cellStyle name="Note 29 2" xfId="14128"/>
    <cellStyle name="Note 3" xfId="14129"/>
    <cellStyle name="Note 3 10" xfId="14130"/>
    <cellStyle name="Note 3 10 2" xfId="14131"/>
    <cellStyle name="Note 3 11" xfId="14132"/>
    <cellStyle name="Note 3 11 2" xfId="14133"/>
    <cellStyle name="Note 3 12" xfId="14134"/>
    <cellStyle name="Note 3 12 2" xfId="14135"/>
    <cellStyle name="Note 3 13" xfId="14136"/>
    <cellStyle name="Note 3 13 2" xfId="14137"/>
    <cellStyle name="Note 3 14" xfId="14138"/>
    <cellStyle name="Note 3 14 2" xfId="14139"/>
    <cellStyle name="Note 3 15" xfId="14140"/>
    <cellStyle name="Note 3 15 2" xfId="14141"/>
    <cellStyle name="Note 3 16" xfId="14142"/>
    <cellStyle name="Note 3 16 2" xfId="14143"/>
    <cellStyle name="Note 3 17" xfId="14144"/>
    <cellStyle name="Note 3 17 2" xfId="14145"/>
    <cellStyle name="Note 3 18" xfId="14146"/>
    <cellStyle name="Note 3 18 2" xfId="14147"/>
    <cellStyle name="Note 3 19" xfId="14148"/>
    <cellStyle name="Note 3 19 2" xfId="14149"/>
    <cellStyle name="Note 3 2" xfId="14150"/>
    <cellStyle name="Note 3 2 2" xfId="14151"/>
    <cellStyle name="Note 3 20" xfId="14152"/>
    <cellStyle name="Note 3 20 2" xfId="14153"/>
    <cellStyle name="Note 3 21" xfId="14154"/>
    <cellStyle name="Note 3 21 2" xfId="14155"/>
    <cellStyle name="Note 3 22" xfId="14156"/>
    <cellStyle name="Note 3 22 2" xfId="14157"/>
    <cellStyle name="Note 3 23" xfId="14158"/>
    <cellStyle name="Note 3 23 2" xfId="14159"/>
    <cellStyle name="Note 3 24" xfId="14160"/>
    <cellStyle name="Note 3 24 2" xfId="14161"/>
    <cellStyle name="Note 3 25" xfId="14162"/>
    <cellStyle name="Note 3 25 2" xfId="14163"/>
    <cellStyle name="Note 3 26" xfId="14164"/>
    <cellStyle name="Note 3 26 2" xfId="14165"/>
    <cellStyle name="Note 3 27" xfId="14166"/>
    <cellStyle name="Note 3 27 2" xfId="14167"/>
    <cellStyle name="Note 3 28" xfId="14168"/>
    <cellStyle name="Note 3 28 2" xfId="14169"/>
    <cellStyle name="Note 3 29" xfId="14170"/>
    <cellStyle name="Note 3 29 2" xfId="14171"/>
    <cellStyle name="Note 3 3" xfId="14172"/>
    <cellStyle name="Note 3 3 2" xfId="14173"/>
    <cellStyle name="Note 3 30" xfId="14174"/>
    <cellStyle name="Note 3 30 2" xfId="14175"/>
    <cellStyle name="Note 3 31" xfId="14176"/>
    <cellStyle name="Note 3 32" xfId="14177"/>
    <cellStyle name="Note 3 33" xfId="14178"/>
    <cellStyle name="Note 3 34" xfId="14179"/>
    <cellStyle name="Note 3 35" xfId="14180"/>
    <cellStyle name="Note 3 36" xfId="14181"/>
    <cellStyle name="Note 3 37" xfId="14182"/>
    <cellStyle name="Note 3 38" xfId="14183"/>
    <cellStyle name="Note 3 39" xfId="14184"/>
    <cellStyle name="Note 3 4" xfId="14185"/>
    <cellStyle name="Note 3 4 2" xfId="14186"/>
    <cellStyle name="Note 3 40" xfId="14187"/>
    <cellStyle name="Note 3 41" xfId="14188"/>
    <cellStyle name="Note 3 42" xfId="14189"/>
    <cellStyle name="Note 3 43" xfId="14190"/>
    <cellStyle name="Note 3 44" xfId="14191"/>
    <cellStyle name="Note 3 45" xfId="14192"/>
    <cellStyle name="Note 3 46" xfId="14193"/>
    <cellStyle name="Note 3 47" xfId="14194"/>
    <cellStyle name="Note 3 48" xfId="14195"/>
    <cellStyle name="Note 3 49" xfId="14196"/>
    <cellStyle name="Note 3 5" xfId="14197"/>
    <cellStyle name="Note 3 5 2" xfId="14198"/>
    <cellStyle name="Note 3 50" xfId="14199"/>
    <cellStyle name="Note 3 51" xfId="14200"/>
    <cellStyle name="Note 3 52" xfId="14201"/>
    <cellStyle name="Note 3 53" xfId="14202"/>
    <cellStyle name="Note 3 54" xfId="14203"/>
    <cellStyle name="Note 3 55" xfId="14204"/>
    <cellStyle name="Note 3 6" xfId="14205"/>
    <cellStyle name="Note 3 6 2" xfId="14206"/>
    <cellStyle name="Note 3 7" xfId="14207"/>
    <cellStyle name="Note 3 7 2" xfId="14208"/>
    <cellStyle name="Note 3 8" xfId="14209"/>
    <cellStyle name="Note 3 8 2" xfId="14210"/>
    <cellStyle name="Note 3 9" xfId="14211"/>
    <cellStyle name="Note 3 9 2" xfId="14212"/>
    <cellStyle name="Note 30" xfId="14213"/>
    <cellStyle name="Note 30 2" xfId="14214"/>
    <cellStyle name="Note 31" xfId="14215"/>
    <cellStyle name="Note 31 2" xfId="14216"/>
    <cellStyle name="Note 32" xfId="14217"/>
    <cellStyle name="Note 32 2" xfId="14218"/>
    <cellStyle name="Note 33" xfId="14219"/>
    <cellStyle name="Note 33 2" xfId="14220"/>
    <cellStyle name="Note 34" xfId="14221"/>
    <cellStyle name="Note 34 2" xfId="14222"/>
    <cellStyle name="Note 35" xfId="14223"/>
    <cellStyle name="Note 35 2" xfId="14224"/>
    <cellStyle name="Note 36" xfId="14225"/>
    <cellStyle name="Note 36 2" xfId="14226"/>
    <cellStyle name="Note 37" xfId="14227"/>
    <cellStyle name="Note 37 2" xfId="14228"/>
    <cellStyle name="Note 38" xfId="14229"/>
    <cellStyle name="Note 38 2" xfId="14230"/>
    <cellStyle name="Note 39" xfId="14231"/>
    <cellStyle name="Note 39 2" xfId="14232"/>
    <cellStyle name="Note 4" xfId="14233"/>
    <cellStyle name="Note 4 10" xfId="14234"/>
    <cellStyle name="Note 4 10 2" xfId="14235"/>
    <cellStyle name="Note 4 11" xfId="14236"/>
    <cellStyle name="Note 4 11 2" xfId="14237"/>
    <cellStyle name="Note 4 12" xfId="14238"/>
    <cellStyle name="Note 4 12 2" xfId="14239"/>
    <cellStyle name="Note 4 13" xfId="14240"/>
    <cellStyle name="Note 4 13 2" xfId="14241"/>
    <cellStyle name="Note 4 14" xfId="14242"/>
    <cellStyle name="Note 4 14 2" xfId="14243"/>
    <cellStyle name="Note 4 15" xfId="14244"/>
    <cellStyle name="Note 4 15 2" xfId="14245"/>
    <cellStyle name="Note 4 16" xfId="14246"/>
    <cellStyle name="Note 4 16 2" xfId="14247"/>
    <cellStyle name="Note 4 17" xfId="14248"/>
    <cellStyle name="Note 4 17 2" xfId="14249"/>
    <cellStyle name="Note 4 18" xfId="14250"/>
    <cellStyle name="Note 4 18 2" xfId="14251"/>
    <cellStyle name="Note 4 19" xfId="14252"/>
    <cellStyle name="Note 4 19 2" xfId="14253"/>
    <cellStyle name="Note 4 2" xfId="14254"/>
    <cellStyle name="Note 4 2 2" xfId="14255"/>
    <cellStyle name="Note 4 20" xfId="14256"/>
    <cellStyle name="Note 4 20 2" xfId="14257"/>
    <cellStyle name="Note 4 21" xfId="14258"/>
    <cellStyle name="Note 4 21 2" xfId="14259"/>
    <cellStyle name="Note 4 22" xfId="14260"/>
    <cellStyle name="Note 4 22 2" xfId="14261"/>
    <cellStyle name="Note 4 23" xfId="14262"/>
    <cellStyle name="Note 4 23 2" xfId="14263"/>
    <cellStyle name="Note 4 24" xfId="14264"/>
    <cellStyle name="Note 4 24 2" xfId="14265"/>
    <cellStyle name="Note 4 25" xfId="14266"/>
    <cellStyle name="Note 4 25 2" xfId="14267"/>
    <cellStyle name="Note 4 26" xfId="14268"/>
    <cellStyle name="Note 4 26 2" xfId="14269"/>
    <cellStyle name="Note 4 27" xfId="14270"/>
    <cellStyle name="Note 4 27 2" xfId="14271"/>
    <cellStyle name="Note 4 28" xfId="14272"/>
    <cellStyle name="Note 4 28 2" xfId="14273"/>
    <cellStyle name="Note 4 29" xfId="14274"/>
    <cellStyle name="Note 4 29 2" xfId="14275"/>
    <cellStyle name="Note 4 3" xfId="14276"/>
    <cellStyle name="Note 4 3 2" xfId="14277"/>
    <cellStyle name="Note 4 30" xfId="14278"/>
    <cellStyle name="Note 4 30 2" xfId="14279"/>
    <cellStyle name="Note 4 31" xfId="14280"/>
    <cellStyle name="Note 4 32" xfId="14281"/>
    <cellStyle name="Note 4 33" xfId="14282"/>
    <cellStyle name="Note 4 34" xfId="14283"/>
    <cellStyle name="Note 4 35" xfId="14284"/>
    <cellStyle name="Note 4 36" xfId="14285"/>
    <cellStyle name="Note 4 37" xfId="14286"/>
    <cellStyle name="Note 4 38" xfId="14287"/>
    <cellStyle name="Note 4 39" xfId="14288"/>
    <cellStyle name="Note 4 4" xfId="14289"/>
    <cellStyle name="Note 4 4 2" xfId="14290"/>
    <cellStyle name="Note 4 40" xfId="14291"/>
    <cellStyle name="Note 4 41" xfId="14292"/>
    <cellStyle name="Note 4 42" xfId="14293"/>
    <cellStyle name="Note 4 43" xfId="14294"/>
    <cellStyle name="Note 4 44" xfId="14295"/>
    <cellStyle name="Note 4 45" xfId="14296"/>
    <cellStyle name="Note 4 46" xfId="14297"/>
    <cellStyle name="Note 4 47" xfId="14298"/>
    <cellStyle name="Note 4 48" xfId="14299"/>
    <cellStyle name="Note 4 49" xfId="14300"/>
    <cellStyle name="Note 4 5" xfId="14301"/>
    <cellStyle name="Note 4 5 2" xfId="14302"/>
    <cellStyle name="Note 4 50" xfId="14303"/>
    <cellStyle name="Note 4 51" xfId="14304"/>
    <cellStyle name="Note 4 52" xfId="14305"/>
    <cellStyle name="Note 4 53" xfId="14306"/>
    <cellStyle name="Note 4 54" xfId="14307"/>
    <cellStyle name="Note 4 55" xfId="14308"/>
    <cellStyle name="Note 4 6" xfId="14309"/>
    <cellStyle name="Note 4 6 2" xfId="14310"/>
    <cellStyle name="Note 4 7" xfId="14311"/>
    <cellStyle name="Note 4 7 2" xfId="14312"/>
    <cellStyle name="Note 4 8" xfId="14313"/>
    <cellStyle name="Note 4 8 2" xfId="14314"/>
    <cellStyle name="Note 4 9" xfId="14315"/>
    <cellStyle name="Note 4 9 2" xfId="14316"/>
    <cellStyle name="Note 40" xfId="14317"/>
    <cellStyle name="Note 40 2" xfId="14318"/>
    <cellStyle name="Note 41" xfId="14319"/>
    <cellStyle name="Note 41 2" xfId="14320"/>
    <cellStyle name="Note 42" xfId="14321"/>
    <cellStyle name="Note 42 2" xfId="14322"/>
    <cellStyle name="Note 43" xfId="14323"/>
    <cellStyle name="Note 43 2" xfId="14324"/>
    <cellStyle name="Note 44" xfId="14325"/>
    <cellStyle name="Note 44 2" xfId="14326"/>
    <cellStyle name="Note 45" xfId="14327"/>
    <cellStyle name="Note 45 2" xfId="14328"/>
    <cellStyle name="Note 46" xfId="14329"/>
    <cellStyle name="Note 46 2" xfId="14330"/>
    <cellStyle name="Note 47" xfId="14331"/>
    <cellStyle name="Note 47 2" xfId="14332"/>
    <cellStyle name="Note 48" xfId="14333"/>
    <cellStyle name="Note 48 2" xfId="14334"/>
    <cellStyle name="Note 49" xfId="14335"/>
    <cellStyle name="Note 49 2" xfId="14336"/>
    <cellStyle name="Note 5" xfId="14337"/>
    <cellStyle name="Note 5 10" xfId="14338"/>
    <cellStyle name="Note 5 10 2" xfId="14339"/>
    <cellStyle name="Note 5 11" xfId="14340"/>
    <cellStyle name="Note 5 11 2" xfId="14341"/>
    <cellStyle name="Note 5 12" xfId="14342"/>
    <cellStyle name="Note 5 12 2" xfId="14343"/>
    <cellStyle name="Note 5 13" xfId="14344"/>
    <cellStyle name="Note 5 13 2" xfId="14345"/>
    <cellStyle name="Note 5 14" xfId="14346"/>
    <cellStyle name="Note 5 14 2" xfId="14347"/>
    <cellStyle name="Note 5 15" xfId="14348"/>
    <cellStyle name="Note 5 15 2" xfId="14349"/>
    <cellStyle name="Note 5 16" xfId="14350"/>
    <cellStyle name="Note 5 16 2" xfId="14351"/>
    <cellStyle name="Note 5 17" xfId="14352"/>
    <cellStyle name="Note 5 17 2" xfId="14353"/>
    <cellStyle name="Note 5 18" xfId="14354"/>
    <cellStyle name="Note 5 18 2" xfId="14355"/>
    <cellStyle name="Note 5 19" xfId="14356"/>
    <cellStyle name="Note 5 19 2" xfId="14357"/>
    <cellStyle name="Note 5 2" xfId="14358"/>
    <cellStyle name="Note 5 2 2" xfId="14359"/>
    <cellStyle name="Note 5 20" xfId="14360"/>
    <cellStyle name="Note 5 20 2" xfId="14361"/>
    <cellStyle name="Note 5 21" xfId="14362"/>
    <cellStyle name="Note 5 21 2" xfId="14363"/>
    <cellStyle name="Note 5 22" xfId="14364"/>
    <cellStyle name="Note 5 22 2" xfId="14365"/>
    <cellStyle name="Note 5 23" xfId="14366"/>
    <cellStyle name="Note 5 23 2" xfId="14367"/>
    <cellStyle name="Note 5 24" xfId="14368"/>
    <cellStyle name="Note 5 24 2" xfId="14369"/>
    <cellStyle name="Note 5 25" xfId="14370"/>
    <cellStyle name="Note 5 25 2" xfId="14371"/>
    <cellStyle name="Note 5 26" xfId="14372"/>
    <cellStyle name="Note 5 26 2" xfId="14373"/>
    <cellStyle name="Note 5 27" xfId="14374"/>
    <cellStyle name="Note 5 27 2" xfId="14375"/>
    <cellStyle name="Note 5 28" xfId="14376"/>
    <cellStyle name="Note 5 28 2" xfId="14377"/>
    <cellStyle name="Note 5 29" xfId="14378"/>
    <cellStyle name="Note 5 29 2" xfId="14379"/>
    <cellStyle name="Note 5 3" xfId="14380"/>
    <cellStyle name="Note 5 3 2" xfId="14381"/>
    <cellStyle name="Note 5 30" xfId="14382"/>
    <cellStyle name="Note 5 30 2" xfId="14383"/>
    <cellStyle name="Note 5 31" xfId="14384"/>
    <cellStyle name="Note 5 32" xfId="14385"/>
    <cellStyle name="Note 5 33" xfId="14386"/>
    <cellStyle name="Note 5 34" xfId="14387"/>
    <cellStyle name="Note 5 35" xfId="14388"/>
    <cellStyle name="Note 5 36" xfId="14389"/>
    <cellStyle name="Note 5 37" xfId="14390"/>
    <cellStyle name="Note 5 38" xfId="14391"/>
    <cellStyle name="Note 5 39" xfId="14392"/>
    <cellStyle name="Note 5 4" xfId="14393"/>
    <cellStyle name="Note 5 4 2" xfId="14394"/>
    <cellStyle name="Note 5 40" xfId="14395"/>
    <cellStyle name="Note 5 41" xfId="14396"/>
    <cellStyle name="Note 5 42" xfId="14397"/>
    <cellStyle name="Note 5 43" xfId="14398"/>
    <cellStyle name="Note 5 44" xfId="14399"/>
    <cellStyle name="Note 5 45" xfId="14400"/>
    <cellStyle name="Note 5 46" xfId="14401"/>
    <cellStyle name="Note 5 47" xfId="14402"/>
    <cellStyle name="Note 5 48" xfId="14403"/>
    <cellStyle name="Note 5 49" xfId="14404"/>
    <cellStyle name="Note 5 5" xfId="14405"/>
    <cellStyle name="Note 5 5 2" xfId="14406"/>
    <cellStyle name="Note 5 50" xfId="14407"/>
    <cellStyle name="Note 5 51" xfId="14408"/>
    <cellStyle name="Note 5 52" xfId="14409"/>
    <cellStyle name="Note 5 53" xfId="14410"/>
    <cellStyle name="Note 5 54" xfId="14411"/>
    <cellStyle name="Note 5 55" xfId="14412"/>
    <cellStyle name="Note 5 6" xfId="14413"/>
    <cellStyle name="Note 5 6 2" xfId="14414"/>
    <cellStyle name="Note 5 7" xfId="14415"/>
    <cellStyle name="Note 5 7 2" xfId="14416"/>
    <cellStyle name="Note 5 8" xfId="14417"/>
    <cellStyle name="Note 5 8 2" xfId="14418"/>
    <cellStyle name="Note 5 9" xfId="14419"/>
    <cellStyle name="Note 5 9 2" xfId="14420"/>
    <cellStyle name="Note 6" xfId="14421"/>
    <cellStyle name="Note 6 10" xfId="14422"/>
    <cellStyle name="Note 6 10 2" xfId="14423"/>
    <cellStyle name="Note 6 11" xfId="14424"/>
    <cellStyle name="Note 6 11 2" xfId="14425"/>
    <cellStyle name="Note 6 12" xfId="14426"/>
    <cellStyle name="Note 6 12 2" xfId="14427"/>
    <cellStyle name="Note 6 13" xfId="14428"/>
    <cellStyle name="Note 6 13 2" xfId="14429"/>
    <cellStyle name="Note 6 14" xfId="14430"/>
    <cellStyle name="Note 6 14 2" xfId="14431"/>
    <cellStyle name="Note 6 15" xfId="14432"/>
    <cellStyle name="Note 6 15 2" xfId="14433"/>
    <cellStyle name="Note 6 16" xfId="14434"/>
    <cellStyle name="Note 6 16 2" xfId="14435"/>
    <cellStyle name="Note 6 17" xfId="14436"/>
    <cellStyle name="Note 6 17 2" xfId="14437"/>
    <cellStyle name="Note 6 18" xfId="14438"/>
    <cellStyle name="Note 6 18 2" xfId="14439"/>
    <cellStyle name="Note 6 19" xfId="14440"/>
    <cellStyle name="Note 6 19 2" xfId="14441"/>
    <cellStyle name="Note 6 2" xfId="14442"/>
    <cellStyle name="Note 6 2 2" xfId="14443"/>
    <cellStyle name="Note 6 20" xfId="14444"/>
    <cellStyle name="Note 6 20 2" xfId="14445"/>
    <cellStyle name="Note 6 21" xfId="14446"/>
    <cellStyle name="Note 6 21 2" xfId="14447"/>
    <cellStyle name="Note 6 22" xfId="14448"/>
    <cellStyle name="Note 6 22 2" xfId="14449"/>
    <cellStyle name="Note 6 23" xfId="14450"/>
    <cellStyle name="Note 6 23 2" xfId="14451"/>
    <cellStyle name="Note 6 24" xfId="14452"/>
    <cellStyle name="Note 6 24 2" xfId="14453"/>
    <cellStyle name="Note 6 25" xfId="14454"/>
    <cellStyle name="Note 6 25 2" xfId="14455"/>
    <cellStyle name="Note 6 26" xfId="14456"/>
    <cellStyle name="Note 6 26 2" xfId="14457"/>
    <cellStyle name="Note 6 27" xfId="14458"/>
    <cellStyle name="Note 6 27 2" xfId="14459"/>
    <cellStyle name="Note 6 28" xfId="14460"/>
    <cellStyle name="Note 6 28 2" xfId="14461"/>
    <cellStyle name="Note 6 29" xfId="14462"/>
    <cellStyle name="Note 6 29 2" xfId="14463"/>
    <cellStyle name="Note 6 3" xfId="14464"/>
    <cellStyle name="Note 6 3 2" xfId="14465"/>
    <cellStyle name="Note 6 30" xfId="14466"/>
    <cellStyle name="Note 6 30 2" xfId="14467"/>
    <cellStyle name="Note 6 31" xfId="14468"/>
    <cellStyle name="Note 6 32" xfId="14469"/>
    <cellStyle name="Note 6 33" xfId="14470"/>
    <cellStyle name="Note 6 34" xfId="14471"/>
    <cellStyle name="Note 6 35" xfId="14472"/>
    <cellStyle name="Note 6 36" xfId="14473"/>
    <cellStyle name="Note 6 37" xfId="14474"/>
    <cellStyle name="Note 6 38" xfId="14475"/>
    <cellStyle name="Note 6 39" xfId="14476"/>
    <cellStyle name="Note 6 4" xfId="14477"/>
    <cellStyle name="Note 6 4 2" xfId="14478"/>
    <cellStyle name="Note 6 40" xfId="14479"/>
    <cellStyle name="Note 6 41" xfId="14480"/>
    <cellStyle name="Note 6 42" xfId="14481"/>
    <cellStyle name="Note 6 43" xfId="14482"/>
    <cellStyle name="Note 6 44" xfId="14483"/>
    <cellStyle name="Note 6 45" xfId="14484"/>
    <cellStyle name="Note 6 46" xfId="14485"/>
    <cellStyle name="Note 6 47" xfId="14486"/>
    <cellStyle name="Note 6 48" xfId="14487"/>
    <cellStyle name="Note 6 49" xfId="14488"/>
    <cellStyle name="Note 6 5" xfId="14489"/>
    <cellStyle name="Note 6 5 2" xfId="14490"/>
    <cellStyle name="Note 6 50" xfId="14491"/>
    <cellStyle name="Note 6 51" xfId="14492"/>
    <cellStyle name="Note 6 52" xfId="14493"/>
    <cellStyle name="Note 6 53" xfId="14494"/>
    <cellStyle name="Note 6 54" xfId="14495"/>
    <cellStyle name="Note 6 55" xfId="14496"/>
    <cellStyle name="Note 6 6" xfId="14497"/>
    <cellStyle name="Note 6 6 2" xfId="14498"/>
    <cellStyle name="Note 6 7" xfId="14499"/>
    <cellStyle name="Note 6 7 2" xfId="14500"/>
    <cellStyle name="Note 6 8" xfId="14501"/>
    <cellStyle name="Note 6 8 2" xfId="14502"/>
    <cellStyle name="Note 6 9" xfId="14503"/>
    <cellStyle name="Note 6 9 2" xfId="14504"/>
    <cellStyle name="Note 7" xfId="14505"/>
    <cellStyle name="Note 7 10" xfId="14506"/>
    <cellStyle name="Note 7 10 2" xfId="14507"/>
    <cellStyle name="Note 7 11" xfId="14508"/>
    <cellStyle name="Note 7 11 2" xfId="14509"/>
    <cellStyle name="Note 7 12" xfId="14510"/>
    <cellStyle name="Note 7 12 2" xfId="14511"/>
    <cellStyle name="Note 7 13" xfId="14512"/>
    <cellStyle name="Note 7 13 2" xfId="14513"/>
    <cellStyle name="Note 7 14" xfId="14514"/>
    <cellStyle name="Note 7 14 2" xfId="14515"/>
    <cellStyle name="Note 7 15" xfId="14516"/>
    <cellStyle name="Note 7 15 2" xfId="14517"/>
    <cellStyle name="Note 7 16" xfId="14518"/>
    <cellStyle name="Note 7 16 2" xfId="14519"/>
    <cellStyle name="Note 7 17" xfId="14520"/>
    <cellStyle name="Note 7 17 2" xfId="14521"/>
    <cellStyle name="Note 7 18" xfId="14522"/>
    <cellStyle name="Note 7 18 2" xfId="14523"/>
    <cellStyle name="Note 7 19" xfId="14524"/>
    <cellStyle name="Note 7 19 2" xfId="14525"/>
    <cellStyle name="Note 7 2" xfId="14526"/>
    <cellStyle name="Note 7 2 2" xfId="14527"/>
    <cellStyle name="Note 7 20" xfId="14528"/>
    <cellStyle name="Note 7 20 2" xfId="14529"/>
    <cellStyle name="Note 7 21" xfId="14530"/>
    <cellStyle name="Note 7 21 2" xfId="14531"/>
    <cellStyle name="Note 7 22" xfId="14532"/>
    <cellStyle name="Note 7 22 2" xfId="14533"/>
    <cellStyle name="Note 7 23" xfId="14534"/>
    <cellStyle name="Note 7 23 2" xfId="14535"/>
    <cellStyle name="Note 7 24" xfId="14536"/>
    <cellStyle name="Note 7 24 2" xfId="14537"/>
    <cellStyle name="Note 7 25" xfId="14538"/>
    <cellStyle name="Note 7 25 2" xfId="14539"/>
    <cellStyle name="Note 7 26" xfId="14540"/>
    <cellStyle name="Note 7 26 2" xfId="14541"/>
    <cellStyle name="Note 7 27" xfId="14542"/>
    <cellStyle name="Note 7 27 2" xfId="14543"/>
    <cellStyle name="Note 7 28" xfId="14544"/>
    <cellStyle name="Note 7 28 2" xfId="14545"/>
    <cellStyle name="Note 7 29" xfId="14546"/>
    <cellStyle name="Note 7 29 2" xfId="14547"/>
    <cellStyle name="Note 7 3" xfId="14548"/>
    <cellStyle name="Note 7 3 2" xfId="14549"/>
    <cellStyle name="Note 7 30" xfId="14550"/>
    <cellStyle name="Note 7 30 2" xfId="14551"/>
    <cellStyle name="Note 7 31" xfId="14552"/>
    <cellStyle name="Note 7 32" xfId="14553"/>
    <cellStyle name="Note 7 33" xfId="14554"/>
    <cellStyle name="Note 7 34" xfId="14555"/>
    <cellStyle name="Note 7 35" xfId="14556"/>
    <cellStyle name="Note 7 36" xfId="14557"/>
    <cellStyle name="Note 7 37" xfId="14558"/>
    <cellStyle name="Note 7 38" xfId="14559"/>
    <cellStyle name="Note 7 39" xfId="14560"/>
    <cellStyle name="Note 7 4" xfId="14561"/>
    <cellStyle name="Note 7 4 2" xfId="14562"/>
    <cellStyle name="Note 7 40" xfId="14563"/>
    <cellStyle name="Note 7 41" xfId="14564"/>
    <cellStyle name="Note 7 42" xfId="14565"/>
    <cellStyle name="Note 7 43" xfId="14566"/>
    <cellStyle name="Note 7 44" xfId="14567"/>
    <cellStyle name="Note 7 45" xfId="14568"/>
    <cellStyle name="Note 7 46" xfId="14569"/>
    <cellStyle name="Note 7 47" xfId="14570"/>
    <cellStyle name="Note 7 48" xfId="14571"/>
    <cellStyle name="Note 7 49" xfId="14572"/>
    <cellStyle name="Note 7 5" xfId="14573"/>
    <cellStyle name="Note 7 5 2" xfId="14574"/>
    <cellStyle name="Note 7 50" xfId="14575"/>
    <cellStyle name="Note 7 51" xfId="14576"/>
    <cellStyle name="Note 7 52" xfId="14577"/>
    <cellStyle name="Note 7 53" xfId="14578"/>
    <cellStyle name="Note 7 54" xfId="14579"/>
    <cellStyle name="Note 7 55" xfId="14580"/>
    <cellStyle name="Note 7 6" xfId="14581"/>
    <cellStyle name="Note 7 6 2" xfId="14582"/>
    <cellStyle name="Note 7 7" xfId="14583"/>
    <cellStyle name="Note 7 7 2" xfId="14584"/>
    <cellStyle name="Note 7 8" xfId="14585"/>
    <cellStyle name="Note 7 8 2" xfId="14586"/>
    <cellStyle name="Note 7 9" xfId="14587"/>
    <cellStyle name="Note 7 9 2" xfId="14588"/>
    <cellStyle name="Note 8" xfId="14589"/>
    <cellStyle name="Note 8 10" xfId="14590"/>
    <cellStyle name="Note 8 10 2" xfId="14591"/>
    <cellStyle name="Note 8 11" xfId="14592"/>
    <cellStyle name="Note 8 11 2" xfId="14593"/>
    <cellStyle name="Note 8 12" xfId="14594"/>
    <cellStyle name="Note 8 12 2" xfId="14595"/>
    <cellStyle name="Note 8 13" xfId="14596"/>
    <cellStyle name="Note 8 13 2" xfId="14597"/>
    <cellStyle name="Note 8 14" xfId="14598"/>
    <cellStyle name="Note 8 14 2" xfId="14599"/>
    <cellStyle name="Note 8 15" xfId="14600"/>
    <cellStyle name="Note 8 15 2" xfId="14601"/>
    <cellStyle name="Note 8 16" xfId="14602"/>
    <cellStyle name="Note 8 16 2" xfId="14603"/>
    <cellStyle name="Note 8 17" xfId="14604"/>
    <cellStyle name="Note 8 17 2" xfId="14605"/>
    <cellStyle name="Note 8 18" xfId="14606"/>
    <cellStyle name="Note 8 18 2" xfId="14607"/>
    <cellStyle name="Note 8 19" xfId="14608"/>
    <cellStyle name="Note 8 19 2" xfId="14609"/>
    <cellStyle name="Note 8 2" xfId="14610"/>
    <cellStyle name="Note 8 2 2" xfId="14611"/>
    <cellStyle name="Note 8 20" xfId="14612"/>
    <cellStyle name="Note 8 20 2" xfId="14613"/>
    <cellStyle name="Note 8 21" xfId="14614"/>
    <cellStyle name="Note 8 21 2" xfId="14615"/>
    <cellStyle name="Note 8 22" xfId="14616"/>
    <cellStyle name="Note 8 22 2" xfId="14617"/>
    <cellStyle name="Note 8 23" xfId="14618"/>
    <cellStyle name="Note 8 23 2" xfId="14619"/>
    <cellStyle name="Note 8 24" xfId="14620"/>
    <cellStyle name="Note 8 24 2" xfId="14621"/>
    <cellStyle name="Note 8 25" xfId="14622"/>
    <cellStyle name="Note 8 25 2" xfId="14623"/>
    <cellStyle name="Note 8 26" xfId="14624"/>
    <cellStyle name="Note 8 26 2" xfId="14625"/>
    <cellStyle name="Note 8 27" xfId="14626"/>
    <cellStyle name="Note 8 27 2" xfId="14627"/>
    <cellStyle name="Note 8 28" xfId="14628"/>
    <cellStyle name="Note 8 28 2" xfId="14629"/>
    <cellStyle name="Note 8 29" xfId="14630"/>
    <cellStyle name="Note 8 29 2" xfId="14631"/>
    <cellStyle name="Note 8 3" xfId="14632"/>
    <cellStyle name="Note 8 3 2" xfId="14633"/>
    <cellStyle name="Note 8 30" xfId="14634"/>
    <cellStyle name="Note 8 30 2" xfId="14635"/>
    <cellStyle name="Note 8 31" xfId="14636"/>
    <cellStyle name="Note 8 32" xfId="14637"/>
    <cellStyle name="Note 8 33" xfId="14638"/>
    <cellStyle name="Note 8 34" xfId="14639"/>
    <cellStyle name="Note 8 35" xfId="14640"/>
    <cellStyle name="Note 8 36" xfId="14641"/>
    <cellStyle name="Note 8 37" xfId="14642"/>
    <cellStyle name="Note 8 38" xfId="14643"/>
    <cellStyle name="Note 8 39" xfId="14644"/>
    <cellStyle name="Note 8 4" xfId="14645"/>
    <cellStyle name="Note 8 4 2" xfId="14646"/>
    <cellStyle name="Note 8 40" xfId="14647"/>
    <cellStyle name="Note 8 41" xfId="14648"/>
    <cellStyle name="Note 8 42" xfId="14649"/>
    <cellStyle name="Note 8 43" xfId="14650"/>
    <cellStyle name="Note 8 44" xfId="14651"/>
    <cellStyle name="Note 8 45" xfId="14652"/>
    <cellStyle name="Note 8 46" xfId="14653"/>
    <cellStyle name="Note 8 47" xfId="14654"/>
    <cellStyle name="Note 8 48" xfId="14655"/>
    <cellStyle name="Note 8 49" xfId="14656"/>
    <cellStyle name="Note 8 5" xfId="14657"/>
    <cellStyle name="Note 8 5 2" xfId="14658"/>
    <cellStyle name="Note 8 50" xfId="14659"/>
    <cellStyle name="Note 8 51" xfId="14660"/>
    <cellStyle name="Note 8 52" xfId="14661"/>
    <cellStyle name="Note 8 53" xfId="14662"/>
    <cellStyle name="Note 8 54" xfId="14663"/>
    <cellStyle name="Note 8 55" xfId="14664"/>
    <cellStyle name="Note 8 6" xfId="14665"/>
    <cellStyle name="Note 8 6 2" xfId="14666"/>
    <cellStyle name="Note 8 7" xfId="14667"/>
    <cellStyle name="Note 8 7 2" xfId="14668"/>
    <cellStyle name="Note 8 8" xfId="14669"/>
    <cellStyle name="Note 8 8 2" xfId="14670"/>
    <cellStyle name="Note 8 9" xfId="14671"/>
    <cellStyle name="Note 8 9 2" xfId="14672"/>
    <cellStyle name="Note 9" xfId="14673"/>
    <cellStyle name="Note 9 10" xfId="14674"/>
    <cellStyle name="Note 9 10 2" xfId="14675"/>
    <cellStyle name="Note 9 11" xfId="14676"/>
    <cellStyle name="Note 9 11 2" xfId="14677"/>
    <cellStyle name="Note 9 12" xfId="14678"/>
    <cellStyle name="Note 9 12 2" xfId="14679"/>
    <cellStyle name="Note 9 13" xfId="14680"/>
    <cellStyle name="Note 9 13 2" xfId="14681"/>
    <cellStyle name="Note 9 14" xfId="14682"/>
    <cellStyle name="Note 9 14 2" xfId="14683"/>
    <cellStyle name="Note 9 15" xfId="14684"/>
    <cellStyle name="Note 9 15 2" xfId="14685"/>
    <cellStyle name="Note 9 16" xfId="14686"/>
    <cellStyle name="Note 9 16 2" xfId="14687"/>
    <cellStyle name="Note 9 17" xfId="14688"/>
    <cellStyle name="Note 9 17 2" xfId="14689"/>
    <cellStyle name="Note 9 18" xfId="14690"/>
    <cellStyle name="Note 9 18 2" xfId="14691"/>
    <cellStyle name="Note 9 19" xfId="14692"/>
    <cellStyle name="Note 9 19 2" xfId="14693"/>
    <cellStyle name="Note 9 2" xfId="14694"/>
    <cellStyle name="Note 9 2 2" xfId="14695"/>
    <cellStyle name="Note 9 20" xfId="14696"/>
    <cellStyle name="Note 9 20 2" xfId="14697"/>
    <cellStyle name="Note 9 21" xfId="14698"/>
    <cellStyle name="Note 9 21 2" xfId="14699"/>
    <cellStyle name="Note 9 22" xfId="14700"/>
    <cellStyle name="Note 9 22 2" xfId="14701"/>
    <cellStyle name="Note 9 23" xfId="14702"/>
    <cellStyle name="Note 9 23 2" xfId="14703"/>
    <cellStyle name="Note 9 24" xfId="14704"/>
    <cellStyle name="Note 9 24 2" xfId="14705"/>
    <cellStyle name="Note 9 25" xfId="14706"/>
    <cellStyle name="Note 9 25 2" xfId="14707"/>
    <cellStyle name="Note 9 26" xfId="14708"/>
    <cellStyle name="Note 9 26 2" xfId="14709"/>
    <cellStyle name="Note 9 27" xfId="14710"/>
    <cellStyle name="Note 9 27 2" xfId="14711"/>
    <cellStyle name="Note 9 28" xfId="14712"/>
    <cellStyle name="Note 9 28 2" xfId="14713"/>
    <cellStyle name="Note 9 29" xfId="14714"/>
    <cellStyle name="Note 9 29 2" xfId="14715"/>
    <cellStyle name="Note 9 3" xfId="14716"/>
    <cellStyle name="Note 9 3 2" xfId="14717"/>
    <cellStyle name="Note 9 30" xfId="14718"/>
    <cellStyle name="Note 9 30 2" xfId="14719"/>
    <cellStyle name="Note 9 31" xfId="14720"/>
    <cellStyle name="Note 9 32" xfId="14721"/>
    <cellStyle name="Note 9 33" xfId="14722"/>
    <cellStyle name="Note 9 34" xfId="14723"/>
    <cellStyle name="Note 9 35" xfId="14724"/>
    <cellStyle name="Note 9 36" xfId="14725"/>
    <cellStyle name="Note 9 37" xfId="14726"/>
    <cellStyle name="Note 9 38" xfId="14727"/>
    <cellStyle name="Note 9 39" xfId="14728"/>
    <cellStyle name="Note 9 4" xfId="14729"/>
    <cellStyle name="Note 9 4 2" xfId="14730"/>
    <cellStyle name="Note 9 40" xfId="14731"/>
    <cellStyle name="Note 9 41" xfId="14732"/>
    <cellStyle name="Note 9 42" xfId="14733"/>
    <cellStyle name="Note 9 43" xfId="14734"/>
    <cellStyle name="Note 9 44" xfId="14735"/>
    <cellStyle name="Note 9 45" xfId="14736"/>
    <cellStyle name="Note 9 46" xfId="14737"/>
    <cellStyle name="Note 9 47" xfId="14738"/>
    <cellStyle name="Note 9 48" xfId="14739"/>
    <cellStyle name="Note 9 49" xfId="14740"/>
    <cellStyle name="Note 9 5" xfId="14741"/>
    <cellStyle name="Note 9 5 2" xfId="14742"/>
    <cellStyle name="Note 9 50" xfId="14743"/>
    <cellStyle name="Note 9 51" xfId="14744"/>
    <cellStyle name="Note 9 52" xfId="14745"/>
    <cellStyle name="Note 9 53" xfId="14746"/>
    <cellStyle name="Note 9 54" xfId="14747"/>
    <cellStyle name="Note 9 55" xfId="14748"/>
    <cellStyle name="Note 9 6" xfId="14749"/>
    <cellStyle name="Note 9 6 2" xfId="14750"/>
    <cellStyle name="Note 9 7" xfId="14751"/>
    <cellStyle name="Note 9 7 2" xfId="14752"/>
    <cellStyle name="Note 9 8" xfId="14753"/>
    <cellStyle name="Note 9 8 2" xfId="14754"/>
    <cellStyle name="Note 9 9" xfId="14755"/>
    <cellStyle name="Note 9 9 2" xfId="14756"/>
    <cellStyle name="Notes" xfId="14757"/>
    <cellStyle name="Notes 2" xfId="14758"/>
    <cellStyle name="Notes 3" xfId="14759"/>
    <cellStyle name="Number" xfId="14760"/>
    <cellStyle name="Number 1" xfId="14761"/>
    <cellStyle name="Number 1 2" xfId="14762"/>
    <cellStyle name="Number 1 3" xfId="14763"/>
    <cellStyle name="Number 2" xfId="14764"/>
    <cellStyle name="Number 3" xfId="14765"/>
    <cellStyle name="Number Date" xfId="14766"/>
    <cellStyle name="Number Date (short)" xfId="14767"/>
    <cellStyle name="Number Date (short) 2" xfId="14768"/>
    <cellStyle name="Number Date (short) 3" xfId="14769"/>
    <cellStyle name="Number Date 2" xfId="14770"/>
    <cellStyle name="Number Date 3" xfId="14771"/>
    <cellStyle name="Number II" xfId="14772"/>
    <cellStyle name="Number Integer" xfId="14773"/>
    <cellStyle name="Number Integer 2" xfId="14774"/>
    <cellStyle name="Number Integer 3" xfId="14775"/>
    <cellStyle name="OLELink" xfId="14776"/>
    <cellStyle name="OperisAuditSections" xfId="14777"/>
    <cellStyle name="OperisBase" xfId="14778"/>
    <cellStyle name="OperisDateMonthly" xfId="14779"/>
    <cellStyle name="OperisDateMonthly 2" xfId="14780"/>
    <cellStyle name="OperisDateMonthly 3" xfId="14781"/>
    <cellStyle name="OperisDatePeriodic" xfId="14782"/>
    <cellStyle name="OperisDatePeriodic 2" xfId="14783"/>
    <cellStyle name="OperisDatePeriodic 3" xfId="14784"/>
    <cellStyle name="OperisGroups" xfId="14785"/>
    <cellStyle name="OperisMoney" xfId="14786"/>
    <cellStyle name="OperisMoney 2" xfId="14787"/>
    <cellStyle name="OperisMoney 3" xfId="14788"/>
    <cellStyle name="OperisNames" xfId="14789"/>
    <cellStyle name="OperisOutputTitles" xfId="14790"/>
    <cellStyle name="OperisOutputTotals" xfId="14791"/>
    <cellStyle name="OperisOutputTotals 2" xfId="14792"/>
    <cellStyle name="OperisOutputTotals 3" xfId="14793"/>
    <cellStyle name="OperisPercent" xfId="14794"/>
    <cellStyle name="OperisPercent 2" xfId="14795"/>
    <cellStyle name="OperisPercent 3" xfId="14796"/>
    <cellStyle name="Output 2" xfId="133"/>
    <cellStyle name="Output 2 2" xfId="14797"/>
    <cellStyle name="Output 2 3" xfId="14798"/>
    <cellStyle name="Output 2 4" xfId="14799"/>
    <cellStyle name="Output 3" xfId="14800"/>
    <cellStyle name="Output 4" xfId="14801"/>
    <cellStyle name="Output Amounts" xfId="14802"/>
    <cellStyle name="Output Column Headings" xfId="14803"/>
    <cellStyle name="Output Line Items" xfId="14804"/>
    <cellStyle name="Output Report Heading" xfId="14805"/>
    <cellStyle name="Output Report Title" xfId="14806"/>
    <cellStyle name="Percent" xfId="134" builtinId="5"/>
    <cellStyle name="Percent [0%]" xfId="14807"/>
    <cellStyle name="Percent [0.00%]" xfId="14808"/>
    <cellStyle name="Percent [0]" xfId="14809"/>
    <cellStyle name="Percent [2]" xfId="14810"/>
    <cellStyle name="Percent [2] U" xfId="14811"/>
    <cellStyle name="Percent [2]_Argyle_Mobilisation Budget_090319 V1" xfId="14812"/>
    <cellStyle name="Percent 10" xfId="135"/>
    <cellStyle name="Percent 10 10" xfId="14814"/>
    <cellStyle name="Percent 10 10 10" xfId="14815"/>
    <cellStyle name="Percent 10 10 11" xfId="14816"/>
    <cellStyle name="Percent 10 10 12" xfId="14817"/>
    <cellStyle name="Percent 10 10 13" xfId="14818"/>
    <cellStyle name="Percent 10 10 14" xfId="14819"/>
    <cellStyle name="Percent 10 10 15" xfId="14820"/>
    <cellStyle name="Percent 10 10 16" xfId="14821"/>
    <cellStyle name="Percent 10 10 17" xfId="14822"/>
    <cellStyle name="Percent 10 10 18" xfId="14823"/>
    <cellStyle name="Percent 10 10 19" xfId="14824"/>
    <cellStyle name="Percent 10 10 2" xfId="14825"/>
    <cellStyle name="Percent 10 10 20" xfId="14826"/>
    <cellStyle name="Percent 10 10 21" xfId="14827"/>
    <cellStyle name="Percent 10 10 22" xfId="14828"/>
    <cellStyle name="Percent 10 10 23" xfId="14829"/>
    <cellStyle name="Percent 10 10 24" xfId="14830"/>
    <cellStyle name="Percent 10 10 25" xfId="14831"/>
    <cellStyle name="Percent 10 10 26" xfId="14832"/>
    <cellStyle name="Percent 10 10 27" xfId="14833"/>
    <cellStyle name="Percent 10 10 28" xfId="14834"/>
    <cellStyle name="Percent 10 10 29" xfId="14835"/>
    <cellStyle name="Percent 10 10 3" xfId="14836"/>
    <cellStyle name="Percent 10 10 30" xfId="14837"/>
    <cellStyle name="Percent 10 10 31" xfId="14838"/>
    <cellStyle name="Percent 10 10 32" xfId="14839"/>
    <cellStyle name="Percent 10 10 33" xfId="14840"/>
    <cellStyle name="Percent 10 10 34" xfId="14841"/>
    <cellStyle name="Percent 10 10 35" xfId="14842"/>
    <cellStyle name="Percent 10 10 4" xfId="14843"/>
    <cellStyle name="Percent 10 10 5" xfId="14844"/>
    <cellStyle name="Percent 10 10 6" xfId="14845"/>
    <cellStyle name="Percent 10 10 7" xfId="14846"/>
    <cellStyle name="Percent 10 10 8" xfId="14847"/>
    <cellStyle name="Percent 10 10 9" xfId="14848"/>
    <cellStyle name="Percent 10 11" xfId="14849"/>
    <cellStyle name="Percent 10 11 10" xfId="14850"/>
    <cellStyle name="Percent 10 11 11" xfId="14851"/>
    <cellStyle name="Percent 10 11 12" xfId="14852"/>
    <cellStyle name="Percent 10 11 13" xfId="14853"/>
    <cellStyle name="Percent 10 11 14" xfId="14854"/>
    <cellStyle name="Percent 10 11 15" xfId="14855"/>
    <cellStyle name="Percent 10 11 16" xfId="14856"/>
    <cellStyle name="Percent 10 11 17" xfId="14857"/>
    <cellStyle name="Percent 10 11 18" xfId="14858"/>
    <cellStyle name="Percent 10 11 19" xfId="14859"/>
    <cellStyle name="Percent 10 11 2" xfId="14860"/>
    <cellStyle name="Percent 10 11 20" xfId="14861"/>
    <cellStyle name="Percent 10 11 21" xfId="14862"/>
    <cellStyle name="Percent 10 11 22" xfId="14863"/>
    <cellStyle name="Percent 10 11 23" xfId="14864"/>
    <cellStyle name="Percent 10 11 24" xfId="14865"/>
    <cellStyle name="Percent 10 11 25" xfId="14866"/>
    <cellStyle name="Percent 10 11 26" xfId="14867"/>
    <cellStyle name="Percent 10 11 27" xfId="14868"/>
    <cellStyle name="Percent 10 11 28" xfId="14869"/>
    <cellStyle name="Percent 10 11 29" xfId="14870"/>
    <cellStyle name="Percent 10 11 3" xfId="14871"/>
    <cellStyle name="Percent 10 11 30" xfId="14872"/>
    <cellStyle name="Percent 10 11 31" xfId="14873"/>
    <cellStyle name="Percent 10 11 32" xfId="14874"/>
    <cellStyle name="Percent 10 11 33" xfId="14875"/>
    <cellStyle name="Percent 10 11 34" xfId="14876"/>
    <cellStyle name="Percent 10 11 35" xfId="14877"/>
    <cellStyle name="Percent 10 11 4" xfId="14878"/>
    <cellStyle name="Percent 10 11 5" xfId="14879"/>
    <cellStyle name="Percent 10 11 6" xfId="14880"/>
    <cellStyle name="Percent 10 11 7" xfId="14881"/>
    <cellStyle name="Percent 10 11 8" xfId="14882"/>
    <cellStyle name="Percent 10 11 9" xfId="14883"/>
    <cellStyle name="Percent 10 12" xfId="14884"/>
    <cellStyle name="Percent 10 12 10" xfId="14885"/>
    <cellStyle name="Percent 10 12 11" xfId="14886"/>
    <cellStyle name="Percent 10 12 12" xfId="14887"/>
    <cellStyle name="Percent 10 12 13" xfId="14888"/>
    <cellStyle name="Percent 10 12 14" xfId="14889"/>
    <cellStyle name="Percent 10 12 15" xfId="14890"/>
    <cellStyle name="Percent 10 12 16" xfId="14891"/>
    <cellStyle name="Percent 10 12 17" xfId="14892"/>
    <cellStyle name="Percent 10 12 18" xfId="14893"/>
    <cellStyle name="Percent 10 12 19" xfId="14894"/>
    <cellStyle name="Percent 10 12 2" xfId="14895"/>
    <cellStyle name="Percent 10 12 20" xfId="14896"/>
    <cellStyle name="Percent 10 12 21" xfId="14897"/>
    <cellStyle name="Percent 10 12 22" xfId="14898"/>
    <cellStyle name="Percent 10 12 23" xfId="14899"/>
    <cellStyle name="Percent 10 12 24" xfId="14900"/>
    <cellStyle name="Percent 10 12 25" xfId="14901"/>
    <cellStyle name="Percent 10 12 26" xfId="14902"/>
    <cellStyle name="Percent 10 12 27" xfId="14903"/>
    <cellStyle name="Percent 10 12 28" xfId="14904"/>
    <cellStyle name="Percent 10 12 29" xfId="14905"/>
    <cellStyle name="Percent 10 12 3" xfId="14906"/>
    <cellStyle name="Percent 10 12 30" xfId="14907"/>
    <cellStyle name="Percent 10 12 31" xfId="14908"/>
    <cellStyle name="Percent 10 12 32" xfId="14909"/>
    <cellStyle name="Percent 10 12 33" xfId="14910"/>
    <cellStyle name="Percent 10 12 34" xfId="14911"/>
    <cellStyle name="Percent 10 12 35" xfId="14912"/>
    <cellStyle name="Percent 10 12 4" xfId="14913"/>
    <cellStyle name="Percent 10 12 5" xfId="14914"/>
    <cellStyle name="Percent 10 12 6" xfId="14915"/>
    <cellStyle name="Percent 10 12 7" xfId="14916"/>
    <cellStyle name="Percent 10 12 8" xfId="14917"/>
    <cellStyle name="Percent 10 12 9" xfId="14918"/>
    <cellStyle name="Percent 10 13" xfId="14919"/>
    <cellStyle name="Percent 10 13 10" xfId="14920"/>
    <cellStyle name="Percent 10 13 11" xfId="14921"/>
    <cellStyle name="Percent 10 13 12" xfId="14922"/>
    <cellStyle name="Percent 10 13 13" xfId="14923"/>
    <cellStyle name="Percent 10 13 14" xfId="14924"/>
    <cellStyle name="Percent 10 13 15" xfId="14925"/>
    <cellStyle name="Percent 10 13 16" xfId="14926"/>
    <cellStyle name="Percent 10 13 17" xfId="14927"/>
    <cellStyle name="Percent 10 13 18" xfId="14928"/>
    <cellStyle name="Percent 10 13 19" xfId="14929"/>
    <cellStyle name="Percent 10 13 2" xfId="14930"/>
    <cellStyle name="Percent 10 13 20" xfId="14931"/>
    <cellStyle name="Percent 10 13 21" xfId="14932"/>
    <cellStyle name="Percent 10 13 22" xfId="14933"/>
    <cellStyle name="Percent 10 13 23" xfId="14934"/>
    <cellStyle name="Percent 10 13 24" xfId="14935"/>
    <cellStyle name="Percent 10 13 25" xfId="14936"/>
    <cellStyle name="Percent 10 13 26" xfId="14937"/>
    <cellStyle name="Percent 10 13 27" xfId="14938"/>
    <cellStyle name="Percent 10 13 28" xfId="14939"/>
    <cellStyle name="Percent 10 13 29" xfId="14940"/>
    <cellStyle name="Percent 10 13 3" xfId="14941"/>
    <cellStyle name="Percent 10 13 30" xfId="14942"/>
    <cellStyle name="Percent 10 13 31" xfId="14943"/>
    <cellStyle name="Percent 10 13 32" xfId="14944"/>
    <cellStyle name="Percent 10 13 33" xfId="14945"/>
    <cellStyle name="Percent 10 13 34" xfId="14946"/>
    <cellStyle name="Percent 10 13 35" xfId="14947"/>
    <cellStyle name="Percent 10 13 4" xfId="14948"/>
    <cellStyle name="Percent 10 13 5" xfId="14949"/>
    <cellStyle name="Percent 10 13 6" xfId="14950"/>
    <cellStyle name="Percent 10 13 7" xfId="14951"/>
    <cellStyle name="Percent 10 13 8" xfId="14952"/>
    <cellStyle name="Percent 10 13 9" xfId="14953"/>
    <cellStyle name="Percent 10 14" xfId="14954"/>
    <cellStyle name="Percent 10 14 10" xfId="14955"/>
    <cellStyle name="Percent 10 14 11" xfId="14956"/>
    <cellStyle name="Percent 10 14 12" xfId="14957"/>
    <cellStyle name="Percent 10 14 13" xfId="14958"/>
    <cellStyle name="Percent 10 14 14" xfId="14959"/>
    <cellStyle name="Percent 10 14 15" xfId="14960"/>
    <cellStyle name="Percent 10 14 16" xfId="14961"/>
    <cellStyle name="Percent 10 14 17" xfId="14962"/>
    <cellStyle name="Percent 10 14 18" xfId="14963"/>
    <cellStyle name="Percent 10 14 19" xfId="14964"/>
    <cellStyle name="Percent 10 14 2" xfId="14965"/>
    <cellStyle name="Percent 10 14 20" xfId="14966"/>
    <cellStyle name="Percent 10 14 21" xfId="14967"/>
    <cellStyle name="Percent 10 14 22" xfId="14968"/>
    <cellStyle name="Percent 10 14 23" xfId="14969"/>
    <cellStyle name="Percent 10 14 24" xfId="14970"/>
    <cellStyle name="Percent 10 14 25" xfId="14971"/>
    <cellStyle name="Percent 10 14 26" xfId="14972"/>
    <cellStyle name="Percent 10 14 27" xfId="14973"/>
    <cellStyle name="Percent 10 14 28" xfId="14974"/>
    <cellStyle name="Percent 10 14 29" xfId="14975"/>
    <cellStyle name="Percent 10 14 3" xfId="14976"/>
    <cellStyle name="Percent 10 14 30" xfId="14977"/>
    <cellStyle name="Percent 10 14 31" xfId="14978"/>
    <cellStyle name="Percent 10 14 32" xfId="14979"/>
    <cellStyle name="Percent 10 14 33" xfId="14980"/>
    <cellStyle name="Percent 10 14 34" xfId="14981"/>
    <cellStyle name="Percent 10 14 35" xfId="14982"/>
    <cellStyle name="Percent 10 14 4" xfId="14983"/>
    <cellStyle name="Percent 10 14 5" xfId="14984"/>
    <cellStyle name="Percent 10 14 6" xfId="14985"/>
    <cellStyle name="Percent 10 14 7" xfId="14986"/>
    <cellStyle name="Percent 10 14 8" xfId="14987"/>
    <cellStyle name="Percent 10 14 9" xfId="14988"/>
    <cellStyle name="Percent 10 15" xfId="14989"/>
    <cellStyle name="Percent 10 15 10" xfId="14990"/>
    <cellStyle name="Percent 10 15 11" xfId="14991"/>
    <cellStyle name="Percent 10 15 12" xfId="14992"/>
    <cellStyle name="Percent 10 15 13" xfId="14993"/>
    <cellStyle name="Percent 10 15 14" xfId="14994"/>
    <cellStyle name="Percent 10 15 15" xfId="14995"/>
    <cellStyle name="Percent 10 15 16" xfId="14996"/>
    <cellStyle name="Percent 10 15 17" xfId="14997"/>
    <cellStyle name="Percent 10 15 18" xfId="14998"/>
    <cellStyle name="Percent 10 15 19" xfId="14999"/>
    <cellStyle name="Percent 10 15 2" xfId="15000"/>
    <cellStyle name="Percent 10 15 20" xfId="15001"/>
    <cellStyle name="Percent 10 15 21" xfId="15002"/>
    <cellStyle name="Percent 10 15 22" xfId="15003"/>
    <cellStyle name="Percent 10 15 23" xfId="15004"/>
    <cellStyle name="Percent 10 15 24" xfId="15005"/>
    <cellStyle name="Percent 10 15 25" xfId="15006"/>
    <cellStyle name="Percent 10 15 26" xfId="15007"/>
    <cellStyle name="Percent 10 15 27" xfId="15008"/>
    <cellStyle name="Percent 10 15 28" xfId="15009"/>
    <cellStyle name="Percent 10 15 29" xfId="15010"/>
    <cellStyle name="Percent 10 15 3" xfId="15011"/>
    <cellStyle name="Percent 10 15 30" xfId="15012"/>
    <cellStyle name="Percent 10 15 31" xfId="15013"/>
    <cellStyle name="Percent 10 15 32" xfId="15014"/>
    <cellStyle name="Percent 10 15 33" xfId="15015"/>
    <cellStyle name="Percent 10 15 34" xfId="15016"/>
    <cellStyle name="Percent 10 15 35" xfId="15017"/>
    <cellStyle name="Percent 10 15 4" xfId="15018"/>
    <cellStyle name="Percent 10 15 5" xfId="15019"/>
    <cellStyle name="Percent 10 15 6" xfId="15020"/>
    <cellStyle name="Percent 10 15 7" xfId="15021"/>
    <cellStyle name="Percent 10 15 8" xfId="15022"/>
    <cellStyle name="Percent 10 15 9" xfId="15023"/>
    <cellStyle name="Percent 10 16" xfId="15024"/>
    <cellStyle name="Percent 10 16 10" xfId="15025"/>
    <cellStyle name="Percent 10 16 11" xfId="15026"/>
    <cellStyle name="Percent 10 16 12" xfId="15027"/>
    <cellStyle name="Percent 10 16 13" xfId="15028"/>
    <cellStyle name="Percent 10 16 14" xfId="15029"/>
    <cellStyle name="Percent 10 16 15" xfId="15030"/>
    <cellStyle name="Percent 10 16 16" xfId="15031"/>
    <cellStyle name="Percent 10 16 17" xfId="15032"/>
    <cellStyle name="Percent 10 16 18" xfId="15033"/>
    <cellStyle name="Percent 10 16 19" xfId="15034"/>
    <cellStyle name="Percent 10 16 2" xfId="15035"/>
    <cellStyle name="Percent 10 16 20" xfId="15036"/>
    <cellStyle name="Percent 10 16 21" xfId="15037"/>
    <cellStyle name="Percent 10 16 22" xfId="15038"/>
    <cellStyle name="Percent 10 16 23" xfId="15039"/>
    <cellStyle name="Percent 10 16 24" xfId="15040"/>
    <cellStyle name="Percent 10 16 25" xfId="15041"/>
    <cellStyle name="Percent 10 16 26" xfId="15042"/>
    <cellStyle name="Percent 10 16 27" xfId="15043"/>
    <cellStyle name="Percent 10 16 28" xfId="15044"/>
    <cellStyle name="Percent 10 16 29" xfId="15045"/>
    <cellStyle name="Percent 10 16 3" xfId="15046"/>
    <cellStyle name="Percent 10 16 30" xfId="15047"/>
    <cellStyle name="Percent 10 16 31" xfId="15048"/>
    <cellStyle name="Percent 10 16 32" xfId="15049"/>
    <cellStyle name="Percent 10 16 33" xfId="15050"/>
    <cellStyle name="Percent 10 16 34" xfId="15051"/>
    <cellStyle name="Percent 10 16 35" xfId="15052"/>
    <cellStyle name="Percent 10 16 4" xfId="15053"/>
    <cellStyle name="Percent 10 16 5" xfId="15054"/>
    <cellStyle name="Percent 10 16 6" xfId="15055"/>
    <cellStyle name="Percent 10 16 7" xfId="15056"/>
    <cellStyle name="Percent 10 16 8" xfId="15057"/>
    <cellStyle name="Percent 10 16 9" xfId="15058"/>
    <cellStyle name="Percent 10 17" xfId="15059"/>
    <cellStyle name="Percent 10 17 10" xfId="15060"/>
    <cellStyle name="Percent 10 17 11" xfId="15061"/>
    <cellStyle name="Percent 10 17 12" xfId="15062"/>
    <cellStyle name="Percent 10 17 13" xfId="15063"/>
    <cellStyle name="Percent 10 17 14" xfId="15064"/>
    <cellStyle name="Percent 10 17 15" xfId="15065"/>
    <cellStyle name="Percent 10 17 16" xfId="15066"/>
    <cellStyle name="Percent 10 17 17" xfId="15067"/>
    <cellStyle name="Percent 10 17 18" xfId="15068"/>
    <cellStyle name="Percent 10 17 19" xfId="15069"/>
    <cellStyle name="Percent 10 17 2" xfId="15070"/>
    <cellStyle name="Percent 10 17 20" xfId="15071"/>
    <cellStyle name="Percent 10 17 21" xfId="15072"/>
    <cellStyle name="Percent 10 17 22" xfId="15073"/>
    <cellStyle name="Percent 10 17 23" xfId="15074"/>
    <cellStyle name="Percent 10 17 24" xfId="15075"/>
    <cellStyle name="Percent 10 17 25" xfId="15076"/>
    <cellStyle name="Percent 10 17 26" xfId="15077"/>
    <cellStyle name="Percent 10 17 27" xfId="15078"/>
    <cellStyle name="Percent 10 17 28" xfId="15079"/>
    <cellStyle name="Percent 10 17 29" xfId="15080"/>
    <cellStyle name="Percent 10 17 3" xfId="15081"/>
    <cellStyle name="Percent 10 17 30" xfId="15082"/>
    <cellStyle name="Percent 10 17 31" xfId="15083"/>
    <cellStyle name="Percent 10 17 32" xfId="15084"/>
    <cellStyle name="Percent 10 17 33" xfId="15085"/>
    <cellStyle name="Percent 10 17 34" xfId="15086"/>
    <cellStyle name="Percent 10 17 35" xfId="15087"/>
    <cellStyle name="Percent 10 17 4" xfId="15088"/>
    <cellStyle name="Percent 10 17 5" xfId="15089"/>
    <cellStyle name="Percent 10 17 6" xfId="15090"/>
    <cellStyle name="Percent 10 17 7" xfId="15091"/>
    <cellStyle name="Percent 10 17 8" xfId="15092"/>
    <cellStyle name="Percent 10 17 9" xfId="15093"/>
    <cellStyle name="Percent 10 18" xfId="15094"/>
    <cellStyle name="Percent 10 18 10" xfId="15095"/>
    <cellStyle name="Percent 10 18 11" xfId="15096"/>
    <cellStyle name="Percent 10 18 12" xfId="15097"/>
    <cellStyle name="Percent 10 18 13" xfId="15098"/>
    <cellStyle name="Percent 10 18 14" xfId="15099"/>
    <cellStyle name="Percent 10 18 15" xfId="15100"/>
    <cellStyle name="Percent 10 18 16" xfId="15101"/>
    <cellStyle name="Percent 10 18 17" xfId="15102"/>
    <cellStyle name="Percent 10 18 18" xfId="15103"/>
    <cellStyle name="Percent 10 18 19" xfId="15104"/>
    <cellStyle name="Percent 10 18 2" xfId="15105"/>
    <cellStyle name="Percent 10 18 20" xfId="15106"/>
    <cellStyle name="Percent 10 18 21" xfId="15107"/>
    <cellStyle name="Percent 10 18 22" xfId="15108"/>
    <cellStyle name="Percent 10 18 23" xfId="15109"/>
    <cellStyle name="Percent 10 18 24" xfId="15110"/>
    <cellStyle name="Percent 10 18 25" xfId="15111"/>
    <cellStyle name="Percent 10 18 26" xfId="15112"/>
    <cellStyle name="Percent 10 18 27" xfId="15113"/>
    <cellStyle name="Percent 10 18 28" xfId="15114"/>
    <cellStyle name="Percent 10 18 29" xfId="15115"/>
    <cellStyle name="Percent 10 18 3" xfId="15116"/>
    <cellStyle name="Percent 10 18 30" xfId="15117"/>
    <cellStyle name="Percent 10 18 31" xfId="15118"/>
    <cellStyle name="Percent 10 18 32" xfId="15119"/>
    <cellStyle name="Percent 10 18 33" xfId="15120"/>
    <cellStyle name="Percent 10 18 34" xfId="15121"/>
    <cellStyle name="Percent 10 18 35" xfId="15122"/>
    <cellStyle name="Percent 10 18 4" xfId="15123"/>
    <cellStyle name="Percent 10 18 5" xfId="15124"/>
    <cellStyle name="Percent 10 18 6" xfId="15125"/>
    <cellStyle name="Percent 10 18 7" xfId="15126"/>
    <cellStyle name="Percent 10 18 8" xfId="15127"/>
    <cellStyle name="Percent 10 18 9" xfId="15128"/>
    <cellStyle name="Percent 10 19" xfId="15129"/>
    <cellStyle name="Percent 10 19 10" xfId="15130"/>
    <cellStyle name="Percent 10 19 11" xfId="15131"/>
    <cellStyle name="Percent 10 19 12" xfId="15132"/>
    <cellStyle name="Percent 10 19 13" xfId="15133"/>
    <cellStyle name="Percent 10 19 14" xfId="15134"/>
    <cellStyle name="Percent 10 19 15" xfId="15135"/>
    <cellStyle name="Percent 10 19 16" xfId="15136"/>
    <cellStyle name="Percent 10 19 17" xfId="15137"/>
    <cellStyle name="Percent 10 19 18" xfId="15138"/>
    <cellStyle name="Percent 10 19 19" xfId="15139"/>
    <cellStyle name="Percent 10 19 2" xfId="15140"/>
    <cellStyle name="Percent 10 19 20" xfId="15141"/>
    <cellStyle name="Percent 10 19 21" xfId="15142"/>
    <cellStyle name="Percent 10 19 22" xfId="15143"/>
    <cellStyle name="Percent 10 19 23" xfId="15144"/>
    <cellStyle name="Percent 10 19 24" xfId="15145"/>
    <cellStyle name="Percent 10 19 25" xfId="15146"/>
    <cellStyle name="Percent 10 19 26" xfId="15147"/>
    <cellStyle name="Percent 10 19 27" xfId="15148"/>
    <cellStyle name="Percent 10 19 28" xfId="15149"/>
    <cellStyle name="Percent 10 19 29" xfId="15150"/>
    <cellStyle name="Percent 10 19 3" xfId="15151"/>
    <cellStyle name="Percent 10 19 30" xfId="15152"/>
    <cellStyle name="Percent 10 19 31" xfId="15153"/>
    <cellStyle name="Percent 10 19 32" xfId="15154"/>
    <cellStyle name="Percent 10 19 33" xfId="15155"/>
    <cellStyle name="Percent 10 19 34" xfId="15156"/>
    <cellStyle name="Percent 10 19 35" xfId="15157"/>
    <cellStyle name="Percent 10 19 4" xfId="15158"/>
    <cellStyle name="Percent 10 19 5" xfId="15159"/>
    <cellStyle name="Percent 10 19 6" xfId="15160"/>
    <cellStyle name="Percent 10 19 7" xfId="15161"/>
    <cellStyle name="Percent 10 19 8" xfId="15162"/>
    <cellStyle name="Percent 10 19 9" xfId="15163"/>
    <cellStyle name="Percent 10 2" xfId="15164"/>
    <cellStyle name="Percent 10 2 10" xfId="15165"/>
    <cellStyle name="Percent 10 2 11" xfId="15166"/>
    <cellStyle name="Percent 10 2 12" xfId="15167"/>
    <cellStyle name="Percent 10 2 13" xfId="15168"/>
    <cellStyle name="Percent 10 2 14" xfId="15169"/>
    <cellStyle name="Percent 10 2 15" xfId="15170"/>
    <cellStyle name="Percent 10 2 16" xfId="15171"/>
    <cellStyle name="Percent 10 2 17" xfId="15172"/>
    <cellStyle name="Percent 10 2 18" xfId="15173"/>
    <cellStyle name="Percent 10 2 19" xfId="15174"/>
    <cellStyle name="Percent 10 2 2" xfId="15175"/>
    <cellStyle name="Percent 10 2 20" xfId="15176"/>
    <cellStyle name="Percent 10 2 21" xfId="15177"/>
    <cellStyle name="Percent 10 2 22" xfId="15178"/>
    <cellStyle name="Percent 10 2 23" xfId="15179"/>
    <cellStyle name="Percent 10 2 24" xfId="15180"/>
    <cellStyle name="Percent 10 2 25" xfId="15181"/>
    <cellStyle name="Percent 10 2 26" xfId="15182"/>
    <cellStyle name="Percent 10 2 27" xfId="15183"/>
    <cellStyle name="Percent 10 2 28" xfId="15184"/>
    <cellStyle name="Percent 10 2 29" xfId="15185"/>
    <cellStyle name="Percent 10 2 3" xfId="15186"/>
    <cellStyle name="Percent 10 2 30" xfId="15187"/>
    <cellStyle name="Percent 10 2 31" xfId="15188"/>
    <cellStyle name="Percent 10 2 32" xfId="15189"/>
    <cellStyle name="Percent 10 2 33" xfId="15190"/>
    <cellStyle name="Percent 10 2 34" xfId="15191"/>
    <cellStyle name="Percent 10 2 35" xfId="15192"/>
    <cellStyle name="Percent 10 2 4" xfId="15193"/>
    <cellStyle name="Percent 10 2 5" xfId="15194"/>
    <cellStyle name="Percent 10 2 6" xfId="15195"/>
    <cellStyle name="Percent 10 2 7" xfId="15196"/>
    <cellStyle name="Percent 10 2 8" xfId="15197"/>
    <cellStyle name="Percent 10 2 9" xfId="15198"/>
    <cellStyle name="Percent 10 20" xfId="15199"/>
    <cellStyle name="Percent 10 20 10" xfId="15200"/>
    <cellStyle name="Percent 10 20 11" xfId="15201"/>
    <cellStyle name="Percent 10 20 12" xfId="15202"/>
    <cellStyle name="Percent 10 20 13" xfId="15203"/>
    <cellStyle name="Percent 10 20 14" xfId="15204"/>
    <cellStyle name="Percent 10 20 15" xfId="15205"/>
    <cellStyle name="Percent 10 20 16" xfId="15206"/>
    <cellStyle name="Percent 10 20 17" xfId="15207"/>
    <cellStyle name="Percent 10 20 18" xfId="15208"/>
    <cellStyle name="Percent 10 20 19" xfId="15209"/>
    <cellStyle name="Percent 10 20 2" xfId="15210"/>
    <cellStyle name="Percent 10 20 20" xfId="15211"/>
    <cellStyle name="Percent 10 20 21" xfId="15212"/>
    <cellStyle name="Percent 10 20 22" xfId="15213"/>
    <cellStyle name="Percent 10 20 23" xfId="15214"/>
    <cellStyle name="Percent 10 20 24" xfId="15215"/>
    <cellStyle name="Percent 10 20 25" xfId="15216"/>
    <cellStyle name="Percent 10 20 26" xfId="15217"/>
    <cellStyle name="Percent 10 20 27" xfId="15218"/>
    <cellStyle name="Percent 10 20 28" xfId="15219"/>
    <cellStyle name="Percent 10 20 29" xfId="15220"/>
    <cellStyle name="Percent 10 20 3" xfId="15221"/>
    <cellStyle name="Percent 10 20 30" xfId="15222"/>
    <cellStyle name="Percent 10 20 31" xfId="15223"/>
    <cellStyle name="Percent 10 20 32" xfId="15224"/>
    <cellStyle name="Percent 10 20 33" xfId="15225"/>
    <cellStyle name="Percent 10 20 34" xfId="15226"/>
    <cellStyle name="Percent 10 20 35" xfId="15227"/>
    <cellStyle name="Percent 10 20 4" xfId="15228"/>
    <cellStyle name="Percent 10 20 5" xfId="15229"/>
    <cellStyle name="Percent 10 20 6" xfId="15230"/>
    <cellStyle name="Percent 10 20 7" xfId="15231"/>
    <cellStyle name="Percent 10 20 8" xfId="15232"/>
    <cellStyle name="Percent 10 20 9" xfId="15233"/>
    <cellStyle name="Percent 10 21" xfId="15234"/>
    <cellStyle name="Percent 10 21 10" xfId="15235"/>
    <cellStyle name="Percent 10 21 11" xfId="15236"/>
    <cellStyle name="Percent 10 21 12" xfId="15237"/>
    <cellStyle name="Percent 10 21 13" xfId="15238"/>
    <cellStyle name="Percent 10 21 14" xfId="15239"/>
    <cellStyle name="Percent 10 21 15" xfId="15240"/>
    <cellStyle name="Percent 10 21 16" xfId="15241"/>
    <cellStyle name="Percent 10 21 17" xfId="15242"/>
    <cellStyle name="Percent 10 21 18" xfId="15243"/>
    <cellStyle name="Percent 10 21 19" xfId="15244"/>
    <cellStyle name="Percent 10 21 2" xfId="15245"/>
    <cellStyle name="Percent 10 21 20" xfId="15246"/>
    <cellStyle name="Percent 10 21 21" xfId="15247"/>
    <cellStyle name="Percent 10 21 22" xfId="15248"/>
    <cellStyle name="Percent 10 21 23" xfId="15249"/>
    <cellStyle name="Percent 10 21 24" xfId="15250"/>
    <cellStyle name="Percent 10 21 25" xfId="15251"/>
    <cellStyle name="Percent 10 21 26" xfId="15252"/>
    <cellStyle name="Percent 10 21 27" xfId="15253"/>
    <cellStyle name="Percent 10 21 28" xfId="15254"/>
    <cellStyle name="Percent 10 21 29" xfId="15255"/>
    <cellStyle name="Percent 10 21 3" xfId="15256"/>
    <cellStyle name="Percent 10 21 30" xfId="15257"/>
    <cellStyle name="Percent 10 21 31" xfId="15258"/>
    <cellStyle name="Percent 10 21 32" xfId="15259"/>
    <cellStyle name="Percent 10 21 33" xfId="15260"/>
    <cellStyle name="Percent 10 21 34" xfId="15261"/>
    <cellStyle name="Percent 10 21 35" xfId="15262"/>
    <cellStyle name="Percent 10 21 4" xfId="15263"/>
    <cellStyle name="Percent 10 21 5" xfId="15264"/>
    <cellStyle name="Percent 10 21 6" xfId="15265"/>
    <cellStyle name="Percent 10 21 7" xfId="15266"/>
    <cellStyle name="Percent 10 21 8" xfId="15267"/>
    <cellStyle name="Percent 10 21 9" xfId="15268"/>
    <cellStyle name="Percent 10 22" xfId="15269"/>
    <cellStyle name="Percent 10 22 10" xfId="15270"/>
    <cellStyle name="Percent 10 22 11" xfId="15271"/>
    <cellStyle name="Percent 10 22 12" xfId="15272"/>
    <cellStyle name="Percent 10 22 13" xfId="15273"/>
    <cellStyle name="Percent 10 22 14" xfId="15274"/>
    <cellStyle name="Percent 10 22 15" xfId="15275"/>
    <cellStyle name="Percent 10 22 16" xfId="15276"/>
    <cellStyle name="Percent 10 22 17" xfId="15277"/>
    <cellStyle name="Percent 10 22 18" xfId="15278"/>
    <cellStyle name="Percent 10 22 19" xfId="15279"/>
    <cellStyle name="Percent 10 22 2" xfId="15280"/>
    <cellStyle name="Percent 10 22 20" xfId="15281"/>
    <cellStyle name="Percent 10 22 21" xfId="15282"/>
    <cellStyle name="Percent 10 22 22" xfId="15283"/>
    <cellStyle name="Percent 10 22 23" xfId="15284"/>
    <cellStyle name="Percent 10 22 24" xfId="15285"/>
    <cellStyle name="Percent 10 22 25" xfId="15286"/>
    <cellStyle name="Percent 10 22 26" xfId="15287"/>
    <cellStyle name="Percent 10 22 27" xfId="15288"/>
    <cellStyle name="Percent 10 22 28" xfId="15289"/>
    <cellStyle name="Percent 10 22 29" xfId="15290"/>
    <cellStyle name="Percent 10 22 3" xfId="15291"/>
    <cellStyle name="Percent 10 22 30" xfId="15292"/>
    <cellStyle name="Percent 10 22 31" xfId="15293"/>
    <cellStyle name="Percent 10 22 32" xfId="15294"/>
    <cellStyle name="Percent 10 22 33" xfId="15295"/>
    <cellStyle name="Percent 10 22 34" xfId="15296"/>
    <cellStyle name="Percent 10 22 35" xfId="15297"/>
    <cellStyle name="Percent 10 22 4" xfId="15298"/>
    <cellStyle name="Percent 10 22 5" xfId="15299"/>
    <cellStyle name="Percent 10 22 6" xfId="15300"/>
    <cellStyle name="Percent 10 22 7" xfId="15301"/>
    <cellStyle name="Percent 10 22 8" xfId="15302"/>
    <cellStyle name="Percent 10 22 9" xfId="15303"/>
    <cellStyle name="Percent 10 23" xfId="15304"/>
    <cellStyle name="Percent 10 23 10" xfId="15305"/>
    <cellStyle name="Percent 10 23 11" xfId="15306"/>
    <cellStyle name="Percent 10 23 12" xfId="15307"/>
    <cellStyle name="Percent 10 23 13" xfId="15308"/>
    <cellStyle name="Percent 10 23 14" xfId="15309"/>
    <cellStyle name="Percent 10 23 15" xfId="15310"/>
    <cellStyle name="Percent 10 23 16" xfId="15311"/>
    <cellStyle name="Percent 10 23 17" xfId="15312"/>
    <cellStyle name="Percent 10 23 18" xfId="15313"/>
    <cellStyle name="Percent 10 23 19" xfId="15314"/>
    <cellStyle name="Percent 10 23 2" xfId="15315"/>
    <cellStyle name="Percent 10 23 20" xfId="15316"/>
    <cellStyle name="Percent 10 23 21" xfId="15317"/>
    <cellStyle name="Percent 10 23 22" xfId="15318"/>
    <cellStyle name="Percent 10 23 23" xfId="15319"/>
    <cellStyle name="Percent 10 23 24" xfId="15320"/>
    <cellStyle name="Percent 10 23 25" xfId="15321"/>
    <cellStyle name="Percent 10 23 26" xfId="15322"/>
    <cellStyle name="Percent 10 23 27" xfId="15323"/>
    <cellStyle name="Percent 10 23 28" xfId="15324"/>
    <cellStyle name="Percent 10 23 29" xfId="15325"/>
    <cellStyle name="Percent 10 23 3" xfId="15326"/>
    <cellStyle name="Percent 10 23 30" xfId="15327"/>
    <cellStyle name="Percent 10 23 31" xfId="15328"/>
    <cellStyle name="Percent 10 23 32" xfId="15329"/>
    <cellStyle name="Percent 10 23 33" xfId="15330"/>
    <cellStyle name="Percent 10 23 34" xfId="15331"/>
    <cellStyle name="Percent 10 23 35" xfId="15332"/>
    <cellStyle name="Percent 10 23 4" xfId="15333"/>
    <cellStyle name="Percent 10 23 5" xfId="15334"/>
    <cellStyle name="Percent 10 23 6" xfId="15335"/>
    <cellStyle name="Percent 10 23 7" xfId="15336"/>
    <cellStyle name="Percent 10 23 8" xfId="15337"/>
    <cellStyle name="Percent 10 23 9" xfId="15338"/>
    <cellStyle name="Percent 10 24" xfId="15339"/>
    <cellStyle name="Percent 10 24 10" xfId="15340"/>
    <cellStyle name="Percent 10 24 11" xfId="15341"/>
    <cellStyle name="Percent 10 24 12" xfId="15342"/>
    <cellStyle name="Percent 10 24 13" xfId="15343"/>
    <cellStyle name="Percent 10 24 14" xfId="15344"/>
    <cellStyle name="Percent 10 24 15" xfId="15345"/>
    <cellStyle name="Percent 10 24 16" xfId="15346"/>
    <cellStyle name="Percent 10 24 17" xfId="15347"/>
    <cellStyle name="Percent 10 24 18" xfId="15348"/>
    <cellStyle name="Percent 10 24 19" xfId="15349"/>
    <cellStyle name="Percent 10 24 2" xfId="15350"/>
    <cellStyle name="Percent 10 24 20" xfId="15351"/>
    <cellStyle name="Percent 10 24 21" xfId="15352"/>
    <cellStyle name="Percent 10 24 22" xfId="15353"/>
    <cellStyle name="Percent 10 24 23" xfId="15354"/>
    <cellStyle name="Percent 10 24 24" xfId="15355"/>
    <cellStyle name="Percent 10 24 25" xfId="15356"/>
    <cellStyle name="Percent 10 24 26" xfId="15357"/>
    <cellStyle name="Percent 10 24 27" xfId="15358"/>
    <cellStyle name="Percent 10 24 28" xfId="15359"/>
    <cellStyle name="Percent 10 24 29" xfId="15360"/>
    <cellStyle name="Percent 10 24 3" xfId="15361"/>
    <cellStyle name="Percent 10 24 30" xfId="15362"/>
    <cellStyle name="Percent 10 24 31" xfId="15363"/>
    <cellStyle name="Percent 10 24 32" xfId="15364"/>
    <cellStyle name="Percent 10 24 33" xfId="15365"/>
    <cellStyle name="Percent 10 24 34" xfId="15366"/>
    <cellStyle name="Percent 10 24 35" xfId="15367"/>
    <cellStyle name="Percent 10 24 4" xfId="15368"/>
    <cellStyle name="Percent 10 24 5" xfId="15369"/>
    <cellStyle name="Percent 10 24 6" xfId="15370"/>
    <cellStyle name="Percent 10 24 7" xfId="15371"/>
    <cellStyle name="Percent 10 24 8" xfId="15372"/>
    <cellStyle name="Percent 10 24 9" xfId="15373"/>
    <cellStyle name="Percent 10 25" xfId="15374"/>
    <cellStyle name="Percent 10 25 10" xfId="15375"/>
    <cellStyle name="Percent 10 25 11" xfId="15376"/>
    <cellStyle name="Percent 10 25 12" xfId="15377"/>
    <cellStyle name="Percent 10 25 13" xfId="15378"/>
    <cellStyle name="Percent 10 25 14" xfId="15379"/>
    <cellStyle name="Percent 10 25 15" xfId="15380"/>
    <cellStyle name="Percent 10 25 16" xfId="15381"/>
    <cellStyle name="Percent 10 25 17" xfId="15382"/>
    <cellStyle name="Percent 10 25 18" xfId="15383"/>
    <cellStyle name="Percent 10 25 19" xfId="15384"/>
    <cellStyle name="Percent 10 25 2" xfId="15385"/>
    <cellStyle name="Percent 10 25 20" xfId="15386"/>
    <cellStyle name="Percent 10 25 21" xfId="15387"/>
    <cellStyle name="Percent 10 25 22" xfId="15388"/>
    <cellStyle name="Percent 10 25 23" xfId="15389"/>
    <cellStyle name="Percent 10 25 24" xfId="15390"/>
    <cellStyle name="Percent 10 25 25" xfId="15391"/>
    <cellStyle name="Percent 10 25 26" xfId="15392"/>
    <cellStyle name="Percent 10 25 27" xfId="15393"/>
    <cellStyle name="Percent 10 25 28" xfId="15394"/>
    <cellStyle name="Percent 10 25 29" xfId="15395"/>
    <cellStyle name="Percent 10 25 3" xfId="15396"/>
    <cellStyle name="Percent 10 25 30" xfId="15397"/>
    <cellStyle name="Percent 10 25 31" xfId="15398"/>
    <cellStyle name="Percent 10 25 32" xfId="15399"/>
    <cellStyle name="Percent 10 25 33" xfId="15400"/>
    <cellStyle name="Percent 10 25 34" xfId="15401"/>
    <cellStyle name="Percent 10 25 35" xfId="15402"/>
    <cellStyle name="Percent 10 25 4" xfId="15403"/>
    <cellStyle name="Percent 10 25 5" xfId="15404"/>
    <cellStyle name="Percent 10 25 6" xfId="15405"/>
    <cellStyle name="Percent 10 25 7" xfId="15406"/>
    <cellStyle name="Percent 10 25 8" xfId="15407"/>
    <cellStyle name="Percent 10 25 9" xfId="15408"/>
    <cellStyle name="Percent 10 26" xfId="14813"/>
    <cellStyle name="Percent 10 3" xfId="15409"/>
    <cellStyle name="Percent 10 3 10" xfId="15410"/>
    <cellStyle name="Percent 10 3 11" xfId="15411"/>
    <cellStyle name="Percent 10 3 12" xfId="15412"/>
    <cellStyle name="Percent 10 3 13" xfId="15413"/>
    <cellStyle name="Percent 10 3 14" xfId="15414"/>
    <cellStyle name="Percent 10 3 15" xfId="15415"/>
    <cellStyle name="Percent 10 3 16" xfId="15416"/>
    <cellStyle name="Percent 10 3 17" xfId="15417"/>
    <cellStyle name="Percent 10 3 18" xfId="15418"/>
    <cellStyle name="Percent 10 3 19" xfId="15419"/>
    <cellStyle name="Percent 10 3 2" xfId="15420"/>
    <cellStyle name="Percent 10 3 20" xfId="15421"/>
    <cellStyle name="Percent 10 3 21" xfId="15422"/>
    <cellStyle name="Percent 10 3 22" xfId="15423"/>
    <cellStyle name="Percent 10 3 23" xfId="15424"/>
    <cellStyle name="Percent 10 3 24" xfId="15425"/>
    <cellStyle name="Percent 10 3 25" xfId="15426"/>
    <cellStyle name="Percent 10 3 26" xfId="15427"/>
    <cellStyle name="Percent 10 3 27" xfId="15428"/>
    <cellStyle name="Percent 10 3 28" xfId="15429"/>
    <cellStyle name="Percent 10 3 29" xfId="15430"/>
    <cellStyle name="Percent 10 3 3" xfId="15431"/>
    <cellStyle name="Percent 10 3 30" xfId="15432"/>
    <cellStyle name="Percent 10 3 31" xfId="15433"/>
    <cellStyle name="Percent 10 3 32" xfId="15434"/>
    <cellStyle name="Percent 10 3 33" xfId="15435"/>
    <cellStyle name="Percent 10 3 34" xfId="15436"/>
    <cellStyle name="Percent 10 3 35" xfId="15437"/>
    <cellStyle name="Percent 10 3 4" xfId="15438"/>
    <cellStyle name="Percent 10 3 5" xfId="15439"/>
    <cellStyle name="Percent 10 3 6" xfId="15440"/>
    <cellStyle name="Percent 10 3 7" xfId="15441"/>
    <cellStyle name="Percent 10 3 8" xfId="15442"/>
    <cellStyle name="Percent 10 3 9" xfId="15443"/>
    <cellStyle name="Percent 10 4" xfId="15444"/>
    <cellStyle name="Percent 10 4 10" xfId="15445"/>
    <cellStyle name="Percent 10 4 11" xfId="15446"/>
    <cellStyle name="Percent 10 4 12" xfId="15447"/>
    <cellStyle name="Percent 10 4 13" xfId="15448"/>
    <cellStyle name="Percent 10 4 14" xfId="15449"/>
    <cellStyle name="Percent 10 4 15" xfId="15450"/>
    <cellStyle name="Percent 10 4 16" xfId="15451"/>
    <cellStyle name="Percent 10 4 17" xfId="15452"/>
    <cellStyle name="Percent 10 4 18" xfId="15453"/>
    <cellStyle name="Percent 10 4 19" xfId="15454"/>
    <cellStyle name="Percent 10 4 2" xfId="15455"/>
    <cellStyle name="Percent 10 4 20" xfId="15456"/>
    <cellStyle name="Percent 10 4 21" xfId="15457"/>
    <cellStyle name="Percent 10 4 22" xfId="15458"/>
    <cellStyle name="Percent 10 4 23" xfId="15459"/>
    <cellStyle name="Percent 10 4 24" xfId="15460"/>
    <cellStyle name="Percent 10 4 25" xfId="15461"/>
    <cellStyle name="Percent 10 4 26" xfId="15462"/>
    <cellStyle name="Percent 10 4 27" xfId="15463"/>
    <cellStyle name="Percent 10 4 28" xfId="15464"/>
    <cellStyle name="Percent 10 4 29" xfId="15465"/>
    <cellStyle name="Percent 10 4 3" xfId="15466"/>
    <cellStyle name="Percent 10 4 30" xfId="15467"/>
    <cellStyle name="Percent 10 4 31" xfId="15468"/>
    <cellStyle name="Percent 10 4 32" xfId="15469"/>
    <cellStyle name="Percent 10 4 33" xfId="15470"/>
    <cellStyle name="Percent 10 4 34" xfId="15471"/>
    <cellStyle name="Percent 10 4 35" xfId="15472"/>
    <cellStyle name="Percent 10 4 4" xfId="15473"/>
    <cellStyle name="Percent 10 4 5" xfId="15474"/>
    <cellStyle name="Percent 10 4 6" xfId="15475"/>
    <cellStyle name="Percent 10 4 7" xfId="15476"/>
    <cellStyle name="Percent 10 4 8" xfId="15477"/>
    <cellStyle name="Percent 10 4 9" xfId="15478"/>
    <cellStyle name="Percent 10 5" xfId="15479"/>
    <cellStyle name="Percent 10 5 10" xfId="15480"/>
    <cellStyle name="Percent 10 5 11" xfId="15481"/>
    <cellStyle name="Percent 10 5 12" xfId="15482"/>
    <cellStyle name="Percent 10 5 13" xfId="15483"/>
    <cellStyle name="Percent 10 5 14" xfId="15484"/>
    <cellStyle name="Percent 10 5 15" xfId="15485"/>
    <cellStyle name="Percent 10 5 16" xfId="15486"/>
    <cellStyle name="Percent 10 5 17" xfId="15487"/>
    <cellStyle name="Percent 10 5 18" xfId="15488"/>
    <cellStyle name="Percent 10 5 19" xfId="15489"/>
    <cellStyle name="Percent 10 5 2" xfId="15490"/>
    <cellStyle name="Percent 10 5 20" xfId="15491"/>
    <cellStyle name="Percent 10 5 21" xfId="15492"/>
    <cellStyle name="Percent 10 5 22" xfId="15493"/>
    <cellStyle name="Percent 10 5 23" xfId="15494"/>
    <cellStyle name="Percent 10 5 24" xfId="15495"/>
    <cellStyle name="Percent 10 5 25" xfId="15496"/>
    <cellStyle name="Percent 10 5 26" xfId="15497"/>
    <cellStyle name="Percent 10 5 27" xfId="15498"/>
    <cellStyle name="Percent 10 5 28" xfId="15499"/>
    <cellStyle name="Percent 10 5 29" xfId="15500"/>
    <cellStyle name="Percent 10 5 3" xfId="15501"/>
    <cellStyle name="Percent 10 5 30" xfId="15502"/>
    <cellStyle name="Percent 10 5 31" xfId="15503"/>
    <cellStyle name="Percent 10 5 32" xfId="15504"/>
    <cellStyle name="Percent 10 5 33" xfId="15505"/>
    <cellStyle name="Percent 10 5 34" xfId="15506"/>
    <cellStyle name="Percent 10 5 35" xfId="15507"/>
    <cellStyle name="Percent 10 5 4" xfId="15508"/>
    <cellStyle name="Percent 10 5 5" xfId="15509"/>
    <cellStyle name="Percent 10 5 6" xfId="15510"/>
    <cellStyle name="Percent 10 5 7" xfId="15511"/>
    <cellStyle name="Percent 10 5 8" xfId="15512"/>
    <cellStyle name="Percent 10 5 9" xfId="15513"/>
    <cellStyle name="Percent 10 6" xfId="15514"/>
    <cellStyle name="Percent 10 6 10" xfId="15515"/>
    <cellStyle name="Percent 10 6 11" xfId="15516"/>
    <cellStyle name="Percent 10 6 12" xfId="15517"/>
    <cellStyle name="Percent 10 6 13" xfId="15518"/>
    <cellStyle name="Percent 10 6 14" xfId="15519"/>
    <cellStyle name="Percent 10 6 15" xfId="15520"/>
    <cellStyle name="Percent 10 6 16" xfId="15521"/>
    <cellStyle name="Percent 10 6 17" xfId="15522"/>
    <cellStyle name="Percent 10 6 18" xfId="15523"/>
    <cellStyle name="Percent 10 6 19" xfId="15524"/>
    <cellStyle name="Percent 10 6 2" xfId="15525"/>
    <cellStyle name="Percent 10 6 20" xfId="15526"/>
    <cellStyle name="Percent 10 6 21" xfId="15527"/>
    <cellStyle name="Percent 10 6 22" xfId="15528"/>
    <cellStyle name="Percent 10 6 23" xfId="15529"/>
    <cellStyle name="Percent 10 6 24" xfId="15530"/>
    <cellStyle name="Percent 10 6 25" xfId="15531"/>
    <cellStyle name="Percent 10 6 26" xfId="15532"/>
    <cellStyle name="Percent 10 6 27" xfId="15533"/>
    <cellStyle name="Percent 10 6 28" xfId="15534"/>
    <cellStyle name="Percent 10 6 29" xfId="15535"/>
    <cellStyle name="Percent 10 6 3" xfId="15536"/>
    <cellStyle name="Percent 10 6 30" xfId="15537"/>
    <cellStyle name="Percent 10 6 31" xfId="15538"/>
    <cellStyle name="Percent 10 6 32" xfId="15539"/>
    <cellStyle name="Percent 10 6 33" xfId="15540"/>
    <cellStyle name="Percent 10 6 34" xfId="15541"/>
    <cellStyle name="Percent 10 6 35" xfId="15542"/>
    <cellStyle name="Percent 10 6 4" xfId="15543"/>
    <cellStyle name="Percent 10 6 5" xfId="15544"/>
    <cellStyle name="Percent 10 6 6" xfId="15545"/>
    <cellStyle name="Percent 10 6 7" xfId="15546"/>
    <cellStyle name="Percent 10 6 8" xfId="15547"/>
    <cellStyle name="Percent 10 6 9" xfId="15548"/>
    <cellStyle name="Percent 10 7" xfId="15549"/>
    <cellStyle name="Percent 10 7 10" xfId="15550"/>
    <cellStyle name="Percent 10 7 11" xfId="15551"/>
    <cellStyle name="Percent 10 7 12" xfId="15552"/>
    <cellStyle name="Percent 10 7 13" xfId="15553"/>
    <cellStyle name="Percent 10 7 14" xfId="15554"/>
    <cellStyle name="Percent 10 7 15" xfId="15555"/>
    <cellStyle name="Percent 10 7 16" xfId="15556"/>
    <cellStyle name="Percent 10 7 17" xfId="15557"/>
    <cellStyle name="Percent 10 7 18" xfId="15558"/>
    <cellStyle name="Percent 10 7 19" xfId="15559"/>
    <cellStyle name="Percent 10 7 2" xfId="15560"/>
    <cellStyle name="Percent 10 7 20" xfId="15561"/>
    <cellStyle name="Percent 10 7 21" xfId="15562"/>
    <cellStyle name="Percent 10 7 22" xfId="15563"/>
    <cellStyle name="Percent 10 7 23" xfId="15564"/>
    <cellStyle name="Percent 10 7 24" xfId="15565"/>
    <cellStyle name="Percent 10 7 25" xfId="15566"/>
    <cellStyle name="Percent 10 7 26" xfId="15567"/>
    <cellStyle name="Percent 10 7 27" xfId="15568"/>
    <cellStyle name="Percent 10 7 28" xfId="15569"/>
    <cellStyle name="Percent 10 7 29" xfId="15570"/>
    <cellStyle name="Percent 10 7 3" xfId="15571"/>
    <cellStyle name="Percent 10 7 30" xfId="15572"/>
    <cellStyle name="Percent 10 7 31" xfId="15573"/>
    <cellStyle name="Percent 10 7 32" xfId="15574"/>
    <cellStyle name="Percent 10 7 33" xfId="15575"/>
    <cellStyle name="Percent 10 7 34" xfId="15576"/>
    <cellStyle name="Percent 10 7 35" xfId="15577"/>
    <cellStyle name="Percent 10 7 4" xfId="15578"/>
    <cellStyle name="Percent 10 7 5" xfId="15579"/>
    <cellStyle name="Percent 10 7 6" xfId="15580"/>
    <cellStyle name="Percent 10 7 7" xfId="15581"/>
    <cellStyle name="Percent 10 7 8" xfId="15582"/>
    <cellStyle name="Percent 10 7 9" xfId="15583"/>
    <cellStyle name="Percent 10 8" xfId="15584"/>
    <cellStyle name="Percent 10 8 10" xfId="15585"/>
    <cellStyle name="Percent 10 8 11" xfId="15586"/>
    <cellStyle name="Percent 10 8 12" xfId="15587"/>
    <cellStyle name="Percent 10 8 13" xfId="15588"/>
    <cellStyle name="Percent 10 8 14" xfId="15589"/>
    <cellStyle name="Percent 10 8 15" xfId="15590"/>
    <cellStyle name="Percent 10 8 16" xfId="15591"/>
    <cellStyle name="Percent 10 8 17" xfId="15592"/>
    <cellStyle name="Percent 10 8 18" xfId="15593"/>
    <cellStyle name="Percent 10 8 19" xfId="15594"/>
    <cellStyle name="Percent 10 8 2" xfId="15595"/>
    <cellStyle name="Percent 10 8 20" xfId="15596"/>
    <cellStyle name="Percent 10 8 21" xfId="15597"/>
    <cellStyle name="Percent 10 8 22" xfId="15598"/>
    <cellStyle name="Percent 10 8 23" xfId="15599"/>
    <cellStyle name="Percent 10 8 24" xfId="15600"/>
    <cellStyle name="Percent 10 8 25" xfId="15601"/>
    <cellStyle name="Percent 10 8 26" xfId="15602"/>
    <cellStyle name="Percent 10 8 27" xfId="15603"/>
    <cellStyle name="Percent 10 8 28" xfId="15604"/>
    <cellStyle name="Percent 10 8 29" xfId="15605"/>
    <cellStyle name="Percent 10 8 3" xfId="15606"/>
    <cellStyle name="Percent 10 8 30" xfId="15607"/>
    <cellStyle name="Percent 10 8 31" xfId="15608"/>
    <cellStyle name="Percent 10 8 32" xfId="15609"/>
    <cellStyle name="Percent 10 8 33" xfId="15610"/>
    <cellStyle name="Percent 10 8 34" xfId="15611"/>
    <cellStyle name="Percent 10 8 35" xfId="15612"/>
    <cellStyle name="Percent 10 8 4" xfId="15613"/>
    <cellStyle name="Percent 10 8 5" xfId="15614"/>
    <cellStyle name="Percent 10 8 6" xfId="15615"/>
    <cellStyle name="Percent 10 8 7" xfId="15616"/>
    <cellStyle name="Percent 10 8 8" xfId="15617"/>
    <cellStyle name="Percent 10 8 9" xfId="15618"/>
    <cellStyle name="Percent 10 9" xfId="15619"/>
    <cellStyle name="Percent 10 9 10" xfId="15620"/>
    <cellStyle name="Percent 10 9 11" xfId="15621"/>
    <cellStyle name="Percent 10 9 12" xfId="15622"/>
    <cellStyle name="Percent 10 9 13" xfId="15623"/>
    <cellStyle name="Percent 10 9 14" xfId="15624"/>
    <cellStyle name="Percent 10 9 15" xfId="15625"/>
    <cellStyle name="Percent 10 9 16" xfId="15626"/>
    <cellStyle name="Percent 10 9 17" xfId="15627"/>
    <cellStyle name="Percent 10 9 18" xfId="15628"/>
    <cellStyle name="Percent 10 9 19" xfId="15629"/>
    <cellStyle name="Percent 10 9 2" xfId="15630"/>
    <cellStyle name="Percent 10 9 20" xfId="15631"/>
    <cellStyle name="Percent 10 9 21" xfId="15632"/>
    <cellStyle name="Percent 10 9 22" xfId="15633"/>
    <cellStyle name="Percent 10 9 23" xfId="15634"/>
    <cellStyle name="Percent 10 9 24" xfId="15635"/>
    <cellStyle name="Percent 10 9 25" xfId="15636"/>
    <cellStyle name="Percent 10 9 26" xfId="15637"/>
    <cellStyle name="Percent 10 9 27" xfId="15638"/>
    <cellStyle name="Percent 10 9 28" xfId="15639"/>
    <cellStyle name="Percent 10 9 29" xfId="15640"/>
    <cellStyle name="Percent 10 9 3" xfId="15641"/>
    <cellStyle name="Percent 10 9 30" xfId="15642"/>
    <cellStyle name="Percent 10 9 31" xfId="15643"/>
    <cellStyle name="Percent 10 9 32" xfId="15644"/>
    <cellStyle name="Percent 10 9 33" xfId="15645"/>
    <cellStyle name="Percent 10 9 34" xfId="15646"/>
    <cellStyle name="Percent 10 9 35" xfId="15647"/>
    <cellStyle name="Percent 10 9 4" xfId="15648"/>
    <cellStyle name="Percent 10 9 5" xfId="15649"/>
    <cellStyle name="Percent 10 9 6" xfId="15650"/>
    <cellStyle name="Percent 10 9 7" xfId="15651"/>
    <cellStyle name="Percent 10 9 8" xfId="15652"/>
    <cellStyle name="Percent 10 9 9" xfId="15653"/>
    <cellStyle name="Percent 100" xfId="24019"/>
    <cellStyle name="Percent 101" xfId="23998"/>
    <cellStyle name="Percent 102" xfId="24016"/>
    <cellStyle name="Percent 103" xfId="24023"/>
    <cellStyle name="Percent 104" xfId="24025"/>
    <cellStyle name="Percent 105" xfId="24027"/>
    <cellStyle name="Percent 106" xfId="24029"/>
    <cellStyle name="Percent 107" xfId="24031"/>
    <cellStyle name="Percent 108" xfId="24033"/>
    <cellStyle name="Percent 109" xfId="24035"/>
    <cellStyle name="Percent 11" xfId="15654"/>
    <cellStyle name="Percent 110" xfId="24036"/>
    <cellStyle name="Percent 111" xfId="24037"/>
    <cellStyle name="Percent 112" xfId="24040"/>
    <cellStyle name="Percent 113" xfId="24045"/>
    <cellStyle name="Percent 114" xfId="24050"/>
    <cellStyle name="Percent 115" xfId="24042"/>
    <cellStyle name="Percent 116" xfId="24084"/>
    <cellStyle name="Percent 117" xfId="24101"/>
    <cellStyle name="Percent 118" xfId="24106"/>
    <cellStyle name="Percent 119" xfId="24128"/>
    <cellStyle name="Percent 12" xfId="15655"/>
    <cellStyle name="Percent 12 10" xfId="15656"/>
    <cellStyle name="Percent 12 10 10" xfId="15657"/>
    <cellStyle name="Percent 12 10 11" xfId="15658"/>
    <cellStyle name="Percent 12 10 12" xfId="15659"/>
    <cellStyle name="Percent 12 10 13" xfId="15660"/>
    <cellStyle name="Percent 12 10 14" xfId="15661"/>
    <cellStyle name="Percent 12 10 15" xfId="15662"/>
    <cellStyle name="Percent 12 10 16" xfId="15663"/>
    <cellStyle name="Percent 12 10 17" xfId="15664"/>
    <cellStyle name="Percent 12 10 18" xfId="15665"/>
    <cellStyle name="Percent 12 10 19" xfId="15666"/>
    <cellStyle name="Percent 12 10 2" xfId="15667"/>
    <cellStyle name="Percent 12 10 20" xfId="15668"/>
    <cellStyle name="Percent 12 10 21" xfId="15669"/>
    <cellStyle name="Percent 12 10 22" xfId="15670"/>
    <cellStyle name="Percent 12 10 23" xfId="15671"/>
    <cellStyle name="Percent 12 10 24" xfId="15672"/>
    <cellStyle name="Percent 12 10 25" xfId="15673"/>
    <cellStyle name="Percent 12 10 26" xfId="15674"/>
    <cellStyle name="Percent 12 10 27" xfId="15675"/>
    <cellStyle name="Percent 12 10 28" xfId="15676"/>
    <cellStyle name="Percent 12 10 29" xfId="15677"/>
    <cellStyle name="Percent 12 10 3" xfId="15678"/>
    <cellStyle name="Percent 12 10 30" xfId="15679"/>
    <cellStyle name="Percent 12 10 31" xfId="15680"/>
    <cellStyle name="Percent 12 10 32" xfId="15681"/>
    <cellStyle name="Percent 12 10 33" xfId="15682"/>
    <cellStyle name="Percent 12 10 34" xfId="15683"/>
    <cellStyle name="Percent 12 10 35" xfId="15684"/>
    <cellStyle name="Percent 12 10 4" xfId="15685"/>
    <cellStyle name="Percent 12 10 5" xfId="15686"/>
    <cellStyle name="Percent 12 10 6" xfId="15687"/>
    <cellStyle name="Percent 12 10 7" xfId="15688"/>
    <cellStyle name="Percent 12 10 8" xfId="15689"/>
    <cellStyle name="Percent 12 10 9" xfId="15690"/>
    <cellStyle name="Percent 12 11" xfId="15691"/>
    <cellStyle name="Percent 12 11 10" xfId="15692"/>
    <cellStyle name="Percent 12 11 11" xfId="15693"/>
    <cellStyle name="Percent 12 11 12" xfId="15694"/>
    <cellStyle name="Percent 12 11 13" xfId="15695"/>
    <cellStyle name="Percent 12 11 14" xfId="15696"/>
    <cellStyle name="Percent 12 11 15" xfId="15697"/>
    <cellStyle name="Percent 12 11 16" xfId="15698"/>
    <cellStyle name="Percent 12 11 17" xfId="15699"/>
    <cellStyle name="Percent 12 11 18" xfId="15700"/>
    <cellStyle name="Percent 12 11 19" xfId="15701"/>
    <cellStyle name="Percent 12 11 2" xfId="15702"/>
    <cellStyle name="Percent 12 11 20" xfId="15703"/>
    <cellStyle name="Percent 12 11 21" xfId="15704"/>
    <cellStyle name="Percent 12 11 22" xfId="15705"/>
    <cellStyle name="Percent 12 11 23" xfId="15706"/>
    <cellStyle name="Percent 12 11 24" xfId="15707"/>
    <cellStyle name="Percent 12 11 25" xfId="15708"/>
    <cellStyle name="Percent 12 11 26" xfId="15709"/>
    <cellStyle name="Percent 12 11 27" xfId="15710"/>
    <cellStyle name="Percent 12 11 28" xfId="15711"/>
    <cellStyle name="Percent 12 11 29" xfId="15712"/>
    <cellStyle name="Percent 12 11 3" xfId="15713"/>
    <cellStyle name="Percent 12 11 30" xfId="15714"/>
    <cellStyle name="Percent 12 11 31" xfId="15715"/>
    <cellStyle name="Percent 12 11 32" xfId="15716"/>
    <cellStyle name="Percent 12 11 33" xfId="15717"/>
    <cellStyle name="Percent 12 11 34" xfId="15718"/>
    <cellStyle name="Percent 12 11 35" xfId="15719"/>
    <cellStyle name="Percent 12 11 4" xfId="15720"/>
    <cellStyle name="Percent 12 11 5" xfId="15721"/>
    <cellStyle name="Percent 12 11 6" xfId="15722"/>
    <cellStyle name="Percent 12 11 7" xfId="15723"/>
    <cellStyle name="Percent 12 11 8" xfId="15724"/>
    <cellStyle name="Percent 12 11 9" xfId="15725"/>
    <cellStyle name="Percent 12 12" xfId="15726"/>
    <cellStyle name="Percent 12 12 10" xfId="15727"/>
    <cellStyle name="Percent 12 12 11" xfId="15728"/>
    <cellStyle name="Percent 12 12 12" xfId="15729"/>
    <cellStyle name="Percent 12 12 13" xfId="15730"/>
    <cellStyle name="Percent 12 12 14" xfId="15731"/>
    <cellStyle name="Percent 12 12 15" xfId="15732"/>
    <cellStyle name="Percent 12 12 16" xfId="15733"/>
    <cellStyle name="Percent 12 12 17" xfId="15734"/>
    <cellStyle name="Percent 12 12 18" xfId="15735"/>
    <cellStyle name="Percent 12 12 19" xfId="15736"/>
    <cellStyle name="Percent 12 12 2" xfId="15737"/>
    <cellStyle name="Percent 12 12 20" xfId="15738"/>
    <cellStyle name="Percent 12 12 21" xfId="15739"/>
    <cellStyle name="Percent 12 12 22" xfId="15740"/>
    <cellStyle name="Percent 12 12 23" xfId="15741"/>
    <cellStyle name="Percent 12 12 24" xfId="15742"/>
    <cellStyle name="Percent 12 12 25" xfId="15743"/>
    <cellStyle name="Percent 12 12 26" xfId="15744"/>
    <cellStyle name="Percent 12 12 27" xfId="15745"/>
    <cellStyle name="Percent 12 12 28" xfId="15746"/>
    <cellStyle name="Percent 12 12 29" xfId="15747"/>
    <cellStyle name="Percent 12 12 3" xfId="15748"/>
    <cellStyle name="Percent 12 12 30" xfId="15749"/>
    <cellStyle name="Percent 12 12 31" xfId="15750"/>
    <cellStyle name="Percent 12 12 32" xfId="15751"/>
    <cellStyle name="Percent 12 12 33" xfId="15752"/>
    <cellStyle name="Percent 12 12 34" xfId="15753"/>
    <cellStyle name="Percent 12 12 35" xfId="15754"/>
    <cellStyle name="Percent 12 12 4" xfId="15755"/>
    <cellStyle name="Percent 12 12 5" xfId="15756"/>
    <cellStyle name="Percent 12 12 6" xfId="15757"/>
    <cellStyle name="Percent 12 12 7" xfId="15758"/>
    <cellStyle name="Percent 12 12 8" xfId="15759"/>
    <cellStyle name="Percent 12 12 9" xfId="15760"/>
    <cellStyle name="Percent 12 13" xfId="15761"/>
    <cellStyle name="Percent 12 13 10" xfId="15762"/>
    <cellStyle name="Percent 12 13 11" xfId="15763"/>
    <cellStyle name="Percent 12 13 12" xfId="15764"/>
    <cellStyle name="Percent 12 13 13" xfId="15765"/>
    <cellStyle name="Percent 12 13 14" xfId="15766"/>
    <cellStyle name="Percent 12 13 15" xfId="15767"/>
    <cellStyle name="Percent 12 13 16" xfId="15768"/>
    <cellStyle name="Percent 12 13 17" xfId="15769"/>
    <cellStyle name="Percent 12 13 18" xfId="15770"/>
    <cellStyle name="Percent 12 13 19" xfId="15771"/>
    <cellStyle name="Percent 12 13 2" xfId="15772"/>
    <cellStyle name="Percent 12 13 20" xfId="15773"/>
    <cellStyle name="Percent 12 13 21" xfId="15774"/>
    <cellStyle name="Percent 12 13 22" xfId="15775"/>
    <cellStyle name="Percent 12 13 23" xfId="15776"/>
    <cellStyle name="Percent 12 13 24" xfId="15777"/>
    <cellStyle name="Percent 12 13 25" xfId="15778"/>
    <cellStyle name="Percent 12 13 26" xfId="15779"/>
    <cellStyle name="Percent 12 13 27" xfId="15780"/>
    <cellStyle name="Percent 12 13 28" xfId="15781"/>
    <cellStyle name="Percent 12 13 29" xfId="15782"/>
    <cellStyle name="Percent 12 13 3" xfId="15783"/>
    <cellStyle name="Percent 12 13 30" xfId="15784"/>
    <cellStyle name="Percent 12 13 31" xfId="15785"/>
    <cellStyle name="Percent 12 13 32" xfId="15786"/>
    <cellStyle name="Percent 12 13 33" xfId="15787"/>
    <cellStyle name="Percent 12 13 34" xfId="15788"/>
    <cellStyle name="Percent 12 13 35" xfId="15789"/>
    <cellStyle name="Percent 12 13 4" xfId="15790"/>
    <cellStyle name="Percent 12 13 5" xfId="15791"/>
    <cellStyle name="Percent 12 13 6" xfId="15792"/>
    <cellStyle name="Percent 12 13 7" xfId="15793"/>
    <cellStyle name="Percent 12 13 8" xfId="15794"/>
    <cellStyle name="Percent 12 13 9" xfId="15795"/>
    <cellStyle name="Percent 12 14" xfId="15796"/>
    <cellStyle name="Percent 12 14 10" xfId="15797"/>
    <cellStyle name="Percent 12 14 11" xfId="15798"/>
    <cellStyle name="Percent 12 14 12" xfId="15799"/>
    <cellStyle name="Percent 12 14 13" xfId="15800"/>
    <cellStyle name="Percent 12 14 14" xfId="15801"/>
    <cellStyle name="Percent 12 14 15" xfId="15802"/>
    <cellStyle name="Percent 12 14 16" xfId="15803"/>
    <cellStyle name="Percent 12 14 17" xfId="15804"/>
    <cellStyle name="Percent 12 14 18" xfId="15805"/>
    <cellStyle name="Percent 12 14 19" xfId="15806"/>
    <cellStyle name="Percent 12 14 2" xfId="15807"/>
    <cellStyle name="Percent 12 14 20" xfId="15808"/>
    <cellStyle name="Percent 12 14 21" xfId="15809"/>
    <cellStyle name="Percent 12 14 22" xfId="15810"/>
    <cellStyle name="Percent 12 14 23" xfId="15811"/>
    <cellStyle name="Percent 12 14 24" xfId="15812"/>
    <cellStyle name="Percent 12 14 25" xfId="15813"/>
    <cellStyle name="Percent 12 14 26" xfId="15814"/>
    <cellStyle name="Percent 12 14 27" xfId="15815"/>
    <cellStyle name="Percent 12 14 28" xfId="15816"/>
    <cellStyle name="Percent 12 14 29" xfId="15817"/>
    <cellStyle name="Percent 12 14 3" xfId="15818"/>
    <cellStyle name="Percent 12 14 30" xfId="15819"/>
    <cellStyle name="Percent 12 14 31" xfId="15820"/>
    <cellStyle name="Percent 12 14 32" xfId="15821"/>
    <cellStyle name="Percent 12 14 33" xfId="15822"/>
    <cellStyle name="Percent 12 14 34" xfId="15823"/>
    <cellStyle name="Percent 12 14 35" xfId="15824"/>
    <cellStyle name="Percent 12 14 4" xfId="15825"/>
    <cellStyle name="Percent 12 14 5" xfId="15826"/>
    <cellStyle name="Percent 12 14 6" xfId="15827"/>
    <cellStyle name="Percent 12 14 7" xfId="15828"/>
    <cellStyle name="Percent 12 14 8" xfId="15829"/>
    <cellStyle name="Percent 12 14 9" xfId="15830"/>
    <cellStyle name="Percent 12 15" xfId="15831"/>
    <cellStyle name="Percent 12 15 10" xfId="15832"/>
    <cellStyle name="Percent 12 15 11" xfId="15833"/>
    <cellStyle name="Percent 12 15 12" xfId="15834"/>
    <cellStyle name="Percent 12 15 13" xfId="15835"/>
    <cellStyle name="Percent 12 15 14" xfId="15836"/>
    <cellStyle name="Percent 12 15 15" xfId="15837"/>
    <cellStyle name="Percent 12 15 16" xfId="15838"/>
    <cellStyle name="Percent 12 15 17" xfId="15839"/>
    <cellStyle name="Percent 12 15 18" xfId="15840"/>
    <cellStyle name="Percent 12 15 19" xfId="15841"/>
    <cellStyle name="Percent 12 15 2" xfId="15842"/>
    <cellStyle name="Percent 12 15 20" xfId="15843"/>
    <cellStyle name="Percent 12 15 21" xfId="15844"/>
    <cellStyle name="Percent 12 15 22" xfId="15845"/>
    <cellStyle name="Percent 12 15 23" xfId="15846"/>
    <cellStyle name="Percent 12 15 24" xfId="15847"/>
    <cellStyle name="Percent 12 15 25" xfId="15848"/>
    <cellStyle name="Percent 12 15 26" xfId="15849"/>
    <cellStyle name="Percent 12 15 27" xfId="15850"/>
    <cellStyle name="Percent 12 15 28" xfId="15851"/>
    <cellStyle name="Percent 12 15 29" xfId="15852"/>
    <cellStyle name="Percent 12 15 3" xfId="15853"/>
    <cellStyle name="Percent 12 15 30" xfId="15854"/>
    <cellStyle name="Percent 12 15 31" xfId="15855"/>
    <cellStyle name="Percent 12 15 32" xfId="15856"/>
    <cellStyle name="Percent 12 15 33" xfId="15857"/>
    <cellStyle name="Percent 12 15 34" xfId="15858"/>
    <cellStyle name="Percent 12 15 35" xfId="15859"/>
    <cellStyle name="Percent 12 15 4" xfId="15860"/>
    <cellStyle name="Percent 12 15 5" xfId="15861"/>
    <cellStyle name="Percent 12 15 6" xfId="15862"/>
    <cellStyle name="Percent 12 15 7" xfId="15863"/>
    <cellStyle name="Percent 12 15 8" xfId="15864"/>
    <cellStyle name="Percent 12 15 9" xfId="15865"/>
    <cellStyle name="Percent 12 16" xfId="15866"/>
    <cellStyle name="Percent 12 16 10" xfId="15867"/>
    <cellStyle name="Percent 12 16 11" xfId="15868"/>
    <cellStyle name="Percent 12 16 12" xfId="15869"/>
    <cellStyle name="Percent 12 16 13" xfId="15870"/>
    <cellStyle name="Percent 12 16 14" xfId="15871"/>
    <cellStyle name="Percent 12 16 15" xfId="15872"/>
    <cellStyle name="Percent 12 16 16" xfId="15873"/>
    <cellStyle name="Percent 12 16 17" xfId="15874"/>
    <cellStyle name="Percent 12 16 18" xfId="15875"/>
    <cellStyle name="Percent 12 16 19" xfId="15876"/>
    <cellStyle name="Percent 12 16 2" xfId="15877"/>
    <cellStyle name="Percent 12 16 20" xfId="15878"/>
    <cellStyle name="Percent 12 16 21" xfId="15879"/>
    <cellStyle name="Percent 12 16 22" xfId="15880"/>
    <cellStyle name="Percent 12 16 23" xfId="15881"/>
    <cellStyle name="Percent 12 16 24" xfId="15882"/>
    <cellStyle name="Percent 12 16 25" xfId="15883"/>
    <cellStyle name="Percent 12 16 26" xfId="15884"/>
    <cellStyle name="Percent 12 16 27" xfId="15885"/>
    <cellStyle name="Percent 12 16 28" xfId="15886"/>
    <cellStyle name="Percent 12 16 29" xfId="15887"/>
    <cellStyle name="Percent 12 16 3" xfId="15888"/>
    <cellStyle name="Percent 12 16 30" xfId="15889"/>
    <cellStyle name="Percent 12 16 31" xfId="15890"/>
    <cellStyle name="Percent 12 16 32" xfId="15891"/>
    <cellStyle name="Percent 12 16 33" xfId="15892"/>
    <cellStyle name="Percent 12 16 34" xfId="15893"/>
    <cellStyle name="Percent 12 16 35" xfId="15894"/>
    <cellStyle name="Percent 12 16 4" xfId="15895"/>
    <cellStyle name="Percent 12 16 5" xfId="15896"/>
    <cellStyle name="Percent 12 16 6" xfId="15897"/>
    <cellStyle name="Percent 12 16 7" xfId="15898"/>
    <cellStyle name="Percent 12 16 8" xfId="15899"/>
    <cellStyle name="Percent 12 16 9" xfId="15900"/>
    <cellStyle name="Percent 12 17" xfId="15901"/>
    <cellStyle name="Percent 12 17 10" xfId="15902"/>
    <cellStyle name="Percent 12 17 11" xfId="15903"/>
    <cellStyle name="Percent 12 17 12" xfId="15904"/>
    <cellStyle name="Percent 12 17 13" xfId="15905"/>
    <cellStyle name="Percent 12 17 14" xfId="15906"/>
    <cellStyle name="Percent 12 17 15" xfId="15907"/>
    <cellStyle name="Percent 12 17 16" xfId="15908"/>
    <cellStyle name="Percent 12 17 17" xfId="15909"/>
    <cellStyle name="Percent 12 17 18" xfId="15910"/>
    <cellStyle name="Percent 12 17 19" xfId="15911"/>
    <cellStyle name="Percent 12 17 2" xfId="15912"/>
    <cellStyle name="Percent 12 17 20" xfId="15913"/>
    <cellStyle name="Percent 12 17 21" xfId="15914"/>
    <cellStyle name="Percent 12 17 22" xfId="15915"/>
    <cellStyle name="Percent 12 17 23" xfId="15916"/>
    <cellStyle name="Percent 12 17 24" xfId="15917"/>
    <cellStyle name="Percent 12 17 25" xfId="15918"/>
    <cellStyle name="Percent 12 17 26" xfId="15919"/>
    <cellStyle name="Percent 12 17 27" xfId="15920"/>
    <cellStyle name="Percent 12 17 28" xfId="15921"/>
    <cellStyle name="Percent 12 17 29" xfId="15922"/>
    <cellStyle name="Percent 12 17 3" xfId="15923"/>
    <cellStyle name="Percent 12 17 30" xfId="15924"/>
    <cellStyle name="Percent 12 17 31" xfId="15925"/>
    <cellStyle name="Percent 12 17 32" xfId="15926"/>
    <cellStyle name="Percent 12 17 33" xfId="15927"/>
    <cellStyle name="Percent 12 17 34" xfId="15928"/>
    <cellStyle name="Percent 12 17 35" xfId="15929"/>
    <cellStyle name="Percent 12 17 4" xfId="15930"/>
    <cellStyle name="Percent 12 17 5" xfId="15931"/>
    <cellStyle name="Percent 12 17 6" xfId="15932"/>
    <cellStyle name="Percent 12 17 7" xfId="15933"/>
    <cellStyle name="Percent 12 17 8" xfId="15934"/>
    <cellStyle name="Percent 12 17 9" xfId="15935"/>
    <cellStyle name="Percent 12 18" xfId="15936"/>
    <cellStyle name="Percent 12 18 10" xfId="15937"/>
    <cellStyle name="Percent 12 18 11" xfId="15938"/>
    <cellStyle name="Percent 12 18 12" xfId="15939"/>
    <cellStyle name="Percent 12 18 13" xfId="15940"/>
    <cellStyle name="Percent 12 18 14" xfId="15941"/>
    <cellStyle name="Percent 12 18 15" xfId="15942"/>
    <cellStyle name="Percent 12 18 16" xfId="15943"/>
    <cellStyle name="Percent 12 18 17" xfId="15944"/>
    <cellStyle name="Percent 12 18 18" xfId="15945"/>
    <cellStyle name="Percent 12 18 19" xfId="15946"/>
    <cellStyle name="Percent 12 18 2" xfId="15947"/>
    <cellStyle name="Percent 12 18 20" xfId="15948"/>
    <cellStyle name="Percent 12 18 21" xfId="15949"/>
    <cellStyle name="Percent 12 18 22" xfId="15950"/>
    <cellStyle name="Percent 12 18 23" xfId="15951"/>
    <cellStyle name="Percent 12 18 24" xfId="15952"/>
    <cellStyle name="Percent 12 18 25" xfId="15953"/>
    <cellStyle name="Percent 12 18 26" xfId="15954"/>
    <cellStyle name="Percent 12 18 27" xfId="15955"/>
    <cellStyle name="Percent 12 18 28" xfId="15956"/>
    <cellStyle name="Percent 12 18 29" xfId="15957"/>
    <cellStyle name="Percent 12 18 3" xfId="15958"/>
    <cellStyle name="Percent 12 18 30" xfId="15959"/>
    <cellStyle name="Percent 12 18 31" xfId="15960"/>
    <cellStyle name="Percent 12 18 32" xfId="15961"/>
    <cellStyle name="Percent 12 18 33" xfId="15962"/>
    <cellStyle name="Percent 12 18 34" xfId="15963"/>
    <cellStyle name="Percent 12 18 35" xfId="15964"/>
    <cellStyle name="Percent 12 18 4" xfId="15965"/>
    <cellStyle name="Percent 12 18 5" xfId="15966"/>
    <cellStyle name="Percent 12 18 6" xfId="15967"/>
    <cellStyle name="Percent 12 18 7" xfId="15968"/>
    <cellStyle name="Percent 12 18 8" xfId="15969"/>
    <cellStyle name="Percent 12 18 9" xfId="15970"/>
    <cellStyle name="Percent 12 19" xfId="15971"/>
    <cellStyle name="Percent 12 19 10" xfId="15972"/>
    <cellStyle name="Percent 12 19 11" xfId="15973"/>
    <cellStyle name="Percent 12 19 12" xfId="15974"/>
    <cellStyle name="Percent 12 19 13" xfId="15975"/>
    <cellStyle name="Percent 12 19 14" xfId="15976"/>
    <cellStyle name="Percent 12 19 15" xfId="15977"/>
    <cellStyle name="Percent 12 19 16" xfId="15978"/>
    <cellStyle name="Percent 12 19 17" xfId="15979"/>
    <cellStyle name="Percent 12 19 18" xfId="15980"/>
    <cellStyle name="Percent 12 19 19" xfId="15981"/>
    <cellStyle name="Percent 12 19 2" xfId="15982"/>
    <cellStyle name="Percent 12 19 20" xfId="15983"/>
    <cellStyle name="Percent 12 19 21" xfId="15984"/>
    <cellStyle name="Percent 12 19 22" xfId="15985"/>
    <cellStyle name="Percent 12 19 23" xfId="15986"/>
    <cellStyle name="Percent 12 19 24" xfId="15987"/>
    <cellStyle name="Percent 12 19 25" xfId="15988"/>
    <cellStyle name="Percent 12 19 26" xfId="15989"/>
    <cellStyle name="Percent 12 19 27" xfId="15990"/>
    <cellStyle name="Percent 12 19 28" xfId="15991"/>
    <cellStyle name="Percent 12 19 29" xfId="15992"/>
    <cellStyle name="Percent 12 19 3" xfId="15993"/>
    <cellStyle name="Percent 12 19 30" xfId="15994"/>
    <cellStyle name="Percent 12 19 31" xfId="15995"/>
    <cellStyle name="Percent 12 19 32" xfId="15996"/>
    <cellStyle name="Percent 12 19 33" xfId="15997"/>
    <cellStyle name="Percent 12 19 34" xfId="15998"/>
    <cellStyle name="Percent 12 19 35" xfId="15999"/>
    <cellStyle name="Percent 12 19 4" xfId="16000"/>
    <cellStyle name="Percent 12 19 5" xfId="16001"/>
    <cellStyle name="Percent 12 19 6" xfId="16002"/>
    <cellStyle name="Percent 12 19 7" xfId="16003"/>
    <cellStyle name="Percent 12 19 8" xfId="16004"/>
    <cellStyle name="Percent 12 19 9" xfId="16005"/>
    <cellStyle name="Percent 12 2" xfId="16006"/>
    <cellStyle name="Percent 12 2 10" xfId="16007"/>
    <cellStyle name="Percent 12 2 11" xfId="16008"/>
    <cellStyle name="Percent 12 2 12" xfId="16009"/>
    <cellStyle name="Percent 12 2 13" xfId="16010"/>
    <cellStyle name="Percent 12 2 14" xfId="16011"/>
    <cellStyle name="Percent 12 2 15" xfId="16012"/>
    <cellStyle name="Percent 12 2 16" xfId="16013"/>
    <cellStyle name="Percent 12 2 17" xfId="16014"/>
    <cellStyle name="Percent 12 2 18" xfId="16015"/>
    <cellStyle name="Percent 12 2 19" xfId="16016"/>
    <cellStyle name="Percent 12 2 2" xfId="16017"/>
    <cellStyle name="Percent 12 2 20" xfId="16018"/>
    <cellStyle name="Percent 12 2 21" xfId="16019"/>
    <cellStyle name="Percent 12 2 22" xfId="16020"/>
    <cellStyle name="Percent 12 2 23" xfId="16021"/>
    <cellStyle name="Percent 12 2 24" xfId="16022"/>
    <cellStyle name="Percent 12 2 25" xfId="16023"/>
    <cellStyle name="Percent 12 2 26" xfId="16024"/>
    <cellStyle name="Percent 12 2 27" xfId="16025"/>
    <cellStyle name="Percent 12 2 28" xfId="16026"/>
    <cellStyle name="Percent 12 2 29" xfId="16027"/>
    <cellStyle name="Percent 12 2 3" xfId="16028"/>
    <cellStyle name="Percent 12 2 30" xfId="16029"/>
    <cellStyle name="Percent 12 2 31" xfId="16030"/>
    <cellStyle name="Percent 12 2 32" xfId="16031"/>
    <cellStyle name="Percent 12 2 33" xfId="16032"/>
    <cellStyle name="Percent 12 2 34" xfId="16033"/>
    <cellStyle name="Percent 12 2 35" xfId="16034"/>
    <cellStyle name="Percent 12 2 4" xfId="16035"/>
    <cellStyle name="Percent 12 2 5" xfId="16036"/>
    <cellStyle name="Percent 12 2 6" xfId="16037"/>
    <cellStyle name="Percent 12 2 7" xfId="16038"/>
    <cellStyle name="Percent 12 2 8" xfId="16039"/>
    <cellStyle name="Percent 12 2 9" xfId="16040"/>
    <cellStyle name="Percent 12 20" xfId="16041"/>
    <cellStyle name="Percent 12 20 10" xfId="16042"/>
    <cellStyle name="Percent 12 20 11" xfId="16043"/>
    <cellStyle name="Percent 12 20 12" xfId="16044"/>
    <cellStyle name="Percent 12 20 13" xfId="16045"/>
    <cellStyle name="Percent 12 20 14" xfId="16046"/>
    <cellStyle name="Percent 12 20 15" xfId="16047"/>
    <cellStyle name="Percent 12 20 16" xfId="16048"/>
    <cellStyle name="Percent 12 20 17" xfId="16049"/>
    <cellStyle name="Percent 12 20 18" xfId="16050"/>
    <cellStyle name="Percent 12 20 19" xfId="16051"/>
    <cellStyle name="Percent 12 20 2" xfId="16052"/>
    <cellStyle name="Percent 12 20 20" xfId="16053"/>
    <cellStyle name="Percent 12 20 21" xfId="16054"/>
    <cellStyle name="Percent 12 20 22" xfId="16055"/>
    <cellStyle name="Percent 12 20 23" xfId="16056"/>
    <cellStyle name="Percent 12 20 24" xfId="16057"/>
    <cellStyle name="Percent 12 20 25" xfId="16058"/>
    <cellStyle name="Percent 12 20 26" xfId="16059"/>
    <cellStyle name="Percent 12 20 27" xfId="16060"/>
    <cellStyle name="Percent 12 20 28" xfId="16061"/>
    <cellStyle name="Percent 12 20 29" xfId="16062"/>
    <cellStyle name="Percent 12 20 3" xfId="16063"/>
    <cellStyle name="Percent 12 20 30" xfId="16064"/>
    <cellStyle name="Percent 12 20 31" xfId="16065"/>
    <cellStyle name="Percent 12 20 32" xfId="16066"/>
    <cellStyle name="Percent 12 20 33" xfId="16067"/>
    <cellStyle name="Percent 12 20 34" xfId="16068"/>
    <cellStyle name="Percent 12 20 35" xfId="16069"/>
    <cellStyle name="Percent 12 20 4" xfId="16070"/>
    <cellStyle name="Percent 12 20 5" xfId="16071"/>
    <cellStyle name="Percent 12 20 6" xfId="16072"/>
    <cellStyle name="Percent 12 20 7" xfId="16073"/>
    <cellStyle name="Percent 12 20 8" xfId="16074"/>
    <cellStyle name="Percent 12 20 9" xfId="16075"/>
    <cellStyle name="Percent 12 21" xfId="16076"/>
    <cellStyle name="Percent 12 21 10" xfId="16077"/>
    <cellStyle name="Percent 12 21 11" xfId="16078"/>
    <cellStyle name="Percent 12 21 12" xfId="16079"/>
    <cellStyle name="Percent 12 21 13" xfId="16080"/>
    <cellStyle name="Percent 12 21 14" xfId="16081"/>
    <cellStyle name="Percent 12 21 15" xfId="16082"/>
    <cellStyle name="Percent 12 21 16" xfId="16083"/>
    <cellStyle name="Percent 12 21 17" xfId="16084"/>
    <cellStyle name="Percent 12 21 18" xfId="16085"/>
    <cellStyle name="Percent 12 21 19" xfId="16086"/>
    <cellStyle name="Percent 12 21 2" xfId="16087"/>
    <cellStyle name="Percent 12 21 20" xfId="16088"/>
    <cellStyle name="Percent 12 21 21" xfId="16089"/>
    <cellStyle name="Percent 12 21 22" xfId="16090"/>
    <cellStyle name="Percent 12 21 23" xfId="16091"/>
    <cellStyle name="Percent 12 21 24" xfId="16092"/>
    <cellStyle name="Percent 12 21 25" xfId="16093"/>
    <cellStyle name="Percent 12 21 26" xfId="16094"/>
    <cellStyle name="Percent 12 21 27" xfId="16095"/>
    <cellStyle name="Percent 12 21 28" xfId="16096"/>
    <cellStyle name="Percent 12 21 29" xfId="16097"/>
    <cellStyle name="Percent 12 21 3" xfId="16098"/>
    <cellStyle name="Percent 12 21 30" xfId="16099"/>
    <cellStyle name="Percent 12 21 31" xfId="16100"/>
    <cellStyle name="Percent 12 21 32" xfId="16101"/>
    <cellStyle name="Percent 12 21 33" xfId="16102"/>
    <cellStyle name="Percent 12 21 34" xfId="16103"/>
    <cellStyle name="Percent 12 21 35" xfId="16104"/>
    <cellStyle name="Percent 12 21 4" xfId="16105"/>
    <cellStyle name="Percent 12 21 5" xfId="16106"/>
    <cellStyle name="Percent 12 21 6" xfId="16107"/>
    <cellStyle name="Percent 12 21 7" xfId="16108"/>
    <cellStyle name="Percent 12 21 8" xfId="16109"/>
    <cellStyle name="Percent 12 21 9" xfId="16110"/>
    <cellStyle name="Percent 12 22" xfId="16111"/>
    <cellStyle name="Percent 12 22 10" xfId="16112"/>
    <cellStyle name="Percent 12 22 11" xfId="16113"/>
    <cellStyle name="Percent 12 22 12" xfId="16114"/>
    <cellStyle name="Percent 12 22 13" xfId="16115"/>
    <cellStyle name="Percent 12 22 14" xfId="16116"/>
    <cellStyle name="Percent 12 22 15" xfId="16117"/>
    <cellStyle name="Percent 12 22 16" xfId="16118"/>
    <cellStyle name="Percent 12 22 17" xfId="16119"/>
    <cellStyle name="Percent 12 22 18" xfId="16120"/>
    <cellStyle name="Percent 12 22 19" xfId="16121"/>
    <cellStyle name="Percent 12 22 2" xfId="16122"/>
    <cellStyle name="Percent 12 22 20" xfId="16123"/>
    <cellStyle name="Percent 12 22 21" xfId="16124"/>
    <cellStyle name="Percent 12 22 22" xfId="16125"/>
    <cellStyle name="Percent 12 22 23" xfId="16126"/>
    <cellStyle name="Percent 12 22 24" xfId="16127"/>
    <cellStyle name="Percent 12 22 25" xfId="16128"/>
    <cellStyle name="Percent 12 22 26" xfId="16129"/>
    <cellStyle name="Percent 12 22 27" xfId="16130"/>
    <cellStyle name="Percent 12 22 28" xfId="16131"/>
    <cellStyle name="Percent 12 22 29" xfId="16132"/>
    <cellStyle name="Percent 12 22 3" xfId="16133"/>
    <cellStyle name="Percent 12 22 30" xfId="16134"/>
    <cellStyle name="Percent 12 22 31" xfId="16135"/>
    <cellStyle name="Percent 12 22 32" xfId="16136"/>
    <cellStyle name="Percent 12 22 33" xfId="16137"/>
    <cellStyle name="Percent 12 22 34" xfId="16138"/>
    <cellStyle name="Percent 12 22 35" xfId="16139"/>
    <cellStyle name="Percent 12 22 4" xfId="16140"/>
    <cellStyle name="Percent 12 22 5" xfId="16141"/>
    <cellStyle name="Percent 12 22 6" xfId="16142"/>
    <cellStyle name="Percent 12 22 7" xfId="16143"/>
    <cellStyle name="Percent 12 22 8" xfId="16144"/>
    <cellStyle name="Percent 12 22 9" xfId="16145"/>
    <cellStyle name="Percent 12 23" xfId="16146"/>
    <cellStyle name="Percent 12 23 10" xfId="16147"/>
    <cellStyle name="Percent 12 23 11" xfId="16148"/>
    <cellStyle name="Percent 12 23 12" xfId="16149"/>
    <cellStyle name="Percent 12 23 13" xfId="16150"/>
    <cellStyle name="Percent 12 23 14" xfId="16151"/>
    <cellStyle name="Percent 12 23 15" xfId="16152"/>
    <cellStyle name="Percent 12 23 16" xfId="16153"/>
    <cellStyle name="Percent 12 23 17" xfId="16154"/>
    <cellStyle name="Percent 12 23 18" xfId="16155"/>
    <cellStyle name="Percent 12 23 19" xfId="16156"/>
    <cellStyle name="Percent 12 23 2" xfId="16157"/>
    <cellStyle name="Percent 12 23 20" xfId="16158"/>
    <cellStyle name="Percent 12 23 21" xfId="16159"/>
    <cellStyle name="Percent 12 23 22" xfId="16160"/>
    <cellStyle name="Percent 12 23 23" xfId="16161"/>
    <cellStyle name="Percent 12 23 24" xfId="16162"/>
    <cellStyle name="Percent 12 23 25" xfId="16163"/>
    <cellStyle name="Percent 12 23 26" xfId="16164"/>
    <cellStyle name="Percent 12 23 27" xfId="16165"/>
    <cellStyle name="Percent 12 23 28" xfId="16166"/>
    <cellStyle name="Percent 12 23 29" xfId="16167"/>
    <cellStyle name="Percent 12 23 3" xfId="16168"/>
    <cellStyle name="Percent 12 23 30" xfId="16169"/>
    <cellStyle name="Percent 12 23 31" xfId="16170"/>
    <cellStyle name="Percent 12 23 32" xfId="16171"/>
    <cellStyle name="Percent 12 23 33" xfId="16172"/>
    <cellStyle name="Percent 12 23 34" xfId="16173"/>
    <cellStyle name="Percent 12 23 35" xfId="16174"/>
    <cellStyle name="Percent 12 23 4" xfId="16175"/>
    <cellStyle name="Percent 12 23 5" xfId="16176"/>
    <cellStyle name="Percent 12 23 6" xfId="16177"/>
    <cellStyle name="Percent 12 23 7" xfId="16178"/>
    <cellStyle name="Percent 12 23 8" xfId="16179"/>
    <cellStyle name="Percent 12 23 9" xfId="16180"/>
    <cellStyle name="Percent 12 24" xfId="16181"/>
    <cellStyle name="Percent 12 24 10" xfId="16182"/>
    <cellStyle name="Percent 12 24 11" xfId="16183"/>
    <cellStyle name="Percent 12 24 12" xfId="16184"/>
    <cellStyle name="Percent 12 24 13" xfId="16185"/>
    <cellStyle name="Percent 12 24 14" xfId="16186"/>
    <cellStyle name="Percent 12 24 15" xfId="16187"/>
    <cellStyle name="Percent 12 24 16" xfId="16188"/>
    <cellStyle name="Percent 12 24 17" xfId="16189"/>
    <cellStyle name="Percent 12 24 18" xfId="16190"/>
    <cellStyle name="Percent 12 24 19" xfId="16191"/>
    <cellStyle name="Percent 12 24 2" xfId="16192"/>
    <cellStyle name="Percent 12 24 20" xfId="16193"/>
    <cellStyle name="Percent 12 24 21" xfId="16194"/>
    <cellStyle name="Percent 12 24 22" xfId="16195"/>
    <cellStyle name="Percent 12 24 23" xfId="16196"/>
    <cellStyle name="Percent 12 24 24" xfId="16197"/>
    <cellStyle name="Percent 12 24 25" xfId="16198"/>
    <cellStyle name="Percent 12 24 26" xfId="16199"/>
    <cellStyle name="Percent 12 24 27" xfId="16200"/>
    <cellStyle name="Percent 12 24 28" xfId="16201"/>
    <cellStyle name="Percent 12 24 29" xfId="16202"/>
    <cellStyle name="Percent 12 24 3" xfId="16203"/>
    <cellStyle name="Percent 12 24 30" xfId="16204"/>
    <cellStyle name="Percent 12 24 31" xfId="16205"/>
    <cellStyle name="Percent 12 24 32" xfId="16206"/>
    <cellStyle name="Percent 12 24 33" xfId="16207"/>
    <cellStyle name="Percent 12 24 34" xfId="16208"/>
    <cellStyle name="Percent 12 24 35" xfId="16209"/>
    <cellStyle name="Percent 12 24 4" xfId="16210"/>
    <cellStyle name="Percent 12 24 5" xfId="16211"/>
    <cellStyle name="Percent 12 24 6" xfId="16212"/>
    <cellStyle name="Percent 12 24 7" xfId="16213"/>
    <cellStyle name="Percent 12 24 8" xfId="16214"/>
    <cellStyle name="Percent 12 24 9" xfId="16215"/>
    <cellStyle name="Percent 12 25" xfId="16216"/>
    <cellStyle name="Percent 12 25 10" xfId="16217"/>
    <cellStyle name="Percent 12 25 11" xfId="16218"/>
    <cellStyle name="Percent 12 25 12" xfId="16219"/>
    <cellStyle name="Percent 12 25 13" xfId="16220"/>
    <cellStyle name="Percent 12 25 14" xfId="16221"/>
    <cellStyle name="Percent 12 25 15" xfId="16222"/>
    <cellStyle name="Percent 12 25 16" xfId="16223"/>
    <cellStyle name="Percent 12 25 17" xfId="16224"/>
    <cellStyle name="Percent 12 25 18" xfId="16225"/>
    <cellStyle name="Percent 12 25 19" xfId="16226"/>
    <cellStyle name="Percent 12 25 2" xfId="16227"/>
    <cellStyle name="Percent 12 25 20" xfId="16228"/>
    <cellStyle name="Percent 12 25 21" xfId="16229"/>
    <cellStyle name="Percent 12 25 22" xfId="16230"/>
    <cellStyle name="Percent 12 25 23" xfId="16231"/>
    <cellStyle name="Percent 12 25 24" xfId="16232"/>
    <cellStyle name="Percent 12 25 25" xfId="16233"/>
    <cellStyle name="Percent 12 25 26" xfId="16234"/>
    <cellStyle name="Percent 12 25 27" xfId="16235"/>
    <cellStyle name="Percent 12 25 28" xfId="16236"/>
    <cellStyle name="Percent 12 25 29" xfId="16237"/>
    <cellStyle name="Percent 12 25 3" xfId="16238"/>
    <cellStyle name="Percent 12 25 30" xfId="16239"/>
    <cellStyle name="Percent 12 25 31" xfId="16240"/>
    <cellStyle name="Percent 12 25 32" xfId="16241"/>
    <cellStyle name="Percent 12 25 33" xfId="16242"/>
    <cellStyle name="Percent 12 25 34" xfId="16243"/>
    <cellStyle name="Percent 12 25 35" xfId="16244"/>
    <cellStyle name="Percent 12 25 4" xfId="16245"/>
    <cellStyle name="Percent 12 25 5" xfId="16246"/>
    <cellStyle name="Percent 12 25 6" xfId="16247"/>
    <cellStyle name="Percent 12 25 7" xfId="16248"/>
    <cellStyle name="Percent 12 25 8" xfId="16249"/>
    <cellStyle name="Percent 12 25 9" xfId="16250"/>
    <cellStyle name="Percent 12 3" xfId="16251"/>
    <cellStyle name="Percent 12 3 10" xfId="16252"/>
    <cellStyle name="Percent 12 3 11" xfId="16253"/>
    <cellStyle name="Percent 12 3 12" xfId="16254"/>
    <cellStyle name="Percent 12 3 13" xfId="16255"/>
    <cellStyle name="Percent 12 3 14" xfId="16256"/>
    <cellStyle name="Percent 12 3 15" xfId="16257"/>
    <cellStyle name="Percent 12 3 16" xfId="16258"/>
    <cellStyle name="Percent 12 3 17" xfId="16259"/>
    <cellStyle name="Percent 12 3 18" xfId="16260"/>
    <cellStyle name="Percent 12 3 19" xfId="16261"/>
    <cellStyle name="Percent 12 3 2" xfId="16262"/>
    <cellStyle name="Percent 12 3 20" xfId="16263"/>
    <cellStyle name="Percent 12 3 21" xfId="16264"/>
    <cellStyle name="Percent 12 3 22" xfId="16265"/>
    <cellStyle name="Percent 12 3 23" xfId="16266"/>
    <cellStyle name="Percent 12 3 24" xfId="16267"/>
    <cellStyle name="Percent 12 3 25" xfId="16268"/>
    <cellStyle name="Percent 12 3 26" xfId="16269"/>
    <cellStyle name="Percent 12 3 27" xfId="16270"/>
    <cellStyle name="Percent 12 3 28" xfId="16271"/>
    <cellStyle name="Percent 12 3 29" xfId="16272"/>
    <cellStyle name="Percent 12 3 3" xfId="16273"/>
    <cellStyle name="Percent 12 3 30" xfId="16274"/>
    <cellStyle name="Percent 12 3 31" xfId="16275"/>
    <cellStyle name="Percent 12 3 32" xfId="16276"/>
    <cellStyle name="Percent 12 3 33" xfId="16277"/>
    <cellStyle name="Percent 12 3 34" xfId="16278"/>
    <cellStyle name="Percent 12 3 35" xfId="16279"/>
    <cellStyle name="Percent 12 3 4" xfId="16280"/>
    <cellStyle name="Percent 12 3 5" xfId="16281"/>
    <cellStyle name="Percent 12 3 6" xfId="16282"/>
    <cellStyle name="Percent 12 3 7" xfId="16283"/>
    <cellStyle name="Percent 12 3 8" xfId="16284"/>
    <cellStyle name="Percent 12 3 9" xfId="16285"/>
    <cellStyle name="Percent 12 4" xfId="16286"/>
    <cellStyle name="Percent 12 4 10" xfId="16287"/>
    <cellStyle name="Percent 12 4 11" xfId="16288"/>
    <cellStyle name="Percent 12 4 12" xfId="16289"/>
    <cellStyle name="Percent 12 4 13" xfId="16290"/>
    <cellStyle name="Percent 12 4 14" xfId="16291"/>
    <cellStyle name="Percent 12 4 15" xfId="16292"/>
    <cellStyle name="Percent 12 4 16" xfId="16293"/>
    <cellStyle name="Percent 12 4 17" xfId="16294"/>
    <cellStyle name="Percent 12 4 18" xfId="16295"/>
    <cellStyle name="Percent 12 4 19" xfId="16296"/>
    <cellStyle name="Percent 12 4 2" xfId="16297"/>
    <cellStyle name="Percent 12 4 20" xfId="16298"/>
    <cellStyle name="Percent 12 4 21" xfId="16299"/>
    <cellStyle name="Percent 12 4 22" xfId="16300"/>
    <cellStyle name="Percent 12 4 23" xfId="16301"/>
    <cellStyle name="Percent 12 4 24" xfId="16302"/>
    <cellStyle name="Percent 12 4 25" xfId="16303"/>
    <cellStyle name="Percent 12 4 26" xfId="16304"/>
    <cellStyle name="Percent 12 4 27" xfId="16305"/>
    <cellStyle name="Percent 12 4 28" xfId="16306"/>
    <cellStyle name="Percent 12 4 29" xfId="16307"/>
    <cellStyle name="Percent 12 4 3" xfId="16308"/>
    <cellStyle name="Percent 12 4 30" xfId="16309"/>
    <cellStyle name="Percent 12 4 31" xfId="16310"/>
    <cellStyle name="Percent 12 4 32" xfId="16311"/>
    <cellStyle name="Percent 12 4 33" xfId="16312"/>
    <cellStyle name="Percent 12 4 34" xfId="16313"/>
    <cellStyle name="Percent 12 4 35" xfId="16314"/>
    <cellStyle name="Percent 12 4 4" xfId="16315"/>
    <cellStyle name="Percent 12 4 5" xfId="16316"/>
    <cellStyle name="Percent 12 4 6" xfId="16317"/>
    <cellStyle name="Percent 12 4 7" xfId="16318"/>
    <cellStyle name="Percent 12 4 8" xfId="16319"/>
    <cellStyle name="Percent 12 4 9" xfId="16320"/>
    <cellStyle name="Percent 12 5" xfId="16321"/>
    <cellStyle name="Percent 12 5 10" xfId="16322"/>
    <cellStyle name="Percent 12 5 11" xfId="16323"/>
    <cellStyle name="Percent 12 5 12" xfId="16324"/>
    <cellStyle name="Percent 12 5 13" xfId="16325"/>
    <cellStyle name="Percent 12 5 14" xfId="16326"/>
    <cellStyle name="Percent 12 5 15" xfId="16327"/>
    <cellStyle name="Percent 12 5 16" xfId="16328"/>
    <cellStyle name="Percent 12 5 17" xfId="16329"/>
    <cellStyle name="Percent 12 5 18" xfId="16330"/>
    <cellStyle name="Percent 12 5 19" xfId="16331"/>
    <cellStyle name="Percent 12 5 2" xfId="16332"/>
    <cellStyle name="Percent 12 5 20" xfId="16333"/>
    <cellStyle name="Percent 12 5 21" xfId="16334"/>
    <cellStyle name="Percent 12 5 22" xfId="16335"/>
    <cellStyle name="Percent 12 5 23" xfId="16336"/>
    <cellStyle name="Percent 12 5 24" xfId="16337"/>
    <cellStyle name="Percent 12 5 25" xfId="16338"/>
    <cellStyle name="Percent 12 5 26" xfId="16339"/>
    <cellStyle name="Percent 12 5 27" xfId="16340"/>
    <cellStyle name="Percent 12 5 28" xfId="16341"/>
    <cellStyle name="Percent 12 5 29" xfId="16342"/>
    <cellStyle name="Percent 12 5 3" xfId="16343"/>
    <cellStyle name="Percent 12 5 30" xfId="16344"/>
    <cellStyle name="Percent 12 5 31" xfId="16345"/>
    <cellStyle name="Percent 12 5 32" xfId="16346"/>
    <cellStyle name="Percent 12 5 33" xfId="16347"/>
    <cellStyle name="Percent 12 5 34" xfId="16348"/>
    <cellStyle name="Percent 12 5 35" xfId="16349"/>
    <cellStyle name="Percent 12 5 4" xfId="16350"/>
    <cellStyle name="Percent 12 5 5" xfId="16351"/>
    <cellStyle name="Percent 12 5 6" xfId="16352"/>
    <cellStyle name="Percent 12 5 7" xfId="16353"/>
    <cellStyle name="Percent 12 5 8" xfId="16354"/>
    <cellStyle name="Percent 12 5 9" xfId="16355"/>
    <cellStyle name="Percent 12 6" xfId="16356"/>
    <cellStyle name="Percent 12 6 10" xfId="16357"/>
    <cellStyle name="Percent 12 6 11" xfId="16358"/>
    <cellStyle name="Percent 12 6 12" xfId="16359"/>
    <cellStyle name="Percent 12 6 13" xfId="16360"/>
    <cellStyle name="Percent 12 6 14" xfId="16361"/>
    <cellStyle name="Percent 12 6 15" xfId="16362"/>
    <cellStyle name="Percent 12 6 16" xfId="16363"/>
    <cellStyle name="Percent 12 6 17" xfId="16364"/>
    <cellStyle name="Percent 12 6 18" xfId="16365"/>
    <cellStyle name="Percent 12 6 19" xfId="16366"/>
    <cellStyle name="Percent 12 6 2" xfId="16367"/>
    <cellStyle name="Percent 12 6 20" xfId="16368"/>
    <cellStyle name="Percent 12 6 21" xfId="16369"/>
    <cellStyle name="Percent 12 6 22" xfId="16370"/>
    <cellStyle name="Percent 12 6 23" xfId="16371"/>
    <cellStyle name="Percent 12 6 24" xfId="16372"/>
    <cellStyle name="Percent 12 6 25" xfId="16373"/>
    <cellStyle name="Percent 12 6 26" xfId="16374"/>
    <cellStyle name="Percent 12 6 27" xfId="16375"/>
    <cellStyle name="Percent 12 6 28" xfId="16376"/>
    <cellStyle name="Percent 12 6 29" xfId="16377"/>
    <cellStyle name="Percent 12 6 3" xfId="16378"/>
    <cellStyle name="Percent 12 6 30" xfId="16379"/>
    <cellStyle name="Percent 12 6 31" xfId="16380"/>
    <cellStyle name="Percent 12 6 32" xfId="16381"/>
    <cellStyle name="Percent 12 6 33" xfId="16382"/>
    <cellStyle name="Percent 12 6 34" xfId="16383"/>
    <cellStyle name="Percent 12 6 35" xfId="16384"/>
    <cellStyle name="Percent 12 6 4" xfId="16385"/>
    <cellStyle name="Percent 12 6 5" xfId="16386"/>
    <cellStyle name="Percent 12 6 6" xfId="16387"/>
    <cellStyle name="Percent 12 6 7" xfId="16388"/>
    <cellStyle name="Percent 12 6 8" xfId="16389"/>
    <cellStyle name="Percent 12 6 9" xfId="16390"/>
    <cellStyle name="Percent 12 7" xfId="16391"/>
    <cellStyle name="Percent 12 7 10" xfId="16392"/>
    <cellStyle name="Percent 12 7 11" xfId="16393"/>
    <cellStyle name="Percent 12 7 12" xfId="16394"/>
    <cellStyle name="Percent 12 7 13" xfId="16395"/>
    <cellStyle name="Percent 12 7 14" xfId="16396"/>
    <cellStyle name="Percent 12 7 15" xfId="16397"/>
    <cellStyle name="Percent 12 7 16" xfId="16398"/>
    <cellStyle name="Percent 12 7 17" xfId="16399"/>
    <cellStyle name="Percent 12 7 18" xfId="16400"/>
    <cellStyle name="Percent 12 7 19" xfId="16401"/>
    <cellStyle name="Percent 12 7 2" xfId="16402"/>
    <cellStyle name="Percent 12 7 20" xfId="16403"/>
    <cellStyle name="Percent 12 7 21" xfId="16404"/>
    <cellStyle name="Percent 12 7 22" xfId="16405"/>
    <cellStyle name="Percent 12 7 23" xfId="16406"/>
    <cellStyle name="Percent 12 7 24" xfId="16407"/>
    <cellStyle name="Percent 12 7 25" xfId="16408"/>
    <cellStyle name="Percent 12 7 26" xfId="16409"/>
    <cellStyle name="Percent 12 7 27" xfId="16410"/>
    <cellStyle name="Percent 12 7 28" xfId="16411"/>
    <cellStyle name="Percent 12 7 29" xfId="16412"/>
    <cellStyle name="Percent 12 7 3" xfId="16413"/>
    <cellStyle name="Percent 12 7 30" xfId="16414"/>
    <cellStyle name="Percent 12 7 31" xfId="16415"/>
    <cellStyle name="Percent 12 7 32" xfId="16416"/>
    <cellStyle name="Percent 12 7 33" xfId="16417"/>
    <cellStyle name="Percent 12 7 34" xfId="16418"/>
    <cellStyle name="Percent 12 7 35" xfId="16419"/>
    <cellStyle name="Percent 12 7 4" xfId="16420"/>
    <cellStyle name="Percent 12 7 5" xfId="16421"/>
    <cellStyle name="Percent 12 7 6" xfId="16422"/>
    <cellStyle name="Percent 12 7 7" xfId="16423"/>
    <cellStyle name="Percent 12 7 8" xfId="16424"/>
    <cellStyle name="Percent 12 7 9" xfId="16425"/>
    <cellStyle name="Percent 12 8" xfId="16426"/>
    <cellStyle name="Percent 12 8 10" xfId="16427"/>
    <cellStyle name="Percent 12 8 11" xfId="16428"/>
    <cellStyle name="Percent 12 8 12" xfId="16429"/>
    <cellStyle name="Percent 12 8 13" xfId="16430"/>
    <cellStyle name="Percent 12 8 14" xfId="16431"/>
    <cellStyle name="Percent 12 8 15" xfId="16432"/>
    <cellStyle name="Percent 12 8 16" xfId="16433"/>
    <cellStyle name="Percent 12 8 17" xfId="16434"/>
    <cellStyle name="Percent 12 8 18" xfId="16435"/>
    <cellStyle name="Percent 12 8 19" xfId="16436"/>
    <cellStyle name="Percent 12 8 2" xfId="16437"/>
    <cellStyle name="Percent 12 8 20" xfId="16438"/>
    <cellStyle name="Percent 12 8 21" xfId="16439"/>
    <cellStyle name="Percent 12 8 22" xfId="16440"/>
    <cellStyle name="Percent 12 8 23" xfId="16441"/>
    <cellStyle name="Percent 12 8 24" xfId="16442"/>
    <cellStyle name="Percent 12 8 25" xfId="16443"/>
    <cellStyle name="Percent 12 8 26" xfId="16444"/>
    <cellStyle name="Percent 12 8 27" xfId="16445"/>
    <cellStyle name="Percent 12 8 28" xfId="16446"/>
    <cellStyle name="Percent 12 8 29" xfId="16447"/>
    <cellStyle name="Percent 12 8 3" xfId="16448"/>
    <cellStyle name="Percent 12 8 30" xfId="16449"/>
    <cellStyle name="Percent 12 8 31" xfId="16450"/>
    <cellStyle name="Percent 12 8 32" xfId="16451"/>
    <cellStyle name="Percent 12 8 33" xfId="16452"/>
    <cellStyle name="Percent 12 8 34" xfId="16453"/>
    <cellStyle name="Percent 12 8 35" xfId="16454"/>
    <cellStyle name="Percent 12 8 4" xfId="16455"/>
    <cellStyle name="Percent 12 8 5" xfId="16456"/>
    <cellStyle name="Percent 12 8 6" xfId="16457"/>
    <cellStyle name="Percent 12 8 7" xfId="16458"/>
    <cellStyle name="Percent 12 8 8" xfId="16459"/>
    <cellStyle name="Percent 12 8 9" xfId="16460"/>
    <cellStyle name="Percent 12 9" xfId="16461"/>
    <cellStyle name="Percent 12 9 10" xfId="16462"/>
    <cellStyle name="Percent 12 9 11" xfId="16463"/>
    <cellStyle name="Percent 12 9 12" xfId="16464"/>
    <cellStyle name="Percent 12 9 13" xfId="16465"/>
    <cellStyle name="Percent 12 9 14" xfId="16466"/>
    <cellStyle name="Percent 12 9 15" xfId="16467"/>
    <cellStyle name="Percent 12 9 16" xfId="16468"/>
    <cellStyle name="Percent 12 9 17" xfId="16469"/>
    <cellStyle name="Percent 12 9 18" xfId="16470"/>
    <cellStyle name="Percent 12 9 19" xfId="16471"/>
    <cellStyle name="Percent 12 9 2" xfId="16472"/>
    <cellStyle name="Percent 12 9 20" xfId="16473"/>
    <cellStyle name="Percent 12 9 21" xfId="16474"/>
    <cellStyle name="Percent 12 9 22" xfId="16475"/>
    <cellStyle name="Percent 12 9 23" xfId="16476"/>
    <cellStyle name="Percent 12 9 24" xfId="16477"/>
    <cellStyle name="Percent 12 9 25" xfId="16478"/>
    <cellStyle name="Percent 12 9 26" xfId="16479"/>
    <cellStyle name="Percent 12 9 27" xfId="16480"/>
    <cellStyle name="Percent 12 9 28" xfId="16481"/>
    <cellStyle name="Percent 12 9 29" xfId="16482"/>
    <cellStyle name="Percent 12 9 3" xfId="16483"/>
    <cellStyle name="Percent 12 9 30" xfId="16484"/>
    <cellStyle name="Percent 12 9 31" xfId="16485"/>
    <cellStyle name="Percent 12 9 32" xfId="16486"/>
    <cellStyle name="Percent 12 9 33" xfId="16487"/>
    <cellStyle name="Percent 12 9 34" xfId="16488"/>
    <cellStyle name="Percent 12 9 35" xfId="16489"/>
    <cellStyle name="Percent 12 9 4" xfId="16490"/>
    <cellStyle name="Percent 12 9 5" xfId="16491"/>
    <cellStyle name="Percent 12 9 6" xfId="16492"/>
    <cellStyle name="Percent 12 9 7" xfId="16493"/>
    <cellStyle name="Percent 12 9 8" xfId="16494"/>
    <cellStyle name="Percent 12 9 9" xfId="16495"/>
    <cellStyle name="Percent 120" xfId="24132"/>
    <cellStyle name="Percent 121" xfId="24122"/>
    <cellStyle name="Percent 122" xfId="24141"/>
    <cellStyle name="Percent 123" xfId="24130"/>
    <cellStyle name="Percent 124" xfId="24159"/>
    <cellStyle name="Percent 125" xfId="24171"/>
    <cellStyle name="Percent 126" xfId="24173"/>
    <cellStyle name="Percent 127" xfId="24175"/>
    <cellStyle name="Percent 128" xfId="24177"/>
    <cellStyle name="Percent 129" xfId="24179"/>
    <cellStyle name="Percent 13" xfId="16496"/>
    <cellStyle name="Percent 13 10" xfId="16497"/>
    <cellStyle name="Percent 13 10 10" xfId="16498"/>
    <cellStyle name="Percent 13 10 11" xfId="16499"/>
    <cellStyle name="Percent 13 10 12" xfId="16500"/>
    <cellStyle name="Percent 13 10 13" xfId="16501"/>
    <cellStyle name="Percent 13 10 14" xfId="16502"/>
    <cellStyle name="Percent 13 10 15" xfId="16503"/>
    <cellStyle name="Percent 13 10 16" xfId="16504"/>
    <cellStyle name="Percent 13 10 17" xfId="16505"/>
    <cellStyle name="Percent 13 10 18" xfId="16506"/>
    <cellStyle name="Percent 13 10 19" xfId="16507"/>
    <cellStyle name="Percent 13 10 2" xfId="16508"/>
    <cellStyle name="Percent 13 10 20" xfId="16509"/>
    <cellStyle name="Percent 13 10 21" xfId="16510"/>
    <cellStyle name="Percent 13 10 22" xfId="16511"/>
    <cellStyle name="Percent 13 10 23" xfId="16512"/>
    <cellStyle name="Percent 13 10 24" xfId="16513"/>
    <cellStyle name="Percent 13 10 25" xfId="16514"/>
    <cellStyle name="Percent 13 10 26" xfId="16515"/>
    <cellStyle name="Percent 13 10 27" xfId="16516"/>
    <cellStyle name="Percent 13 10 28" xfId="16517"/>
    <cellStyle name="Percent 13 10 29" xfId="16518"/>
    <cellStyle name="Percent 13 10 3" xfId="16519"/>
    <cellStyle name="Percent 13 10 30" xfId="16520"/>
    <cellStyle name="Percent 13 10 31" xfId="16521"/>
    <cellStyle name="Percent 13 10 32" xfId="16522"/>
    <cellStyle name="Percent 13 10 33" xfId="16523"/>
    <cellStyle name="Percent 13 10 34" xfId="16524"/>
    <cellStyle name="Percent 13 10 35" xfId="16525"/>
    <cellStyle name="Percent 13 10 4" xfId="16526"/>
    <cellStyle name="Percent 13 10 5" xfId="16527"/>
    <cellStyle name="Percent 13 10 6" xfId="16528"/>
    <cellStyle name="Percent 13 10 7" xfId="16529"/>
    <cellStyle name="Percent 13 10 8" xfId="16530"/>
    <cellStyle name="Percent 13 10 9" xfId="16531"/>
    <cellStyle name="Percent 13 11" xfId="16532"/>
    <cellStyle name="Percent 13 11 10" xfId="16533"/>
    <cellStyle name="Percent 13 11 11" xfId="16534"/>
    <cellStyle name="Percent 13 11 12" xfId="16535"/>
    <cellStyle name="Percent 13 11 13" xfId="16536"/>
    <cellStyle name="Percent 13 11 14" xfId="16537"/>
    <cellStyle name="Percent 13 11 15" xfId="16538"/>
    <cellStyle name="Percent 13 11 16" xfId="16539"/>
    <cellStyle name="Percent 13 11 17" xfId="16540"/>
    <cellStyle name="Percent 13 11 18" xfId="16541"/>
    <cellStyle name="Percent 13 11 19" xfId="16542"/>
    <cellStyle name="Percent 13 11 2" xfId="16543"/>
    <cellStyle name="Percent 13 11 20" xfId="16544"/>
    <cellStyle name="Percent 13 11 21" xfId="16545"/>
    <cellStyle name="Percent 13 11 22" xfId="16546"/>
    <cellStyle name="Percent 13 11 23" xfId="16547"/>
    <cellStyle name="Percent 13 11 24" xfId="16548"/>
    <cellStyle name="Percent 13 11 25" xfId="16549"/>
    <cellStyle name="Percent 13 11 26" xfId="16550"/>
    <cellStyle name="Percent 13 11 27" xfId="16551"/>
    <cellStyle name="Percent 13 11 28" xfId="16552"/>
    <cellStyle name="Percent 13 11 29" xfId="16553"/>
    <cellStyle name="Percent 13 11 3" xfId="16554"/>
    <cellStyle name="Percent 13 11 30" xfId="16555"/>
    <cellStyle name="Percent 13 11 31" xfId="16556"/>
    <cellStyle name="Percent 13 11 32" xfId="16557"/>
    <cellStyle name="Percent 13 11 33" xfId="16558"/>
    <cellStyle name="Percent 13 11 34" xfId="16559"/>
    <cellStyle name="Percent 13 11 35" xfId="16560"/>
    <cellStyle name="Percent 13 11 4" xfId="16561"/>
    <cellStyle name="Percent 13 11 5" xfId="16562"/>
    <cellStyle name="Percent 13 11 6" xfId="16563"/>
    <cellStyle name="Percent 13 11 7" xfId="16564"/>
    <cellStyle name="Percent 13 11 8" xfId="16565"/>
    <cellStyle name="Percent 13 11 9" xfId="16566"/>
    <cellStyle name="Percent 13 12" xfId="16567"/>
    <cellStyle name="Percent 13 12 10" xfId="16568"/>
    <cellStyle name="Percent 13 12 11" xfId="16569"/>
    <cellStyle name="Percent 13 12 12" xfId="16570"/>
    <cellStyle name="Percent 13 12 13" xfId="16571"/>
    <cellStyle name="Percent 13 12 14" xfId="16572"/>
    <cellStyle name="Percent 13 12 15" xfId="16573"/>
    <cellStyle name="Percent 13 12 16" xfId="16574"/>
    <cellStyle name="Percent 13 12 17" xfId="16575"/>
    <cellStyle name="Percent 13 12 18" xfId="16576"/>
    <cellStyle name="Percent 13 12 19" xfId="16577"/>
    <cellStyle name="Percent 13 12 2" xfId="16578"/>
    <cellStyle name="Percent 13 12 20" xfId="16579"/>
    <cellStyle name="Percent 13 12 21" xfId="16580"/>
    <cellStyle name="Percent 13 12 22" xfId="16581"/>
    <cellStyle name="Percent 13 12 23" xfId="16582"/>
    <cellStyle name="Percent 13 12 24" xfId="16583"/>
    <cellStyle name="Percent 13 12 25" xfId="16584"/>
    <cellStyle name="Percent 13 12 26" xfId="16585"/>
    <cellStyle name="Percent 13 12 27" xfId="16586"/>
    <cellStyle name="Percent 13 12 28" xfId="16587"/>
    <cellStyle name="Percent 13 12 29" xfId="16588"/>
    <cellStyle name="Percent 13 12 3" xfId="16589"/>
    <cellStyle name="Percent 13 12 30" xfId="16590"/>
    <cellStyle name="Percent 13 12 31" xfId="16591"/>
    <cellStyle name="Percent 13 12 32" xfId="16592"/>
    <cellStyle name="Percent 13 12 33" xfId="16593"/>
    <cellStyle name="Percent 13 12 34" xfId="16594"/>
    <cellStyle name="Percent 13 12 35" xfId="16595"/>
    <cellStyle name="Percent 13 12 4" xfId="16596"/>
    <cellStyle name="Percent 13 12 5" xfId="16597"/>
    <cellStyle name="Percent 13 12 6" xfId="16598"/>
    <cellStyle name="Percent 13 12 7" xfId="16599"/>
    <cellStyle name="Percent 13 12 8" xfId="16600"/>
    <cellStyle name="Percent 13 12 9" xfId="16601"/>
    <cellStyle name="Percent 13 13" xfId="16602"/>
    <cellStyle name="Percent 13 13 10" xfId="16603"/>
    <cellStyle name="Percent 13 13 11" xfId="16604"/>
    <cellStyle name="Percent 13 13 12" xfId="16605"/>
    <cellStyle name="Percent 13 13 13" xfId="16606"/>
    <cellStyle name="Percent 13 13 14" xfId="16607"/>
    <cellStyle name="Percent 13 13 15" xfId="16608"/>
    <cellStyle name="Percent 13 13 16" xfId="16609"/>
    <cellStyle name="Percent 13 13 17" xfId="16610"/>
    <cellStyle name="Percent 13 13 18" xfId="16611"/>
    <cellStyle name="Percent 13 13 19" xfId="16612"/>
    <cellStyle name="Percent 13 13 2" xfId="16613"/>
    <cellStyle name="Percent 13 13 20" xfId="16614"/>
    <cellStyle name="Percent 13 13 21" xfId="16615"/>
    <cellStyle name="Percent 13 13 22" xfId="16616"/>
    <cellStyle name="Percent 13 13 23" xfId="16617"/>
    <cellStyle name="Percent 13 13 24" xfId="16618"/>
    <cellStyle name="Percent 13 13 25" xfId="16619"/>
    <cellStyle name="Percent 13 13 26" xfId="16620"/>
    <cellStyle name="Percent 13 13 27" xfId="16621"/>
    <cellStyle name="Percent 13 13 28" xfId="16622"/>
    <cellStyle name="Percent 13 13 29" xfId="16623"/>
    <cellStyle name="Percent 13 13 3" xfId="16624"/>
    <cellStyle name="Percent 13 13 30" xfId="16625"/>
    <cellStyle name="Percent 13 13 31" xfId="16626"/>
    <cellStyle name="Percent 13 13 32" xfId="16627"/>
    <cellStyle name="Percent 13 13 33" xfId="16628"/>
    <cellStyle name="Percent 13 13 34" xfId="16629"/>
    <cellStyle name="Percent 13 13 35" xfId="16630"/>
    <cellStyle name="Percent 13 13 4" xfId="16631"/>
    <cellStyle name="Percent 13 13 5" xfId="16632"/>
    <cellStyle name="Percent 13 13 6" xfId="16633"/>
    <cellStyle name="Percent 13 13 7" xfId="16634"/>
    <cellStyle name="Percent 13 13 8" xfId="16635"/>
    <cellStyle name="Percent 13 13 9" xfId="16636"/>
    <cellStyle name="Percent 13 14" xfId="16637"/>
    <cellStyle name="Percent 13 14 10" xfId="16638"/>
    <cellStyle name="Percent 13 14 11" xfId="16639"/>
    <cellStyle name="Percent 13 14 12" xfId="16640"/>
    <cellStyle name="Percent 13 14 13" xfId="16641"/>
    <cellStyle name="Percent 13 14 14" xfId="16642"/>
    <cellStyle name="Percent 13 14 15" xfId="16643"/>
    <cellStyle name="Percent 13 14 16" xfId="16644"/>
    <cellStyle name="Percent 13 14 17" xfId="16645"/>
    <cellStyle name="Percent 13 14 18" xfId="16646"/>
    <cellStyle name="Percent 13 14 19" xfId="16647"/>
    <cellStyle name="Percent 13 14 2" xfId="16648"/>
    <cellStyle name="Percent 13 14 20" xfId="16649"/>
    <cellStyle name="Percent 13 14 21" xfId="16650"/>
    <cellStyle name="Percent 13 14 22" xfId="16651"/>
    <cellStyle name="Percent 13 14 23" xfId="16652"/>
    <cellStyle name="Percent 13 14 24" xfId="16653"/>
    <cellStyle name="Percent 13 14 25" xfId="16654"/>
    <cellStyle name="Percent 13 14 26" xfId="16655"/>
    <cellStyle name="Percent 13 14 27" xfId="16656"/>
    <cellStyle name="Percent 13 14 28" xfId="16657"/>
    <cellStyle name="Percent 13 14 29" xfId="16658"/>
    <cellStyle name="Percent 13 14 3" xfId="16659"/>
    <cellStyle name="Percent 13 14 30" xfId="16660"/>
    <cellStyle name="Percent 13 14 31" xfId="16661"/>
    <cellStyle name="Percent 13 14 32" xfId="16662"/>
    <cellStyle name="Percent 13 14 33" xfId="16663"/>
    <cellStyle name="Percent 13 14 34" xfId="16664"/>
    <cellStyle name="Percent 13 14 35" xfId="16665"/>
    <cellStyle name="Percent 13 14 4" xfId="16666"/>
    <cellStyle name="Percent 13 14 5" xfId="16667"/>
    <cellStyle name="Percent 13 14 6" xfId="16668"/>
    <cellStyle name="Percent 13 14 7" xfId="16669"/>
    <cellStyle name="Percent 13 14 8" xfId="16670"/>
    <cellStyle name="Percent 13 14 9" xfId="16671"/>
    <cellStyle name="Percent 13 15" xfId="16672"/>
    <cellStyle name="Percent 13 15 10" xfId="16673"/>
    <cellStyle name="Percent 13 15 11" xfId="16674"/>
    <cellStyle name="Percent 13 15 12" xfId="16675"/>
    <cellStyle name="Percent 13 15 13" xfId="16676"/>
    <cellStyle name="Percent 13 15 14" xfId="16677"/>
    <cellStyle name="Percent 13 15 15" xfId="16678"/>
    <cellStyle name="Percent 13 15 16" xfId="16679"/>
    <cellStyle name="Percent 13 15 17" xfId="16680"/>
    <cellStyle name="Percent 13 15 18" xfId="16681"/>
    <cellStyle name="Percent 13 15 19" xfId="16682"/>
    <cellStyle name="Percent 13 15 2" xfId="16683"/>
    <cellStyle name="Percent 13 15 20" xfId="16684"/>
    <cellStyle name="Percent 13 15 21" xfId="16685"/>
    <cellStyle name="Percent 13 15 22" xfId="16686"/>
    <cellStyle name="Percent 13 15 23" xfId="16687"/>
    <cellStyle name="Percent 13 15 24" xfId="16688"/>
    <cellStyle name="Percent 13 15 25" xfId="16689"/>
    <cellStyle name="Percent 13 15 26" xfId="16690"/>
    <cellStyle name="Percent 13 15 27" xfId="16691"/>
    <cellStyle name="Percent 13 15 28" xfId="16692"/>
    <cellStyle name="Percent 13 15 29" xfId="16693"/>
    <cellStyle name="Percent 13 15 3" xfId="16694"/>
    <cellStyle name="Percent 13 15 30" xfId="16695"/>
    <cellStyle name="Percent 13 15 31" xfId="16696"/>
    <cellStyle name="Percent 13 15 32" xfId="16697"/>
    <cellStyle name="Percent 13 15 33" xfId="16698"/>
    <cellStyle name="Percent 13 15 34" xfId="16699"/>
    <cellStyle name="Percent 13 15 35" xfId="16700"/>
    <cellStyle name="Percent 13 15 4" xfId="16701"/>
    <cellStyle name="Percent 13 15 5" xfId="16702"/>
    <cellStyle name="Percent 13 15 6" xfId="16703"/>
    <cellStyle name="Percent 13 15 7" xfId="16704"/>
    <cellStyle name="Percent 13 15 8" xfId="16705"/>
    <cellStyle name="Percent 13 15 9" xfId="16706"/>
    <cellStyle name="Percent 13 16" xfId="16707"/>
    <cellStyle name="Percent 13 16 10" xfId="16708"/>
    <cellStyle name="Percent 13 16 11" xfId="16709"/>
    <cellStyle name="Percent 13 16 12" xfId="16710"/>
    <cellStyle name="Percent 13 16 13" xfId="16711"/>
    <cellStyle name="Percent 13 16 14" xfId="16712"/>
    <cellStyle name="Percent 13 16 15" xfId="16713"/>
    <cellStyle name="Percent 13 16 16" xfId="16714"/>
    <cellStyle name="Percent 13 16 17" xfId="16715"/>
    <cellStyle name="Percent 13 16 18" xfId="16716"/>
    <cellStyle name="Percent 13 16 19" xfId="16717"/>
    <cellStyle name="Percent 13 16 2" xfId="16718"/>
    <cellStyle name="Percent 13 16 20" xfId="16719"/>
    <cellStyle name="Percent 13 16 21" xfId="16720"/>
    <cellStyle name="Percent 13 16 22" xfId="16721"/>
    <cellStyle name="Percent 13 16 23" xfId="16722"/>
    <cellStyle name="Percent 13 16 24" xfId="16723"/>
    <cellStyle name="Percent 13 16 25" xfId="16724"/>
    <cellStyle name="Percent 13 16 26" xfId="16725"/>
    <cellStyle name="Percent 13 16 27" xfId="16726"/>
    <cellStyle name="Percent 13 16 28" xfId="16727"/>
    <cellStyle name="Percent 13 16 29" xfId="16728"/>
    <cellStyle name="Percent 13 16 3" xfId="16729"/>
    <cellStyle name="Percent 13 16 30" xfId="16730"/>
    <cellStyle name="Percent 13 16 31" xfId="16731"/>
    <cellStyle name="Percent 13 16 32" xfId="16732"/>
    <cellStyle name="Percent 13 16 33" xfId="16733"/>
    <cellStyle name="Percent 13 16 34" xfId="16734"/>
    <cellStyle name="Percent 13 16 35" xfId="16735"/>
    <cellStyle name="Percent 13 16 4" xfId="16736"/>
    <cellStyle name="Percent 13 16 5" xfId="16737"/>
    <cellStyle name="Percent 13 16 6" xfId="16738"/>
    <cellStyle name="Percent 13 16 7" xfId="16739"/>
    <cellStyle name="Percent 13 16 8" xfId="16740"/>
    <cellStyle name="Percent 13 16 9" xfId="16741"/>
    <cellStyle name="Percent 13 17" xfId="16742"/>
    <cellStyle name="Percent 13 17 10" xfId="16743"/>
    <cellStyle name="Percent 13 17 11" xfId="16744"/>
    <cellStyle name="Percent 13 17 12" xfId="16745"/>
    <cellStyle name="Percent 13 17 13" xfId="16746"/>
    <cellStyle name="Percent 13 17 14" xfId="16747"/>
    <cellStyle name="Percent 13 17 15" xfId="16748"/>
    <cellStyle name="Percent 13 17 16" xfId="16749"/>
    <cellStyle name="Percent 13 17 17" xfId="16750"/>
    <cellStyle name="Percent 13 17 18" xfId="16751"/>
    <cellStyle name="Percent 13 17 19" xfId="16752"/>
    <cellStyle name="Percent 13 17 2" xfId="16753"/>
    <cellStyle name="Percent 13 17 20" xfId="16754"/>
    <cellStyle name="Percent 13 17 21" xfId="16755"/>
    <cellStyle name="Percent 13 17 22" xfId="16756"/>
    <cellStyle name="Percent 13 17 23" xfId="16757"/>
    <cellStyle name="Percent 13 17 24" xfId="16758"/>
    <cellStyle name="Percent 13 17 25" xfId="16759"/>
    <cellStyle name="Percent 13 17 26" xfId="16760"/>
    <cellStyle name="Percent 13 17 27" xfId="16761"/>
    <cellStyle name="Percent 13 17 28" xfId="16762"/>
    <cellStyle name="Percent 13 17 29" xfId="16763"/>
    <cellStyle name="Percent 13 17 3" xfId="16764"/>
    <cellStyle name="Percent 13 17 30" xfId="16765"/>
    <cellStyle name="Percent 13 17 31" xfId="16766"/>
    <cellStyle name="Percent 13 17 32" xfId="16767"/>
    <cellStyle name="Percent 13 17 33" xfId="16768"/>
    <cellStyle name="Percent 13 17 34" xfId="16769"/>
    <cellStyle name="Percent 13 17 35" xfId="16770"/>
    <cellStyle name="Percent 13 17 4" xfId="16771"/>
    <cellStyle name="Percent 13 17 5" xfId="16772"/>
    <cellStyle name="Percent 13 17 6" xfId="16773"/>
    <cellStyle name="Percent 13 17 7" xfId="16774"/>
    <cellStyle name="Percent 13 17 8" xfId="16775"/>
    <cellStyle name="Percent 13 17 9" xfId="16776"/>
    <cellStyle name="Percent 13 18" xfId="16777"/>
    <cellStyle name="Percent 13 18 10" xfId="16778"/>
    <cellStyle name="Percent 13 18 11" xfId="16779"/>
    <cellStyle name="Percent 13 18 12" xfId="16780"/>
    <cellStyle name="Percent 13 18 13" xfId="16781"/>
    <cellStyle name="Percent 13 18 14" xfId="16782"/>
    <cellStyle name="Percent 13 18 15" xfId="16783"/>
    <cellStyle name="Percent 13 18 16" xfId="16784"/>
    <cellStyle name="Percent 13 18 17" xfId="16785"/>
    <cellStyle name="Percent 13 18 18" xfId="16786"/>
    <cellStyle name="Percent 13 18 19" xfId="16787"/>
    <cellStyle name="Percent 13 18 2" xfId="16788"/>
    <cellStyle name="Percent 13 18 20" xfId="16789"/>
    <cellStyle name="Percent 13 18 21" xfId="16790"/>
    <cellStyle name="Percent 13 18 22" xfId="16791"/>
    <cellStyle name="Percent 13 18 23" xfId="16792"/>
    <cellStyle name="Percent 13 18 24" xfId="16793"/>
    <cellStyle name="Percent 13 18 25" xfId="16794"/>
    <cellStyle name="Percent 13 18 26" xfId="16795"/>
    <cellStyle name="Percent 13 18 27" xfId="16796"/>
    <cellStyle name="Percent 13 18 28" xfId="16797"/>
    <cellStyle name="Percent 13 18 29" xfId="16798"/>
    <cellStyle name="Percent 13 18 3" xfId="16799"/>
    <cellStyle name="Percent 13 18 30" xfId="16800"/>
    <cellStyle name="Percent 13 18 31" xfId="16801"/>
    <cellStyle name="Percent 13 18 32" xfId="16802"/>
    <cellStyle name="Percent 13 18 33" xfId="16803"/>
    <cellStyle name="Percent 13 18 34" xfId="16804"/>
    <cellStyle name="Percent 13 18 35" xfId="16805"/>
    <cellStyle name="Percent 13 18 4" xfId="16806"/>
    <cellStyle name="Percent 13 18 5" xfId="16807"/>
    <cellStyle name="Percent 13 18 6" xfId="16808"/>
    <cellStyle name="Percent 13 18 7" xfId="16809"/>
    <cellStyle name="Percent 13 18 8" xfId="16810"/>
    <cellStyle name="Percent 13 18 9" xfId="16811"/>
    <cellStyle name="Percent 13 19" xfId="16812"/>
    <cellStyle name="Percent 13 19 10" xfId="16813"/>
    <cellStyle name="Percent 13 19 11" xfId="16814"/>
    <cellStyle name="Percent 13 19 12" xfId="16815"/>
    <cellStyle name="Percent 13 19 13" xfId="16816"/>
    <cellStyle name="Percent 13 19 14" xfId="16817"/>
    <cellStyle name="Percent 13 19 15" xfId="16818"/>
    <cellStyle name="Percent 13 19 16" xfId="16819"/>
    <cellStyle name="Percent 13 19 17" xfId="16820"/>
    <cellStyle name="Percent 13 19 18" xfId="16821"/>
    <cellStyle name="Percent 13 19 19" xfId="16822"/>
    <cellStyle name="Percent 13 19 2" xfId="16823"/>
    <cellStyle name="Percent 13 19 20" xfId="16824"/>
    <cellStyle name="Percent 13 19 21" xfId="16825"/>
    <cellStyle name="Percent 13 19 22" xfId="16826"/>
    <cellStyle name="Percent 13 19 23" xfId="16827"/>
    <cellStyle name="Percent 13 19 24" xfId="16828"/>
    <cellStyle name="Percent 13 19 25" xfId="16829"/>
    <cellStyle name="Percent 13 19 26" xfId="16830"/>
    <cellStyle name="Percent 13 19 27" xfId="16831"/>
    <cellStyle name="Percent 13 19 28" xfId="16832"/>
    <cellStyle name="Percent 13 19 29" xfId="16833"/>
    <cellStyle name="Percent 13 19 3" xfId="16834"/>
    <cellStyle name="Percent 13 19 30" xfId="16835"/>
    <cellStyle name="Percent 13 19 31" xfId="16836"/>
    <cellStyle name="Percent 13 19 32" xfId="16837"/>
    <cellStyle name="Percent 13 19 33" xfId="16838"/>
    <cellStyle name="Percent 13 19 34" xfId="16839"/>
    <cellStyle name="Percent 13 19 35" xfId="16840"/>
    <cellStyle name="Percent 13 19 4" xfId="16841"/>
    <cellStyle name="Percent 13 19 5" xfId="16842"/>
    <cellStyle name="Percent 13 19 6" xfId="16843"/>
    <cellStyle name="Percent 13 19 7" xfId="16844"/>
    <cellStyle name="Percent 13 19 8" xfId="16845"/>
    <cellStyle name="Percent 13 19 9" xfId="16846"/>
    <cellStyle name="Percent 13 2" xfId="16847"/>
    <cellStyle name="Percent 13 2 10" xfId="16848"/>
    <cellStyle name="Percent 13 2 11" xfId="16849"/>
    <cellStyle name="Percent 13 2 12" xfId="16850"/>
    <cellStyle name="Percent 13 2 13" xfId="16851"/>
    <cellStyle name="Percent 13 2 14" xfId="16852"/>
    <cellStyle name="Percent 13 2 15" xfId="16853"/>
    <cellStyle name="Percent 13 2 16" xfId="16854"/>
    <cellStyle name="Percent 13 2 17" xfId="16855"/>
    <cellStyle name="Percent 13 2 18" xfId="16856"/>
    <cellStyle name="Percent 13 2 19" xfId="16857"/>
    <cellStyle name="Percent 13 2 2" xfId="16858"/>
    <cellStyle name="Percent 13 2 20" xfId="16859"/>
    <cellStyle name="Percent 13 2 21" xfId="16860"/>
    <cellStyle name="Percent 13 2 22" xfId="16861"/>
    <cellStyle name="Percent 13 2 23" xfId="16862"/>
    <cellStyle name="Percent 13 2 24" xfId="16863"/>
    <cellStyle name="Percent 13 2 25" xfId="16864"/>
    <cellStyle name="Percent 13 2 26" xfId="16865"/>
    <cellStyle name="Percent 13 2 27" xfId="16866"/>
    <cellStyle name="Percent 13 2 28" xfId="16867"/>
    <cellStyle name="Percent 13 2 29" xfId="16868"/>
    <cellStyle name="Percent 13 2 3" xfId="16869"/>
    <cellStyle name="Percent 13 2 30" xfId="16870"/>
    <cellStyle name="Percent 13 2 31" xfId="16871"/>
    <cellStyle name="Percent 13 2 32" xfId="16872"/>
    <cellStyle name="Percent 13 2 33" xfId="16873"/>
    <cellStyle name="Percent 13 2 34" xfId="16874"/>
    <cellStyle name="Percent 13 2 35" xfId="16875"/>
    <cellStyle name="Percent 13 2 4" xfId="16876"/>
    <cellStyle name="Percent 13 2 5" xfId="16877"/>
    <cellStyle name="Percent 13 2 6" xfId="16878"/>
    <cellStyle name="Percent 13 2 7" xfId="16879"/>
    <cellStyle name="Percent 13 2 8" xfId="16880"/>
    <cellStyle name="Percent 13 2 9" xfId="16881"/>
    <cellStyle name="Percent 13 20" xfId="16882"/>
    <cellStyle name="Percent 13 20 10" xfId="16883"/>
    <cellStyle name="Percent 13 20 11" xfId="16884"/>
    <cellStyle name="Percent 13 20 12" xfId="16885"/>
    <cellStyle name="Percent 13 20 13" xfId="16886"/>
    <cellStyle name="Percent 13 20 14" xfId="16887"/>
    <cellStyle name="Percent 13 20 15" xfId="16888"/>
    <cellStyle name="Percent 13 20 16" xfId="16889"/>
    <cellStyle name="Percent 13 20 17" xfId="16890"/>
    <cellStyle name="Percent 13 20 18" xfId="16891"/>
    <cellStyle name="Percent 13 20 19" xfId="16892"/>
    <cellStyle name="Percent 13 20 2" xfId="16893"/>
    <cellStyle name="Percent 13 20 20" xfId="16894"/>
    <cellStyle name="Percent 13 20 21" xfId="16895"/>
    <cellStyle name="Percent 13 20 22" xfId="16896"/>
    <cellStyle name="Percent 13 20 23" xfId="16897"/>
    <cellStyle name="Percent 13 20 24" xfId="16898"/>
    <cellStyle name="Percent 13 20 25" xfId="16899"/>
    <cellStyle name="Percent 13 20 26" xfId="16900"/>
    <cellStyle name="Percent 13 20 27" xfId="16901"/>
    <cellStyle name="Percent 13 20 28" xfId="16902"/>
    <cellStyle name="Percent 13 20 29" xfId="16903"/>
    <cellStyle name="Percent 13 20 3" xfId="16904"/>
    <cellStyle name="Percent 13 20 30" xfId="16905"/>
    <cellStyle name="Percent 13 20 31" xfId="16906"/>
    <cellStyle name="Percent 13 20 32" xfId="16907"/>
    <cellStyle name="Percent 13 20 33" xfId="16908"/>
    <cellStyle name="Percent 13 20 34" xfId="16909"/>
    <cellStyle name="Percent 13 20 35" xfId="16910"/>
    <cellStyle name="Percent 13 20 4" xfId="16911"/>
    <cellStyle name="Percent 13 20 5" xfId="16912"/>
    <cellStyle name="Percent 13 20 6" xfId="16913"/>
    <cellStyle name="Percent 13 20 7" xfId="16914"/>
    <cellStyle name="Percent 13 20 8" xfId="16915"/>
    <cellStyle name="Percent 13 20 9" xfId="16916"/>
    <cellStyle name="Percent 13 21" xfId="16917"/>
    <cellStyle name="Percent 13 21 10" xfId="16918"/>
    <cellStyle name="Percent 13 21 11" xfId="16919"/>
    <cellStyle name="Percent 13 21 12" xfId="16920"/>
    <cellStyle name="Percent 13 21 13" xfId="16921"/>
    <cellStyle name="Percent 13 21 14" xfId="16922"/>
    <cellStyle name="Percent 13 21 15" xfId="16923"/>
    <cellStyle name="Percent 13 21 16" xfId="16924"/>
    <cellStyle name="Percent 13 21 17" xfId="16925"/>
    <cellStyle name="Percent 13 21 18" xfId="16926"/>
    <cellStyle name="Percent 13 21 19" xfId="16927"/>
    <cellStyle name="Percent 13 21 2" xfId="16928"/>
    <cellStyle name="Percent 13 21 20" xfId="16929"/>
    <cellStyle name="Percent 13 21 21" xfId="16930"/>
    <cellStyle name="Percent 13 21 22" xfId="16931"/>
    <cellStyle name="Percent 13 21 23" xfId="16932"/>
    <cellStyle name="Percent 13 21 24" xfId="16933"/>
    <cellStyle name="Percent 13 21 25" xfId="16934"/>
    <cellStyle name="Percent 13 21 26" xfId="16935"/>
    <cellStyle name="Percent 13 21 27" xfId="16936"/>
    <cellStyle name="Percent 13 21 28" xfId="16937"/>
    <cellStyle name="Percent 13 21 29" xfId="16938"/>
    <cellStyle name="Percent 13 21 3" xfId="16939"/>
    <cellStyle name="Percent 13 21 30" xfId="16940"/>
    <cellStyle name="Percent 13 21 31" xfId="16941"/>
    <cellStyle name="Percent 13 21 32" xfId="16942"/>
    <cellStyle name="Percent 13 21 33" xfId="16943"/>
    <cellStyle name="Percent 13 21 34" xfId="16944"/>
    <cellStyle name="Percent 13 21 35" xfId="16945"/>
    <cellStyle name="Percent 13 21 4" xfId="16946"/>
    <cellStyle name="Percent 13 21 5" xfId="16947"/>
    <cellStyle name="Percent 13 21 6" xfId="16948"/>
    <cellStyle name="Percent 13 21 7" xfId="16949"/>
    <cellStyle name="Percent 13 21 8" xfId="16950"/>
    <cellStyle name="Percent 13 21 9" xfId="16951"/>
    <cellStyle name="Percent 13 22" xfId="16952"/>
    <cellStyle name="Percent 13 22 10" xfId="16953"/>
    <cellStyle name="Percent 13 22 11" xfId="16954"/>
    <cellStyle name="Percent 13 22 12" xfId="16955"/>
    <cellStyle name="Percent 13 22 13" xfId="16956"/>
    <cellStyle name="Percent 13 22 14" xfId="16957"/>
    <cellStyle name="Percent 13 22 15" xfId="16958"/>
    <cellStyle name="Percent 13 22 16" xfId="16959"/>
    <cellStyle name="Percent 13 22 17" xfId="16960"/>
    <cellStyle name="Percent 13 22 18" xfId="16961"/>
    <cellStyle name="Percent 13 22 19" xfId="16962"/>
    <cellStyle name="Percent 13 22 2" xfId="16963"/>
    <cellStyle name="Percent 13 22 20" xfId="16964"/>
    <cellStyle name="Percent 13 22 21" xfId="16965"/>
    <cellStyle name="Percent 13 22 22" xfId="16966"/>
    <cellStyle name="Percent 13 22 23" xfId="16967"/>
    <cellStyle name="Percent 13 22 24" xfId="16968"/>
    <cellStyle name="Percent 13 22 25" xfId="16969"/>
    <cellStyle name="Percent 13 22 26" xfId="16970"/>
    <cellStyle name="Percent 13 22 27" xfId="16971"/>
    <cellStyle name="Percent 13 22 28" xfId="16972"/>
    <cellStyle name="Percent 13 22 29" xfId="16973"/>
    <cellStyle name="Percent 13 22 3" xfId="16974"/>
    <cellStyle name="Percent 13 22 30" xfId="16975"/>
    <cellStyle name="Percent 13 22 31" xfId="16976"/>
    <cellStyle name="Percent 13 22 32" xfId="16977"/>
    <cellStyle name="Percent 13 22 33" xfId="16978"/>
    <cellStyle name="Percent 13 22 34" xfId="16979"/>
    <cellStyle name="Percent 13 22 35" xfId="16980"/>
    <cellStyle name="Percent 13 22 4" xfId="16981"/>
    <cellStyle name="Percent 13 22 5" xfId="16982"/>
    <cellStyle name="Percent 13 22 6" xfId="16983"/>
    <cellStyle name="Percent 13 22 7" xfId="16984"/>
    <cellStyle name="Percent 13 22 8" xfId="16985"/>
    <cellStyle name="Percent 13 22 9" xfId="16986"/>
    <cellStyle name="Percent 13 23" xfId="16987"/>
    <cellStyle name="Percent 13 23 10" xfId="16988"/>
    <cellStyle name="Percent 13 23 11" xfId="16989"/>
    <cellStyle name="Percent 13 23 12" xfId="16990"/>
    <cellStyle name="Percent 13 23 13" xfId="16991"/>
    <cellStyle name="Percent 13 23 14" xfId="16992"/>
    <cellStyle name="Percent 13 23 15" xfId="16993"/>
    <cellStyle name="Percent 13 23 16" xfId="16994"/>
    <cellStyle name="Percent 13 23 17" xfId="16995"/>
    <cellStyle name="Percent 13 23 18" xfId="16996"/>
    <cellStyle name="Percent 13 23 19" xfId="16997"/>
    <cellStyle name="Percent 13 23 2" xfId="16998"/>
    <cellStyle name="Percent 13 23 20" xfId="16999"/>
    <cellStyle name="Percent 13 23 21" xfId="17000"/>
    <cellStyle name="Percent 13 23 22" xfId="17001"/>
    <cellStyle name="Percent 13 23 23" xfId="17002"/>
    <cellStyle name="Percent 13 23 24" xfId="17003"/>
    <cellStyle name="Percent 13 23 25" xfId="17004"/>
    <cellStyle name="Percent 13 23 26" xfId="17005"/>
    <cellStyle name="Percent 13 23 27" xfId="17006"/>
    <cellStyle name="Percent 13 23 28" xfId="17007"/>
    <cellStyle name="Percent 13 23 29" xfId="17008"/>
    <cellStyle name="Percent 13 23 3" xfId="17009"/>
    <cellStyle name="Percent 13 23 30" xfId="17010"/>
    <cellStyle name="Percent 13 23 31" xfId="17011"/>
    <cellStyle name="Percent 13 23 32" xfId="17012"/>
    <cellStyle name="Percent 13 23 33" xfId="17013"/>
    <cellStyle name="Percent 13 23 34" xfId="17014"/>
    <cellStyle name="Percent 13 23 35" xfId="17015"/>
    <cellStyle name="Percent 13 23 4" xfId="17016"/>
    <cellStyle name="Percent 13 23 5" xfId="17017"/>
    <cellStyle name="Percent 13 23 6" xfId="17018"/>
    <cellStyle name="Percent 13 23 7" xfId="17019"/>
    <cellStyle name="Percent 13 23 8" xfId="17020"/>
    <cellStyle name="Percent 13 23 9" xfId="17021"/>
    <cellStyle name="Percent 13 24" xfId="17022"/>
    <cellStyle name="Percent 13 24 10" xfId="17023"/>
    <cellStyle name="Percent 13 24 11" xfId="17024"/>
    <cellStyle name="Percent 13 24 12" xfId="17025"/>
    <cellStyle name="Percent 13 24 13" xfId="17026"/>
    <cellStyle name="Percent 13 24 14" xfId="17027"/>
    <cellStyle name="Percent 13 24 15" xfId="17028"/>
    <cellStyle name="Percent 13 24 16" xfId="17029"/>
    <cellStyle name="Percent 13 24 17" xfId="17030"/>
    <cellStyle name="Percent 13 24 18" xfId="17031"/>
    <cellStyle name="Percent 13 24 19" xfId="17032"/>
    <cellStyle name="Percent 13 24 2" xfId="17033"/>
    <cellStyle name="Percent 13 24 20" xfId="17034"/>
    <cellStyle name="Percent 13 24 21" xfId="17035"/>
    <cellStyle name="Percent 13 24 22" xfId="17036"/>
    <cellStyle name="Percent 13 24 23" xfId="17037"/>
    <cellStyle name="Percent 13 24 24" xfId="17038"/>
    <cellStyle name="Percent 13 24 25" xfId="17039"/>
    <cellStyle name="Percent 13 24 26" xfId="17040"/>
    <cellStyle name="Percent 13 24 27" xfId="17041"/>
    <cellStyle name="Percent 13 24 28" xfId="17042"/>
    <cellStyle name="Percent 13 24 29" xfId="17043"/>
    <cellStyle name="Percent 13 24 3" xfId="17044"/>
    <cellStyle name="Percent 13 24 30" xfId="17045"/>
    <cellStyle name="Percent 13 24 31" xfId="17046"/>
    <cellStyle name="Percent 13 24 32" xfId="17047"/>
    <cellStyle name="Percent 13 24 33" xfId="17048"/>
    <cellStyle name="Percent 13 24 34" xfId="17049"/>
    <cellStyle name="Percent 13 24 35" xfId="17050"/>
    <cellStyle name="Percent 13 24 4" xfId="17051"/>
    <cellStyle name="Percent 13 24 5" xfId="17052"/>
    <cellStyle name="Percent 13 24 6" xfId="17053"/>
    <cellStyle name="Percent 13 24 7" xfId="17054"/>
    <cellStyle name="Percent 13 24 8" xfId="17055"/>
    <cellStyle name="Percent 13 24 9" xfId="17056"/>
    <cellStyle name="Percent 13 25" xfId="17057"/>
    <cellStyle name="Percent 13 25 10" xfId="17058"/>
    <cellStyle name="Percent 13 25 11" xfId="17059"/>
    <cellStyle name="Percent 13 25 12" xfId="17060"/>
    <cellStyle name="Percent 13 25 13" xfId="17061"/>
    <cellStyle name="Percent 13 25 14" xfId="17062"/>
    <cellStyle name="Percent 13 25 15" xfId="17063"/>
    <cellStyle name="Percent 13 25 16" xfId="17064"/>
    <cellStyle name="Percent 13 25 17" xfId="17065"/>
    <cellStyle name="Percent 13 25 18" xfId="17066"/>
    <cellStyle name="Percent 13 25 19" xfId="17067"/>
    <cellStyle name="Percent 13 25 2" xfId="17068"/>
    <cellStyle name="Percent 13 25 20" xfId="17069"/>
    <cellStyle name="Percent 13 25 21" xfId="17070"/>
    <cellStyle name="Percent 13 25 22" xfId="17071"/>
    <cellStyle name="Percent 13 25 23" xfId="17072"/>
    <cellStyle name="Percent 13 25 24" xfId="17073"/>
    <cellStyle name="Percent 13 25 25" xfId="17074"/>
    <cellStyle name="Percent 13 25 26" xfId="17075"/>
    <cellStyle name="Percent 13 25 27" xfId="17076"/>
    <cellStyle name="Percent 13 25 28" xfId="17077"/>
    <cellStyle name="Percent 13 25 29" xfId="17078"/>
    <cellStyle name="Percent 13 25 3" xfId="17079"/>
    <cellStyle name="Percent 13 25 30" xfId="17080"/>
    <cellStyle name="Percent 13 25 31" xfId="17081"/>
    <cellStyle name="Percent 13 25 32" xfId="17082"/>
    <cellStyle name="Percent 13 25 33" xfId="17083"/>
    <cellStyle name="Percent 13 25 34" xfId="17084"/>
    <cellStyle name="Percent 13 25 35" xfId="17085"/>
    <cellStyle name="Percent 13 25 4" xfId="17086"/>
    <cellStyle name="Percent 13 25 5" xfId="17087"/>
    <cellStyle name="Percent 13 25 6" xfId="17088"/>
    <cellStyle name="Percent 13 25 7" xfId="17089"/>
    <cellStyle name="Percent 13 25 8" xfId="17090"/>
    <cellStyle name="Percent 13 25 9" xfId="17091"/>
    <cellStyle name="Percent 13 3" xfId="17092"/>
    <cellStyle name="Percent 13 3 10" xfId="17093"/>
    <cellStyle name="Percent 13 3 11" xfId="17094"/>
    <cellStyle name="Percent 13 3 12" xfId="17095"/>
    <cellStyle name="Percent 13 3 13" xfId="17096"/>
    <cellStyle name="Percent 13 3 14" xfId="17097"/>
    <cellStyle name="Percent 13 3 15" xfId="17098"/>
    <cellStyle name="Percent 13 3 16" xfId="17099"/>
    <cellStyle name="Percent 13 3 17" xfId="17100"/>
    <cellStyle name="Percent 13 3 18" xfId="17101"/>
    <cellStyle name="Percent 13 3 19" xfId="17102"/>
    <cellStyle name="Percent 13 3 2" xfId="17103"/>
    <cellStyle name="Percent 13 3 20" xfId="17104"/>
    <cellStyle name="Percent 13 3 21" xfId="17105"/>
    <cellStyle name="Percent 13 3 22" xfId="17106"/>
    <cellStyle name="Percent 13 3 23" xfId="17107"/>
    <cellStyle name="Percent 13 3 24" xfId="17108"/>
    <cellStyle name="Percent 13 3 25" xfId="17109"/>
    <cellStyle name="Percent 13 3 26" xfId="17110"/>
    <cellStyle name="Percent 13 3 27" xfId="17111"/>
    <cellStyle name="Percent 13 3 28" xfId="17112"/>
    <cellStyle name="Percent 13 3 29" xfId="17113"/>
    <cellStyle name="Percent 13 3 3" xfId="17114"/>
    <cellStyle name="Percent 13 3 30" xfId="17115"/>
    <cellStyle name="Percent 13 3 31" xfId="17116"/>
    <cellStyle name="Percent 13 3 32" xfId="17117"/>
    <cellStyle name="Percent 13 3 33" xfId="17118"/>
    <cellStyle name="Percent 13 3 34" xfId="17119"/>
    <cellStyle name="Percent 13 3 35" xfId="17120"/>
    <cellStyle name="Percent 13 3 4" xfId="17121"/>
    <cellStyle name="Percent 13 3 5" xfId="17122"/>
    <cellStyle name="Percent 13 3 6" xfId="17123"/>
    <cellStyle name="Percent 13 3 7" xfId="17124"/>
    <cellStyle name="Percent 13 3 8" xfId="17125"/>
    <cellStyle name="Percent 13 3 9" xfId="17126"/>
    <cellStyle name="Percent 13 4" xfId="17127"/>
    <cellStyle name="Percent 13 4 10" xfId="17128"/>
    <cellStyle name="Percent 13 4 11" xfId="17129"/>
    <cellStyle name="Percent 13 4 12" xfId="17130"/>
    <cellStyle name="Percent 13 4 13" xfId="17131"/>
    <cellStyle name="Percent 13 4 14" xfId="17132"/>
    <cellStyle name="Percent 13 4 15" xfId="17133"/>
    <cellStyle name="Percent 13 4 16" xfId="17134"/>
    <cellStyle name="Percent 13 4 17" xfId="17135"/>
    <cellStyle name="Percent 13 4 18" xfId="17136"/>
    <cellStyle name="Percent 13 4 19" xfId="17137"/>
    <cellStyle name="Percent 13 4 2" xfId="17138"/>
    <cellStyle name="Percent 13 4 20" xfId="17139"/>
    <cellStyle name="Percent 13 4 21" xfId="17140"/>
    <cellStyle name="Percent 13 4 22" xfId="17141"/>
    <cellStyle name="Percent 13 4 23" xfId="17142"/>
    <cellStyle name="Percent 13 4 24" xfId="17143"/>
    <cellStyle name="Percent 13 4 25" xfId="17144"/>
    <cellStyle name="Percent 13 4 26" xfId="17145"/>
    <cellStyle name="Percent 13 4 27" xfId="17146"/>
    <cellStyle name="Percent 13 4 28" xfId="17147"/>
    <cellStyle name="Percent 13 4 29" xfId="17148"/>
    <cellStyle name="Percent 13 4 3" xfId="17149"/>
    <cellStyle name="Percent 13 4 30" xfId="17150"/>
    <cellStyle name="Percent 13 4 31" xfId="17151"/>
    <cellStyle name="Percent 13 4 32" xfId="17152"/>
    <cellStyle name="Percent 13 4 33" xfId="17153"/>
    <cellStyle name="Percent 13 4 34" xfId="17154"/>
    <cellStyle name="Percent 13 4 35" xfId="17155"/>
    <cellStyle name="Percent 13 4 4" xfId="17156"/>
    <cellStyle name="Percent 13 4 5" xfId="17157"/>
    <cellStyle name="Percent 13 4 6" xfId="17158"/>
    <cellStyle name="Percent 13 4 7" xfId="17159"/>
    <cellStyle name="Percent 13 4 8" xfId="17160"/>
    <cellStyle name="Percent 13 4 9" xfId="17161"/>
    <cellStyle name="Percent 13 5" xfId="17162"/>
    <cellStyle name="Percent 13 5 10" xfId="17163"/>
    <cellStyle name="Percent 13 5 11" xfId="17164"/>
    <cellStyle name="Percent 13 5 12" xfId="17165"/>
    <cellStyle name="Percent 13 5 13" xfId="17166"/>
    <cellStyle name="Percent 13 5 14" xfId="17167"/>
    <cellStyle name="Percent 13 5 15" xfId="17168"/>
    <cellStyle name="Percent 13 5 16" xfId="17169"/>
    <cellStyle name="Percent 13 5 17" xfId="17170"/>
    <cellStyle name="Percent 13 5 18" xfId="17171"/>
    <cellStyle name="Percent 13 5 19" xfId="17172"/>
    <cellStyle name="Percent 13 5 2" xfId="17173"/>
    <cellStyle name="Percent 13 5 20" xfId="17174"/>
    <cellStyle name="Percent 13 5 21" xfId="17175"/>
    <cellStyle name="Percent 13 5 22" xfId="17176"/>
    <cellStyle name="Percent 13 5 23" xfId="17177"/>
    <cellStyle name="Percent 13 5 24" xfId="17178"/>
    <cellStyle name="Percent 13 5 25" xfId="17179"/>
    <cellStyle name="Percent 13 5 26" xfId="17180"/>
    <cellStyle name="Percent 13 5 27" xfId="17181"/>
    <cellStyle name="Percent 13 5 28" xfId="17182"/>
    <cellStyle name="Percent 13 5 29" xfId="17183"/>
    <cellStyle name="Percent 13 5 3" xfId="17184"/>
    <cellStyle name="Percent 13 5 30" xfId="17185"/>
    <cellStyle name="Percent 13 5 31" xfId="17186"/>
    <cellStyle name="Percent 13 5 32" xfId="17187"/>
    <cellStyle name="Percent 13 5 33" xfId="17188"/>
    <cellStyle name="Percent 13 5 34" xfId="17189"/>
    <cellStyle name="Percent 13 5 35" xfId="17190"/>
    <cellStyle name="Percent 13 5 4" xfId="17191"/>
    <cellStyle name="Percent 13 5 5" xfId="17192"/>
    <cellStyle name="Percent 13 5 6" xfId="17193"/>
    <cellStyle name="Percent 13 5 7" xfId="17194"/>
    <cellStyle name="Percent 13 5 8" xfId="17195"/>
    <cellStyle name="Percent 13 5 9" xfId="17196"/>
    <cellStyle name="Percent 13 6" xfId="17197"/>
    <cellStyle name="Percent 13 6 10" xfId="17198"/>
    <cellStyle name="Percent 13 6 11" xfId="17199"/>
    <cellStyle name="Percent 13 6 12" xfId="17200"/>
    <cellStyle name="Percent 13 6 13" xfId="17201"/>
    <cellStyle name="Percent 13 6 14" xfId="17202"/>
    <cellStyle name="Percent 13 6 15" xfId="17203"/>
    <cellStyle name="Percent 13 6 16" xfId="17204"/>
    <cellStyle name="Percent 13 6 17" xfId="17205"/>
    <cellStyle name="Percent 13 6 18" xfId="17206"/>
    <cellStyle name="Percent 13 6 19" xfId="17207"/>
    <cellStyle name="Percent 13 6 2" xfId="17208"/>
    <cellStyle name="Percent 13 6 20" xfId="17209"/>
    <cellStyle name="Percent 13 6 21" xfId="17210"/>
    <cellStyle name="Percent 13 6 22" xfId="17211"/>
    <cellStyle name="Percent 13 6 23" xfId="17212"/>
    <cellStyle name="Percent 13 6 24" xfId="17213"/>
    <cellStyle name="Percent 13 6 25" xfId="17214"/>
    <cellStyle name="Percent 13 6 26" xfId="17215"/>
    <cellStyle name="Percent 13 6 27" xfId="17216"/>
    <cellStyle name="Percent 13 6 28" xfId="17217"/>
    <cellStyle name="Percent 13 6 29" xfId="17218"/>
    <cellStyle name="Percent 13 6 3" xfId="17219"/>
    <cellStyle name="Percent 13 6 30" xfId="17220"/>
    <cellStyle name="Percent 13 6 31" xfId="17221"/>
    <cellStyle name="Percent 13 6 32" xfId="17222"/>
    <cellStyle name="Percent 13 6 33" xfId="17223"/>
    <cellStyle name="Percent 13 6 34" xfId="17224"/>
    <cellStyle name="Percent 13 6 35" xfId="17225"/>
    <cellStyle name="Percent 13 6 4" xfId="17226"/>
    <cellStyle name="Percent 13 6 5" xfId="17227"/>
    <cellStyle name="Percent 13 6 6" xfId="17228"/>
    <cellStyle name="Percent 13 6 7" xfId="17229"/>
    <cellStyle name="Percent 13 6 8" xfId="17230"/>
    <cellStyle name="Percent 13 6 9" xfId="17231"/>
    <cellStyle name="Percent 13 7" xfId="17232"/>
    <cellStyle name="Percent 13 7 10" xfId="17233"/>
    <cellStyle name="Percent 13 7 11" xfId="17234"/>
    <cellStyle name="Percent 13 7 12" xfId="17235"/>
    <cellStyle name="Percent 13 7 13" xfId="17236"/>
    <cellStyle name="Percent 13 7 14" xfId="17237"/>
    <cellStyle name="Percent 13 7 15" xfId="17238"/>
    <cellStyle name="Percent 13 7 16" xfId="17239"/>
    <cellStyle name="Percent 13 7 17" xfId="17240"/>
    <cellStyle name="Percent 13 7 18" xfId="17241"/>
    <cellStyle name="Percent 13 7 19" xfId="17242"/>
    <cellStyle name="Percent 13 7 2" xfId="17243"/>
    <cellStyle name="Percent 13 7 20" xfId="17244"/>
    <cellStyle name="Percent 13 7 21" xfId="17245"/>
    <cellStyle name="Percent 13 7 22" xfId="17246"/>
    <cellStyle name="Percent 13 7 23" xfId="17247"/>
    <cellStyle name="Percent 13 7 24" xfId="17248"/>
    <cellStyle name="Percent 13 7 25" xfId="17249"/>
    <cellStyle name="Percent 13 7 26" xfId="17250"/>
    <cellStyle name="Percent 13 7 27" xfId="17251"/>
    <cellStyle name="Percent 13 7 28" xfId="17252"/>
    <cellStyle name="Percent 13 7 29" xfId="17253"/>
    <cellStyle name="Percent 13 7 3" xfId="17254"/>
    <cellStyle name="Percent 13 7 30" xfId="17255"/>
    <cellStyle name="Percent 13 7 31" xfId="17256"/>
    <cellStyle name="Percent 13 7 32" xfId="17257"/>
    <cellStyle name="Percent 13 7 33" xfId="17258"/>
    <cellStyle name="Percent 13 7 34" xfId="17259"/>
    <cellStyle name="Percent 13 7 35" xfId="17260"/>
    <cellStyle name="Percent 13 7 4" xfId="17261"/>
    <cellStyle name="Percent 13 7 5" xfId="17262"/>
    <cellStyle name="Percent 13 7 6" xfId="17263"/>
    <cellStyle name="Percent 13 7 7" xfId="17264"/>
    <cellStyle name="Percent 13 7 8" xfId="17265"/>
    <cellStyle name="Percent 13 7 9" xfId="17266"/>
    <cellStyle name="Percent 13 8" xfId="17267"/>
    <cellStyle name="Percent 13 8 10" xfId="17268"/>
    <cellStyle name="Percent 13 8 11" xfId="17269"/>
    <cellStyle name="Percent 13 8 12" xfId="17270"/>
    <cellStyle name="Percent 13 8 13" xfId="17271"/>
    <cellStyle name="Percent 13 8 14" xfId="17272"/>
    <cellStyle name="Percent 13 8 15" xfId="17273"/>
    <cellStyle name="Percent 13 8 16" xfId="17274"/>
    <cellStyle name="Percent 13 8 17" xfId="17275"/>
    <cellStyle name="Percent 13 8 18" xfId="17276"/>
    <cellStyle name="Percent 13 8 19" xfId="17277"/>
    <cellStyle name="Percent 13 8 2" xfId="17278"/>
    <cellStyle name="Percent 13 8 20" xfId="17279"/>
    <cellStyle name="Percent 13 8 21" xfId="17280"/>
    <cellStyle name="Percent 13 8 22" xfId="17281"/>
    <cellStyle name="Percent 13 8 23" xfId="17282"/>
    <cellStyle name="Percent 13 8 24" xfId="17283"/>
    <cellStyle name="Percent 13 8 25" xfId="17284"/>
    <cellStyle name="Percent 13 8 26" xfId="17285"/>
    <cellStyle name="Percent 13 8 27" xfId="17286"/>
    <cellStyle name="Percent 13 8 28" xfId="17287"/>
    <cellStyle name="Percent 13 8 29" xfId="17288"/>
    <cellStyle name="Percent 13 8 3" xfId="17289"/>
    <cellStyle name="Percent 13 8 30" xfId="17290"/>
    <cellStyle name="Percent 13 8 31" xfId="17291"/>
    <cellStyle name="Percent 13 8 32" xfId="17292"/>
    <cellStyle name="Percent 13 8 33" xfId="17293"/>
    <cellStyle name="Percent 13 8 34" xfId="17294"/>
    <cellStyle name="Percent 13 8 35" xfId="17295"/>
    <cellStyle name="Percent 13 8 4" xfId="17296"/>
    <cellStyle name="Percent 13 8 5" xfId="17297"/>
    <cellStyle name="Percent 13 8 6" xfId="17298"/>
    <cellStyle name="Percent 13 8 7" xfId="17299"/>
    <cellStyle name="Percent 13 8 8" xfId="17300"/>
    <cellStyle name="Percent 13 8 9" xfId="17301"/>
    <cellStyle name="Percent 13 9" xfId="17302"/>
    <cellStyle name="Percent 13 9 10" xfId="17303"/>
    <cellStyle name="Percent 13 9 11" xfId="17304"/>
    <cellStyle name="Percent 13 9 12" xfId="17305"/>
    <cellStyle name="Percent 13 9 13" xfId="17306"/>
    <cellStyle name="Percent 13 9 14" xfId="17307"/>
    <cellStyle name="Percent 13 9 15" xfId="17308"/>
    <cellStyle name="Percent 13 9 16" xfId="17309"/>
    <cellStyle name="Percent 13 9 17" xfId="17310"/>
    <cellStyle name="Percent 13 9 18" xfId="17311"/>
    <cellStyle name="Percent 13 9 19" xfId="17312"/>
    <cellStyle name="Percent 13 9 2" xfId="17313"/>
    <cellStyle name="Percent 13 9 20" xfId="17314"/>
    <cellStyle name="Percent 13 9 21" xfId="17315"/>
    <cellStyle name="Percent 13 9 22" xfId="17316"/>
    <cellStyle name="Percent 13 9 23" xfId="17317"/>
    <cellStyle name="Percent 13 9 24" xfId="17318"/>
    <cellStyle name="Percent 13 9 25" xfId="17319"/>
    <cellStyle name="Percent 13 9 26" xfId="17320"/>
    <cellStyle name="Percent 13 9 27" xfId="17321"/>
    <cellStyle name="Percent 13 9 28" xfId="17322"/>
    <cellStyle name="Percent 13 9 29" xfId="17323"/>
    <cellStyle name="Percent 13 9 3" xfId="17324"/>
    <cellStyle name="Percent 13 9 30" xfId="17325"/>
    <cellStyle name="Percent 13 9 31" xfId="17326"/>
    <cellStyle name="Percent 13 9 32" xfId="17327"/>
    <cellStyle name="Percent 13 9 33" xfId="17328"/>
    <cellStyle name="Percent 13 9 34" xfId="17329"/>
    <cellStyle name="Percent 13 9 35" xfId="17330"/>
    <cellStyle name="Percent 13 9 4" xfId="17331"/>
    <cellStyle name="Percent 13 9 5" xfId="17332"/>
    <cellStyle name="Percent 13 9 6" xfId="17333"/>
    <cellStyle name="Percent 13 9 7" xfId="17334"/>
    <cellStyle name="Percent 13 9 8" xfId="17335"/>
    <cellStyle name="Percent 13 9 9" xfId="17336"/>
    <cellStyle name="Percent 130" xfId="24182"/>
    <cellStyle name="Percent 131" xfId="24185"/>
    <cellStyle name="Percent 132" xfId="24155"/>
    <cellStyle name="Percent 133" xfId="24188"/>
    <cellStyle name="Percent 134" xfId="24190"/>
    <cellStyle name="Percent 135" xfId="24192"/>
    <cellStyle name="Percent 136" xfId="24195"/>
    <cellStyle name="Percent 137" xfId="24196"/>
    <cellStyle name="Percent 138" xfId="24198"/>
    <cellStyle name="Percent 139" xfId="24199"/>
    <cellStyle name="Percent 14" xfId="17337"/>
    <cellStyle name="Percent 14 2" xfId="17338"/>
    <cellStyle name="Percent 140" xfId="24201"/>
    <cellStyle name="Percent 141" xfId="24203"/>
    <cellStyle name="Percent 142" xfId="24206"/>
    <cellStyle name="Percent 143" xfId="24208"/>
    <cellStyle name="Percent 144" xfId="24210"/>
    <cellStyle name="Percent 145" xfId="24207"/>
    <cellStyle name="Percent 146" xfId="24197"/>
    <cellStyle name="Percent 147" xfId="24237"/>
    <cellStyle name="Percent 148" xfId="24240"/>
    <cellStyle name="Percent 149" xfId="24242"/>
    <cellStyle name="Percent 15" xfId="17339"/>
    <cellStyle name="Percent 15 10" xfId="17340"/>
    <cellStyle name="Percent 15 10 10" xfId="17341"/>
    <cellStyle name="Percent 15 10 11" xfId="17342"/>
    <cellStyle name="Percent 15 10 12" xfId="17343"/>
    <cellStyle name="Percent 15 10 13" xfId="17344"/>
    <cellStyle name="Percent 15 10 14" xfId="17345"/>
    <cellStyle name="Percent 15 10 15" xfId="17346"/>
    <cellStyle name="Percent 15 10 16" xfId="17347"/>
    <cellStyle name="Percent 15 10 17" xfId="17348"/>
    <cellStyle name="Percent 15 10 18" xfId="17349"/>
    <cellStyle name="Percent 15 10 19" xfId="17350"/>
    <cellStyle name="Percent 15 10 2" xfId="17351"/>
    <cellStyle name="Percent 15 10 20" xfId="17352"/>
    <cellStyle name="Percent 15 10 21" xfId="17353"/>
    <cellStyle name="Percent 15 10 22" xfId="17354"/>
    <cellStyle name="Percent 15 10 23" xfId="17355"/>
    <cellStyle name="Percent 15 10 24" xfId="17356"/>
    <cellStyle name="Percent 15 10 25" xfId="17357"/>
    <cellStyle name="Percent 15 10 26" xfId="17358"/>
    <cellStyle name="Percent 15 10 27" xfId="17359"/>
    <cellStyle name="Percent 15 10 28" xfId="17360"/>
    <cellStyle name="Percent 15 10 29" xfId="17361"/>
    <cellStyle name="Percent 15 10 3" xfId="17362"/>
    <cellStyle name="Percent 15 10 30" xfId="17363"/>
    <cellStyle name="Percent 15 10 31" xfId="17364"/>
    <cellStyle name="Percent 15 10 32" xfId="17365"/>
    <cellStyle name="Percent 15 10 33" xfId="17366"/>
    <cellStyle name="Percent 15 10 34" xfId="17367"/>
    <cellStyle name="Percent 15 10 35" xfId="17368"/>
    <cellStyle name="Percent 15 10 4" xfId="17369"/>
    <cellStyle name="Percent 15 10 5" xfId="17370"/>
    <cellStyle name="Percent 15 10 6" xfId="17371"/>
    <cellStyle name="Percent 15 10 7" xfId="17372"/>
    <cellStyle name="Percent 15 10 8" xfId="17373"/>
    <cellStyle name="Percent 15 10 9" xfId="17374"/>
    <cellStyle name="Percent 15 11" xfId="17375"/>
    <cellStyle name="Percent 15 11 10" xfId="17376"/>
    <cellStyle name="Percent 15 11 11" xfId="17377"/>
    <cellStyle name="Percent 15 11 12" xfId="17378"/>
    <cellStyle name="Percent 15 11 13" xfId="17379"/>
    <cellStyle name="Percent 15 11 14" xfId="17380"/>
    <cellStyle name="Percent 15 11 15" xfId="17381"/>
    <cellStyle name="Percent 15 11 16" xfId="17382"/>
    <cellStyle name="Percent 15 11 17" xfId="17383"/>
    <cellStyle name="Percent 15 11 18" xfId="17384"/>
    <cellStyle name="Percent 15 11 19" xfId="17385"/>
    <cellStyle name="Percent 15 11 2" xfId="17386"/>
    <cellStyle name="Percent 15 11 20" xfId="17387"/>
    <cellStyle name="Percent 15 11 21" xfId="17388"/>
    <cellStyle name="Percent 15 11 22" xfId="17389"/>
    <cellStyle name="Percent 15 11 23" xfId="17390"/>
    <cellStyle name="Percent 15 11 24" xfId="17391"/>
    <cellStyle name="Percent 15 11 25" xfId="17392"/>
    <cellStyle name="Percent 15 11 26" xfId="17393"/>
    <cellStyle name="Percent 15 11 27" xfId="17394"/>
    <cellStyle name="Percent 15 11 28" xfId="17395"/>
    <cellStyle name="Percent 15 11 29" xfId="17396"/>
    <cellStyle name="Percent 15 11 3" xfId="17397"/>
    <cellStyle name="Percent 15 11 30" xfId="17398"/>
    <cellStyle name="Percent 15 11 31" xfId="17399"/>
    <cellStyle name="Percent 15 11 32" xfId="17400"/>
    <cellStyle name="Percent 15 11 33" xfId="17401"/>
    <cellStyle name="Percent 15 11 34" xfId="17402"/>
    <cellStyle name="Percent 15 11 35" xfId="17403"/>
    <cellStyle name="Percent 15 11 4" xfId="17404"/>
    <cellStyle name="Percent 15 11 5" xfId="17405"/>
    <cellStyle name="Percent 15 11 6" xfId="17406"/>
    <cellStyle name="Percent 15 11 7" xfId="17407"/>
    <cellStyle name="Percent 15 11 8" xfId="17408"/>
    <cellStyle name="Percent 15 11 9" xfId="17409"/>
    <cellStyle name="Percent 15 12" xfId="17410"/>
    <cellStyle name="Percent 15 12 10" xfId="17411"/>
    <cellStyle name="Percent 15 12 11" xfId="17412"/>
    <cellStyle name="Percent 15 12 12" xfId="17413"/>
    <cellStyle name="Percent 15 12 13" xfId="17414"/>
    <cellStyle name="Percent 15 12 14" xfId="17415"/>
    <cellStyle name="Percent 15 12 15" xfId="17416"/>
    <cellStyle name="Percent 15 12 16" xfId="17417"/>
    <cellStyle name="Percent 15 12 17" xfId="17418"/>
    <cellStyle name="Percent 15 12 18" xfId="17419"/>
    <cellStyle name="Percent 15 12 19" xfId="17420"/>
    <cellStyle name="Percent 15 12 2" xfId="17421"/>
    <cellStyle name="Percent 15 12 20" xfId="17422"/>
    <cellStyle name="Percent 15 12 21" xfId="17423"/>
    <cellStyle name="Percent 15 12 22" xfId="17424"/>
    <cellStyle name="Percent 15 12 23" xfId="17425"/>
    <cellStyle name="Percent 15 12 24" xfId="17426"/>
    <cellStyle name="Percent 15 12 25" xfId="17427"/>
    <cellStyle name="Percent 15 12 26" xfId="17428"/>
    <cellStyle name="Percent 15 12 27" xfId="17429"/>
    <cellStyle name="Percent 15 12 28" xfId="17430"/>
    <cellStyle name="Percent 15 12 29" xfId="17431"/>
    <cellStyle name="Percent 15 12 3" xfId="17432"/>
    <cellStyle name="Percent 15 12 30" xfId="17433"/>
    <cellStyle name="Percent 15 12 31" xfId="17434"/>
    <cellStyle name="Percent 15 12 32" xfId="17435"/>
    <cellStyle name="Percent 15 12 33" xfId="17436"/>
    <cellStyle name="Percent 15 12 34" xfId="17437"/>
    <cellStyle name="Percent 15 12 35" xfId="17438"/>
    <cellStyle name="Percent 15 12 4" xfId="17439"/>
    <cellStyle name="Percent 15 12 5" xfId="17440"/>
    <cellStyle name="Percent 15 12 6" xfId="17441"/>
    <cellStyle name="Percent 15 12 7" xfId="17442"/>
    <cellStyle name="Percent 15 12 8" xfId="17443"/>
    <cellStyle name="Percent 15 12 9" xfId="17444"/>
    <cellStyle name="Percent 15 13" xfId="17445"/>
    <cellStyle name="Percent 15 13 10" xfId="17446"/>
    <cellStyle name="Percent 15 13 11" xfId="17447"/>
    <cellStyle name="Percent 15 13 12" xfId="17448"/>
    <cellStyle name="Percent 15 13 13" xfId="17449"/>
    <cellStyle name="Percent 15 13 14" xfId="17450"/>
    <cellStyle name="Percent 15 13 15" xfId="17451"/>
    <cellStyle name="Percent 15 13 16" xfId="17452"/>
    <cellStyle name="Percent 15 13 17" xfId="17453"/>
    <cellStyle name="Percent 15 13 18" xfId="17454"/>
    <cellStyle name="Percent 15 13 19" xfId="17455"/>
    <cellStyle name="Percent 15 13 2" xfId="17456"/>
    <cellStyle name="Percent 15 13 20" xfId="17457"/>
    <cellStyle name="Percent 15 13 21" xfId="17458"/>
    <cellStyle name="Percent 15 13 22" xfId="17459"/>
    <cellStyle name="Percent 15 13 23" xfId="17460"/>
    <cellStyle name="Percent 15 13 24" xfId="17461"/>
    <cellStyle name="Percent 15 13 25" xfId="17462"/>
    <cellStyle name="Percent 15 13 26" xfId="17463"/>
    <cellStyle name="Percent 15 13 27" xfId="17464"/>
    <cellStyle name="Percent 15 13 28" xfId="17465"/>
    <cellStyle name="Percent 15 13 29" xfId="17466"/>
    <cellStyle name="Percent 15 13 3" xfId="17467"/>
    <cellStyle name="Percent 15 13 30" xfId="17468"/>
    <cellStyle name="Percent 15 13 31" xfId="17469"/>
    <cellStyle name="Percent 15 13 32" xfId="17470"/>
    <cellStyle name="Percent 15 13 33" xfId="17471"/>
    <cellStyle name="Percent 15 13 34" xfId="17472"/>
    <cellStyle name="Percent 15 13 35" xfId="17473"/>
    <cellStyle name="Percent 15 13 4" xfId="17474"/>
    <cellStyle name="Percent 15 13 5" xfId="17475"/>
    <cellStyle name="Percent 15 13 6" xfId="17476"/>
    <cellStyle name="Percent 15 13 7" xfId="17477"/>
    <cellStyle name="Percent 15 13 8" xfId="17478"/>
    <cellStyle name="Percent 15 13 9" xfId="17479"/>
    <cellStyle name="Percent 15 14" xfId="17480"/>
    <cellStyle name="Percent 15 14 10" xfId="17481"/>
    <cellStyle name="Percent 15 14 11" xfId="17482"/>
    <cellStyle name="Percent 15 14 12" xfId="17483"/>
    <cellStyle name="Percent 15 14 13" xfId="17484"/>
    <cellStyle name="Percent 15 14 14" xfId="17485"/>
    <cellStyle name="Percent 15 14 15" xfId="17486"/>
    <cellStyle name="Percent 15 14 16" xfId="17487"/>
    <cellStyle name="Percent 15 14 17" xfId="17488"/>
    <cellStyle name="Percent 15 14 18" xfId="17489"/>
    <cellStyle name="Percent 15 14 19" xfId="17490"/>
    <cellStyle name="Percent 15 14 2" xfId="17491"/>
    <cellStyle name="Percent 15 14 20" xfId="17492"/>
    <cellStyle name="Percent 15 14 21" xfId="17493"/>
    <cellStyle name="Percent 15 14 22" xfId="17494"/>
    <cellStyle name="Percent 15 14 23" xfId="17495"/>
    <cellStyle name="Percent 15 14 24" xfId="17496"/>
    <cellStyle name="Percent 15 14 25" xfId="17497"/>
    <cellStyle name="Percent 15 14 26" xfId="17498"/>
    <cellStyle name="Percent 15 14 27" xfId="17499"/>
    <cellStyle name="Percent 15 14 28" xfId="17500"/>
    <cellStyle name="Percent 15 14 29" xfId="17501"/>
    <cellStyle name="Percent 15 14 3" xfId="17502"/>
    <cellStyle name="Percent 15 14 30" xfId="17503"/>
    <cellStyle name="Percent 15 14 31" xfId="17504"/>
    <cellStyle name="Percent 15 14 32" xfId="17505"/>
    <cellStyle name="Percent 15 14 33" xfId="17506"/>
    <cellStyle name="Percent 15 14 34" xfId="17507"/>
    <cellStyle name="Percent 15 14 35" xfId="17508"/>
    <cellStyle name="Percent 15 14 4" xfId="17509"/>
    <cellStyle name="Percent 15 14 5" xfId="17510"/>
    <cellStyle name="Percent 15 14 6" xfId="17511"/>
    <cellStyle name="Percent 15 14 7" xfId="17512"/>
    <cellStyle name="Percent 15 14 8" xfId="17513"/>
    <cellStyle name="Percent 15 14 9" xfId="17514"/>
    <cellStyle name="Percent 15 15" xfId="17515"/>
    <cellStyle name="Percent 15 15 10" xfId="17516"/>
    <cellStyle name="Percent 15 15 11" xfId="17517"/>
    <cellStyle name="Percent 15 15 12" xfId="17518"/>
    <cellStyle name="Percent 15 15 13" xfId="17519"/>
    <cellStyle name="Percent 15 15 14" xfId="17520"/>
    <cellStyle name="Percent 15 15 15" xfId="17521"/>
    <cellStyle name="Percent 15 15 16" xfId="17522"/>
    <cellStyle name="Percent 15 15 17" xfId="17523"/>
    <cellStyle name="Percent 15 15 18" xfId="17524"/>
    <cellStyle name="Percent 15 15 19" xfId="17525"/>
    <cellStyle name="Percent 15 15 2" xfId="17526"/>
    <cellStyle name="Percent 15 15 20" xfId="17527"/>
    <cellStyle name="Percent 15 15 21" xfId="17528"/>
    <cellStyle name="Percent 15 15 22" xfId="17529"/>
    <cellStyle name="Percent 15 15 23" xfId="17530"/>
    <cellStyle name="Percent 15 15 24" xfId="17531"/>
    <cellStyle name="Percent 15 15 25" xfId="17532"/>
    <cellStyle name="Percent 15 15 26" xfId="17533"/>
    <cellStyle name="Percent 15 15 27" xfId="17534"/>
    <cellStyle name="Percent 15 15 28" xfId="17535"/>
    <cellStyle name="Percent 15 15 29" xfId="17536"/>
    <cellStyle name="Percent 15 15 3" xfId="17537"/>
    <cellStyle name="Percent 15 15 30" xfId="17538"/>
    <cellStyle name="Percent 15 15 31" xfId="17539"/>
    <cellStyle name="Percent 15 15 32" xfId="17540"/>
    <cellStyle name="Percent 15 15 33" xfId="17541"/>
    <cellStyle name="Percent 15 15 34" xfId="17542"/>
    <cellStyle name="Percent 15 15 35" xfId="17543"/>
    <cellStyle name="Percent 15 15 4" xfId="17544"/>
    <cellStyle name="Percent 15 15 5" xfId="17545"/>
    <cellStyle name="Percent 15 15 6" xfId="17546"/>
    <cellStyle name="Percent 15 15 7" xfId="17547"/>
    <cellStyle name="Percent 15 15 8" xfId="17548"/>
    <cellStyle name="Percent 15 15 9" xfId="17549"/>
    <cellStyle name="Percent 15 16" xfId="17550"/>
    <cellStyle name="Percent 15 16 10" xfId="17551"/>
    <cellStyle name="Percent 15 16 11" xfId="17552"/>
    <cellStyle name="Percent 15 16 12" xfId="17553"/>
    <cellStyle name="Percent 15 16 13" xfId="17554"/>
    <cellStyle name="Percent 15 16 14" xfId="17555"/>
    <cellStyle name="Percent 15 16 15" xfId="17556"/>
    <cellStyle name="Percent 15 16 16" xfId="17557"/>
    <cellStyle name="Percent 15 16 17" xfId="17558"/>
    <cellStyle name="Percent 15 16 18" xfId="17559"/>
    <cellStyle name="Percent 15 16 19" xfId="17560"/>
    <cellStyle name="Percent 15 16 2" xfId="17561"/>
    <cellStyle name="Percent 15 16 20" xfId="17562"/>
    <cellStyle name="Percent 15 16 21" xfId="17563"/>
    <cellStyle name="Percent 15 16 22" xfId="17564"/>
    <cellStyle name="Percent 15 16 23" xfId="17565"/>
    <cellStyle name="Percent 15 16 24" xfId="17566"/>
    <cellStyle name="Percent 15 16 25" xfId="17567"/>
    <cellStyle name="Percent 15 16 26" xfId="17568"/>
    <cellStyle name="Percent 15 16 27" xfId="17569"/>
    <cellStyle name="Percent 15 16 28" xfId="17570"/>
    <cellStyle name="Percent 15 16 29" xfId="17571"/>
    <cellStyle name="Percent 15 16 3" xfId="17572"/>
    <cellStyle name="Percent 15 16 30" xfId="17573"/>
    <cellStyle name="Percent 15 16 31" xfId="17574"/>
    <cellStyle name="Percent 15 16 32" xfId="17575"/>
    <cellStyle name="Percent 15 16 33" xfId="17576"/>
    <cellStyle name="Percent 15 16 34" xfId="17577"/>
    <cellStyle name="Percent 15 16 35" xfId="17578"/>
    <cellStyle name="Percent 15 16 4" xfId="17579"/>
    <cellStyle name="Percent 15 16 5" xfId="17580"/>
    <cellStyle name="Percent 15 16 6" xfId="17581"/>
    <cellStyle name="Percent 15 16 7" xfId="17582"/>
    <cellStyle name="Percent 15 16 8" xfId="17583"/>
    <cellStyle name="Percent 15 16 9" xfId="17584"/>
    <cellStyle name="Percent 15 17" xfId="17585"/>
    <cellStyle name="Percent 15 17 10" xfId="17586"/>
    <cellStyle name="Percent 15 17 11" xfId="17587"/>
    <cellStyle name="Percent 15 17 12" xfId="17588"/>
    <cellStyle name="Percent 15 17 13" xfId="17589"/>
    <cellStyle name="Percent 15 17 14" xfId="17590"/>
    <cellStyle name="Percent 15 17 15" xfId="17591"/>
    <cellStyle name="Percent 15 17 16" xfId="17592"/>
    <cellStyle name="Percent 15 17 17" xfId="17593"/>
    <cellStyle name="Percent 15 17 18" xfId="17594"/>
    <cellStyle name="Percent 15 17 19" xfId="17595"/>
    <cellStyle name="Percent 15 17 2" xfId="17596"/>
    <cellStyle name="Percent 15 17 20" xfId="17597"/>
    <cellStyle name="Percent 15 17 21" xfId="17598"/>
    <cellStyle name="Percent 15 17 22" xfId="17599"/>
    <cellStyle name="Percent 15 17 23" xfId="17600"/>
    <cellStyle name="Percent 15 17 24" xfId="17601"/>
    <cellStyle name="Percent 15 17 25" xfId="17602"/>
    <cellStyle name="Percent 15 17 26" xfId="17603"/>
    <cellStyle name="Percent 15 17 27" xfId="17604"/>
    <cellStyle name="Percent 15 17 28" xfId="17605"/>
    <cellStyle name="Percent 15 17 29" xfId="17606"/>
    <cellStyle name="Percent 15 17 3" xfId="17607"/>
    <cellStyle name="Percent 15 17 30" xfId="17608"/>
    <cellStyle name="Percent 15 17 31" xfId="17609"/>
    <cellStyle name="Percent 15 17 32" xfId="17610"/>
    <cellStyle name="Percent 15 17 33" xfId="17611"/>
    <cellStyle name="Percent 15 17 34" xfId="17612"/>
    <cellStyle name="Percent 15 17 35" xfId="17613"/>
    <cellStyle name="Percent 15 17 4" xfId="17614"/>
    <cellStyle name="Percent 15 17 5" xfId="17615"/>
    <cellStyle name="Percent 15 17 6" xfId="17616"/>
    <cellStyle name="Percent 15 17 7" xfId="17617"/>
    <cellStyle name="Percent 15 17 8" xfId="17618"/>
    <cellStyle name="Percent 15 17 9" xfId="17619"/>
    <cellStyle name="Percent 15 18" xfId="17620"/>
    <cellStyle name="Percent 15 18 10" xfId="17621"/>
    <cellStyle name="Percent 15 18 11" xfId="17622"/>
    <cellStyle name="Percent 15 18 12" xfId="17623"/>
    <cellStyle name="Percent 15 18 13" xfId="17624"/>
    <cellStyle name="Percent 15 18 14" xfId="17625"/>
    <cellStyle name="Percent 15 18 15" xfId="17626"/>
    <cellStyle name="Percent 15 18 16" xfId="17627"/>
    <cellStyle name="Percent 15 18 17" xfId="17628"/>
    <cellStyle name="Percent 15 18 18" xfId="17629"/>
    <cellStyle name="Percent 15 18 19" xfId="17630"/>
    <cellStyle name="Percent 15 18 2" xfId="17631"/>
    <cellStyle name="Percent 15 18 20" xfId="17632"/>
    <cellStyle name="Percent 15 18 21" xfId="17633"/>
    <cellStyle name="Percent 15 18 22" xfId="17634"/>
    <cellStyle name="Percent 15 18 23" xfId="17635"/>
    <cellStyle name="Percent 15 18 24" xfId="17636"/>
    <cellStyle name="Percent 15 18 25" xfId="17637"/>
    <cellStyle name="Percent 15 18 26" xfId="17638"/>
    <cellStyle name="Percent 15 18 27" xfId="17639"/>
    <cellStyle name="Percent 15 18 28" xfId="17640"/>
    <cellStyle name="Percent 15 18 29" xfId="17641"/>
    <cellStyle name="Percent 15 18 3" xfId="17642"/>
    <cellStyle name="Percent 15 18 30" xfId="17643"/>
    <cellStyle name="Percent 15 18 31" xfId="17644"/>
    <cellStyle name="Percent 15 18 32" xfId="17645"/>
    <cellStyle name="Percent 15 18 33" xfId="17646"/>
    <cellStyle name="Percent 15 18 34" xfId="17647"/>
    <cellStyle name="Percent 15 18 35" xfId="17648"/>
    <cellStyle name="Percent 15 18 4" xfId="17649"/>
    <cellStyle name="Percent 15 18 5" xfId="17650"/>
    <cellStyle name="Percent 15 18 6" xfId="17651"/>
    <cellStyle name="Percent 15 18 7" xfId="17652"/>
    <cellStyle name="Percent 15 18 8" xfId="17653"/>
    <cellStyle name="Percent 15 18 9" xfId="17654"/>
    <cellStyle name="Percent 15 19" xfId="17655"/>
    <cellStyle name="Percent 15 19 10" xfId="17656"/>
    <cellStyle name="Percent 15 19 11" xfId="17657"/>
    <cellStyle name="Percent 15 19 12" xfId="17658"/>
    <cellStyle name="Percent 15 19 13" xfId="17659"/>
    <cellStyle name="Percent 15 19 14" xfId="17660"/>
    <cellStyle name="Percent 15 19 15" xfId="17661"/>
    <cellStyle name="Percent 15 19 16" xfId="17662"/>
    <cellStyle name="Percent 15 19 17" xfId="17663"/>
    <cellStyle name="Percent 15 19 18" xfId="17664"/>
    <cellStyle name="Percent 15 19 19" xfId="17665"/>
    <cellStyle name="Percent 15 19 2" xfId="17666"/>
    <cellStyle name="Percent 15 19 20" xfId="17667"/>
    <cellStyle name="Percent 15 19 21" xfId="17668"/>
    <cellStyle name="Percent 15 19 22" xfId="17669"/>
    <cellStyle name="Percent 15 19 23" xfId="17670"/>
    <cellStyle name="Percent 15 19 24" xfId="17671"/>
    <cellStyle name="Percent 15 19 25" xfId="17672"/>
    <cellStyle name="Percent 15 19 26" xfId="17673"/>
    <cellStyle name="Percent 15 19 27" xfId="17674"/>
    <cellStyle name="Percent 15 19 28" xfId="17675"/>
    <cellStyle name="Percent 15 19 29" xfId="17676"/>
    <cellStyle name="Percent 15 19 3" xfId="17677"/>
    <cellStyle name="Percent 15 19 30" xfId="17678"/>
    <cellStyle name="Percent 15 19 31" xfId="17679"/>
    <cellStyle name="Percent 15 19 32" xfId="17680"/>
    <cellStyle name="Percent 15 19 33" xfId="17681"/>
    <cellStyle name="Percent 15 19 34" xfId="17682"/>
    <cellStyle name="Percent 15 19 35" xfId="17683"/>
    <cellStyle name="Percent 15 19 4" xfId="17684"/>
    <cellStyle name="Percent 15 19 5" xfId="17685"/>
    <cellStyle name="Percent 15 19 6" xfId="17686"/>
    <cellStyle name="Percent 15 19 7" xfId="17687"/>
    <cellStyle name="Percent 15 19 8" xfId="17688"/>
    <cellStyle name="Percent 15 19 9" xfId="17689"/>
    <cellStyle name="Percent 15 2" xfId="17690"/>
    <cellStyle name="Percent 15 2 10" xfId="17691"/>
    <cellStyle name="Percent 15 2 11" xfId="17692"/>
    <cellStyle name="Percent 15 2 12" xfId="17693"/>
    <cellStyle name="Percent 15 2 13" xfId="17694"/>
    <cellStyle name="Percent 15 2 14" xfId="17695"/>
    <cellStyle name="Percent 15 2 15" xfId="17696"/>
    <cellStyle name="Percent 15 2 16" xfId="17697"/>
    <cellStyle name="Percent 15 2 17" xfId="17698"/>
    <cellStyle name="Percent 15 2 18" xfId="17699"/>
    <cellStyle name="Percent 15 2 19" xfId="17700"/>
    <cellStyle name="Percent 15 2 2" xfId="17701"/>
    <cellStyle name="Percent 15 2 20" xfId="17702"/>
    <cellStyle name="Percent 15 2 21" xfId="17703"/>
    <cellStyle name="Percent 15 2 22" xfId="17704"/>
    <cellStyle name="Percent 15 2 23" xfId="17705"/>
    <cellStyle name="Percent 15 2 24" xfId="17706"/>
    <cellStyle name="Percent 15 2 25" xfId="17707"/>
    <cellStyle name="Percent 15 2 26" xfId="17708"/>
    <cellStyle name="Percent 15 2 27" xfId="17709"/>
    <cellStyle name="Percent 15 2 28" xfId="17710"/>
    <cellStyle name="Percent 15 2 29" xfId="17711"/>
    <cellStyle name="Percent 15 2 3" xfId="17712"/>
    <cellStyle name="Percent 15 2 30" xfId="17713"/>
    <cellStyle name="Percent 15 2 31" xfId="17714"/>
    <cellStyle name="Percent 15 2 32" xfId="17715"/>
    <cellStyle name="Percent 15 2 33" xfId="17716"/>
    <cellStyle name="Percent 15 2 34" xfId="17717"/>
    <cellStyle name="Percent 15 2 35" xfId="17718"/>
    <cellStyle name="Percent 15 2 4" xfId="17719"/>
    <cellStyle name="Percent 15 2 5" xfId="17720"/>
    <cellStyle name="Percent 15 2 6" xfId="17721"/>
    <cellStyle name="Percent 15 2 7" xfId="17722"/>
    <cellStyle name="Percent 15 2 8" xfId="17723"/>
    <cellStyle name="Percent 15 2 9" xfId="17724"/>
    <cellStyle name="Percent 15 20" xfId="17725"/>
    <cellStyle name="Percent 15 20 10" xfId="17726"/>
    <cellStyle name="Percent 15 20 11" xfId="17727"/>
    <cellStyle name="Percent 15 20 12" xfId="17728"/>
    <cellStyle name="Percent 15 20 13" xfId="17729"/>
    <cellStyle name="Percent 15 20 14" xfId="17730"/>
    <cellStyle name="Percent 15 20 15" xfId="17731"/>
    <cellStyle name="Percent 15 20 16" xfId="17732"/>
    <cellStyle name="Percent 15 20 17" xfId="17733"/>
    <cellStyle name="Percent 15 20 18" xfId="17734"/>
    <cellStyle name="Percent 15 20 19" xfId="17735"/>
    <cellStyle name="Percent 15 20 2" xfId="17736"/>
    <cellStyle name="Percent 15 20 20" xfId="17737"/>
    <cellStyle name="Percent 15 20 21" xfId="17738"/>
    <cellStyle name="Percent 15 20 22" xfId="17739"/>
    <cellStyle name="Percent 15 20 23" xfId="17740"/>
    <cellStyle name="Percent 15 20 24" xfId="17741"/>
    <cellStyle name="Percent 15 20 25" xfId="17742"/>
    <cellStyle name="Percent 15 20 26" xfId="17743"/>
    <cellStyle name="Percent 15 20 27" xfId="17744"/>
    <cellStyle name="Percent 15 20 28" xfId="17745"/>
    <cellStyle name="Percent 15 20 29" xfId="17746"/>
    <cellStyle name="Percent 15 20 3" xfId="17747"/>
    <cellStyle name="Percent 15 20 30" xfId="17748"/>
    <cellStyle name="Percent 15 20 31" xfId="17749"/>
    <cellStyle name="Percent 15 20 32" xfId="17750"/>
    <cellStyle name="Percent 15 20 33" xfId="17751"/>
    <cellStyle name="Percent 15 20 34" xfId="17752"/>
    <cellStyle name="Percent 15 20 35" xfId="17753"/>
    <cellStyle name="Percent 15 20 4" xfId="17754"/>
    <cellStyle name="Percent 15 20 5" xfId="17755"/>
    <cellStyle name="Percent 15 20 6" xfId="17756"/>
    <cellStyle name="Percent 15 20 7" xfId="17757"/>
    <cellStyle name="Percent 15 20 8" xfId="17758"/>
    <cellStyle name="Percent 15 20 9" xfId="17759"/>
    <cellStyle name="Percent 15 21" xfId="17760"/>
    <cellStyle name="Percent 15 21 10" xfId="17761"/>
    <cellStyle name="Percent 15 21 11" xfId="17762"/>
    <cellStyle name="Percent 15 21 12" xfId="17763"/>
    <cellStyle name="Percent 15 21 13" xfId="17764"/>
    <cellStyle name="Percent 15 21 14" xfId="17765"/>
    <cellStyle name="Percent 15 21 15" xfId="17766"/>
    <cellStyle name="Percent 15 21 16" xfId="17767"/>
    <cellStyle name="Percent 15 21 17" xfId="17768"/>
    <cellStyle name="Percent 15 21 18" xfId="17769"/>
    <cellStyle name="Percent 15 21 19" xfId="17770"/>
    <cellStyle name="Percent 15 21 2" xfId="17771"/>
    <cellStyle name="Percent 15 21 20" xfId="17772"/>
    <cellStyle name="Percent 15 21 21" xfId="17773"/>
    <cellStyle name="Percent 15 21 22" xfId="17774"/>
    <cellStyle name="Percent 15 21 23" xfId="17775"/>
    <cellStyle name="Percent 15 21 24" xfId="17776"/>
    <cellStyle name="Percent 15 21 25" xfId="17777"/>
    <cellStyle name="Percent 15 21 26" xfId="17778"/>
    <cellStyle name="Percent 15 21 27" xfId="17779"/>
    <cellStyle name="Percent 15 21 28" xfId="17780"/>
    <cellStyle name="Percent 15 21 29" xfId="17781"/>
    <cellStyle name="Percent 15 21 3" xfId="17782"/>
    <cellStyle name="Percent 15 21 30" xfId="17783"/>
    <cellStyle name="Percent 15 21 31" xfId="17784"/>
    <cellStyle name="Percent 15 21 32" xfId="17785"/>
    <cellStyle name="Percent 15 21 33" xfId="17786"/>
    <cellStyle name="Percent 15 21 34" xfId="17787"/>
    <cellStyle name="Percent 15 21 35" xfId="17788"/>
    <cellStyle name="Percent 15 21 4" xfId="17789"/>
    <cellStyle name="Percent 15 21 5" xfId="17790"/>
    <cellStyle name="Percent 15 21 6" xfId="17791"/>
    <cellStyle name="Percent 15 21 7" xfId="17792"/>
    <cellStyle name="Percent 15 21 8" xfId="17793"/>
    <cellStyle name="Percent 15 21 9" xfId="17794"/>
    <cellStyle name="Percent 15 22" xfId="17795"/>
    <cellStyle name="Percent 15 22 10" xfId="17796"/>
    <cellStyle name="Percent 15 22 11" xfId="17797"/>
    <cellStyle name="Percent 15 22 12" xfId="17798"/>
    <cellStyle name="Percent 15 22 13" xfId="17799"/>
    <cellStyle name="Percent 15 22 14" xfId="17800"/>
    <cellStyle name="Percent 15 22 15" xfId="17801"/>
    <cellStyle name="Percent 15 22 16" xfId="17802"/>
    <cellStyle name="Percent 15 22 17" xfId="17803"/>
    <cellStyle name="Percent 15 22 18" xfId="17804"/>
    <cellStyle name="Percent 15 22 19" xfId="17805"/>
    <cellStyle name="Percent 15 22 2" xfId="17806"/>
    <cellStyle name="Percent 15 22 20" xfId="17807"/>
    <cellStyle name="Percent 15 22 21" xfId="17808"/>
    <cellStyle name="Percent 15 22 22" xfId="17809"/>
    <cellStyle name="Percent 15 22 23" xfId="17810"/>
    <cellStyle name="Percent 15 22 24" xfId="17811"/>
    <cellStyle name="Percent 15 22 25" xfId="17812"/>
    <cellStyle name="Percent 15 22 26" xfId="17813"/>
    <cellStyle name="Percent 15 22 27" xfId="17814"/>
    <cellStyle name="Percent 15 22 28" xfId="17815"/>
    <cellStyle name="Percent 15 22 29" xfId="17816"/>
    <cellStyle name="Percent 15 22 3" xfId="17817"/>
    <cellStyle name="Percent 15 22 30" xfId="17818"/>
    <cellStyle name="Percent 15 22 31" xfId="17819"/>
    <cellStyle name="Percent 15 22 32" xfId="17820"/>
    <cellStyle name="Percent 15 22 33" xfId="17821"/>
    <cellStyle name="Percent 15 22 34" xfId="17822"/>
    <cellStyle name="Percent 15 22 35" xfId="17823"/>
    <cellStyle name="Percent 15 22 4" xfId="17824"/>
    <cellStyle name="Percent 15 22 5" xfId="17825"/>
    <cellStyle name="Percent 15 22 6" xfId="17826"/>
    <cellStyle name="Percent 15 22 7" xfId="17827"/>
    <cellStyle name="Percent 15 22 8" xfId="17828"/>
    <cellStyle name="Percent 15 22 9" xfId="17829"/>
    <cellStyle name="Percent 15 23" xfId="17830"/>
    <cellStyle name="Percent 15 23 10" xfId="17831"/>
    <cellStyle name="Percent 15 23 11" xfId="17832"/>
    <cellStyle name="Percent 15 23 12" xfId="17833"/>
    <cellStyle name="Percent 15 23 13" xfId="17834"/>
    <cellStyle name="Percent 15 23 14" xfId="17835"/>
    <cellStyle name="Percent 15 23 15" xfId="17836"/>
    <cellStyle name="Percent 15 23 16" xfId="17837"/>
    <cellStyle name="Percent 15 23 17" xfId="17838"/>
    <cellStyle name="Percent 15 23 18" xfId="17839"/>
    <cellStyle name="Percent 15 23 19" xfId="17840"/>
    <cellStyle name="Percent 15 23 2" xfId="17841"/>
    <cellStyle name="Percent 15 23 20" xfId="17842"/>
    <cellStyle name="Percent 15 23 21" xfId="17843"/>
    <cellStyle name="Percent 15 23 22" xfId="17844"/>
    <cellStyle name="Percent 15 23 23" xfId="17845"/>
    <cellStyle name="Percent 15 23 24" xfId="17846"/>
    <cellStyle name="Percent 15 23 25" xfId="17847"/>
    <cellStyle name="Percent 15 23 26" xfId="17848"/>
    <cellStyle name="Percent 15 23 27" xfId="17849"/>
    <cellStyle name="Percent 15 23 28" xfId="17850"/>
    <cellStyle name="Percent 15 23 29" xfId="17851"/>
    <cellStyle name="Percent 15 23 3" xfId="17852"/>
    <cellStyle name="Percent 15 23 30" xfId="17853"/>
    <cellStyle name="Percent 15 23 31" xfId="17854"/>
    <cellStyle name="Percent 15 23 32" xfId="17855"/>
    <cellStyle name="Percent 15 23 33" xfId="17856"/>
    <cellStyle name="Percent 15 23 34" xfId="17857"/>
    <cellStyle name="Percent 15 23 35" xfId="17858"/>
    <cellStyle name="Percent 15 23 4" xfId="17859"/>
    <cellStyle name="Percent 15 23 5" xfId="17860"/>
    <cellStyle name="Percent 15 23 6" xfId="17861"/>
    <cellStyle name="Percent 15 23 7" xfId="17862"/>
    <cellStyle name="Percent 15 23 8" xfId="17863"/>
    <cellStyle name="Percent 15 23 9" xfId="17864"/>
    <cellStyle name="Percent 15 24" xfId="17865"/>
    <cellStyle name="Percent 15 24 10" xfId="17866"/>
    <cellStyle name="Percent 15 24 11" xfId="17867"/>
    <cellStyle name="Percent 15 24 12" xfId="17868"/>
    <cellStyle name="Percent 15 24 13" xfId="17869"/>
    <cellStyle name="Percent 15 24 14" xfId="17870"/>
    <cellStyle name="Percent 15 24 15" xfId="17871"/>
    <cellStyle name="Percent 15 24 16" xfId="17872"/>
    <cellStyle name="Percent 15 24 17" xfId="17873"/>
    <cellStyle name="Percent 15 24 18" xfId="17874"/>
    <cellStyle name="Percent 15 24 19" xfId="17875"/>
    <cellStyle name="Percent 15 24 2" xfId="17876"/>
    <cellStyle name="Percent 15 24 20" xfId="17877"/>
    <cellStyle name="Percent 15 24 21" xfId="17878"/>
    <cellStyle name="Percent 15 24 22" xfId="17879"/>
    <cellStyle name="Percent 15 24 23" xfId="17880"/>
    <cellStyle name="Percent 15 24 24" xfId="17881"/>
    <cellStyle name="Percent 15 24 25" xfId="17882"/>
    <cellStyle name="Percent 15 24 26" xfId="17883"/>
    <cellStyle name="Percent 15 24 27" xfId="17884"/>
    <cellStyle name="Percent 15 24 28" xfId="17885"/>
    <cellStyle name="Percent 15 24 29" xfId="17886"/>
    <cellStyle name="Percent 15 24 3" xfId="17887"/>
    <cellStyle name="Percent 15 24 30" xfId="17888"/>
    <cellStyle name="Percent 15 24 31" xfId="17889"/>
    <cellStyle name="Percent 15 24 32" xfId="17890"/>
    <cellStyle name="Percent 15 24 33" xfId="17891"/>
    <cellStyle name="Percent 15 24 34" xfId="17892"/>
    <cellStyle name="Percent 15 24 35" xfId="17893"/>
    <cellStyle name="Percent 15 24 4" xfId="17894"/>
    <cellStyle name="Percent 15 24 5" xfId="17895"/>
    <cellStyle name="Percent 15 24 6" xfId="17896"/>
    <cellStyle name="Percent 15 24 7" xfId="17897"/>
    <cellStyle name="Percent 15 24 8" xfId="17898"/>
    <cellStyle name="Percent 15 24 9" xfId="17899"/>
    <cellStyle name="Percent 15 25" xfId="17900"/>
    <cellStyle name="Percent 15 25 10" xfId="17901"/>
    <cellStyle name="Percent 15 25 11" xfId="17902"/>
    <cellStyle name="Percent 15 25 12" xfId="17903"/>
    <cellStyle name="Percent 15 25 13" xfId="17904"/>
    <cellStyle name="Percent 15 25 14" xfId="17905"/>
    <cellStyle name="Percent 15 25 15" xfId="17906"/>
    <cellStyle name="Percent 15 25 16" xfId="17907"/>
    <cellStyle name="Percent 15 25 17" xfId="17908"/>
    <cellStyle name="Percent 15 25 18" xfId="17909"/>
    <cellStyle name="Percent 15 25 19" xfId="17910"/>
    <cellStyle name="Percent 15 25 2" xfId="17911"/>
    <cellStyle name="Percent 15 25 20" xfId="17912"/>
    <cellStyle name="Percent 15 25 21" xfId="17913"/>
    <cellStyle name="Percent 15 25 22" xfId="17914"/>
    <cellStyle name="Percent 15 25 23" xfId="17915"/>
    <cellStyle name="Percent 15 25 24" xfId="17916"/>
    <cellStyle name="Percent 15 25 25" xfId="17917"/>
    <cellStyle name="Percent 15 25 26" xfId="17918"/>
    <cellStyle name="Percent 15 25 27" xfId="17919"/>
    <cellStyle name="Percent 15 25 28" xfId="17920"/>
    <cellStyle name="Percent 15 25 29" xfId="17921"/>
    <cellStyle name="Percent 15 25 3" xfId="17922"/>
    <cellStyle name="Percent 15 25 30" xfId="17923"/>
    <cellStyle name="Percent 15 25 31" xfId="17924"/>
    <cellStyle name="Percent 15 25 32" xfId="17925"/>
    <cellStyle name="Percent 15 25 33" xfId="17926"/>
    <cellStyle name="Percent 15 25 34" xfId="17927"/>
    <cellStyle name="Percent 15 25 35" xfId="17928"/>
    <cellStyle name="Percent 15 25 4" xfId="17929"/>
    <cellStyle name="Percent 15 25 5" xfId="17930"/>
    <cellStyle name="Percent 15 25 6" xfId="17931"/>
    <cellStyle name="Percent 15 25 7" xfId="17932"/>
    <cellStyle name="Percent 15 25 8" xfId="17933"/>
    <cellStyle name="Percent 15 25 9" xfId="17934"/>
    <cellStyle name="Percent 15 3" xfId="17935"/>
    <cellStyle name="Percent 15 3 10" xfId="17936"/>
    <cellStyle name="Percent 15 3 11" xfId="17937"/>
    <cellStyle name="Percent 15 3 12" xfId="17938"/>
    <cellStyle name="Percent 15 3 13" xfId="17939"/>
    <cellStyle name="Percent 15 3 14" xfId="17940"/>
    <cellStyle name="Percent 15 3 15" xfId="17941"/>
    <cellStyle name="Percent 15 3 16" xfId="17942"/>
    <cellStyle name="Percent 15 3 17" xfId="17943"/>
    <cellStyle name="Percent 15 3 18" xfId="17944"/>
    <cellStyle name="Percent 15 3 19" xfId="17945"/>
    <cellStyle name="Percent 15 3 2" xfId="17946"/>
    <cellStyle name="Percent 15 3 20" xfId="17947"/>
    <cellStyle name="Percent 15 3 21" xfId="17948"/>
    <cellStyle name="Percent 15 3 22" xfId="17949"/>
    <cellStyle name="Percent 15 3 23" xfId="17950"/>
    <cellStyle name="Percent 15 3 24" xfId="17951"/>
    <cellStyle name="Percent 15 3 25" xfId="17952"/>
    <cellStyle name="Percent 15 3 26" xfId="17953"/>
    <cellStyle name="Percent 15 3 27" xfId="17954"/>
    <cellStyle name="Percent 15 3 28" xfId="17955"/>
    <cellStyle name="Percent 15 3 29" xfId="17956"/>
    <cellStyle name="Percent 15 3 3" xfId="17957"/>
    <cellStyle name="Percent 15 3 30" xfId="17958"/>
    <cellStyle name="Percent 15 3 31" xfId="17959"/>
    <cellStyle name="Percent 15 3 32" xfId="17960"/>
    <cellStyle name="Percent 15 3 33" xfId="17961"/>
    <cellStyle name="Percent 15 3 34" xfId="17962"/>
    <cellStyle name="Percent 15 3 35" xfId="17963"/>
    <cellStyle name="Percent 15 3 4" xfId="17964"/>
    <cellStyle name="Percent 15 3 5" xfId="17965"/>
    <cellStyle name="Percent 15 3 6" xfId="17966"/>
    <cellStyle name="Percent 15 3 7" xfId="17967"/>
    <cellStyle name="Percent 15 3 8" xfId="17968"/>
    <cellStyle name="Percent 15 3 9" xfId="17969"/>
    <cellStyle name="Percent 15 4" xfId="17970"/>
    <cellStyle name="Percent 15 4 10" xfId="17971"/>
    <cellStyle name="Percent 15 4 11" xfId="17972"/>
    <cellStyle name="Percent 15 4 12" xfId="17973"/>
    <cellStyle name="Percent 15 4 13" xfId="17974"/>
    <cellStyle name="Percent 15 4 14" xfId="17975"/>
    <cellStyle name="Percent 15 4 15" xfId="17976"/>
    <cellStyle name="Percent 15 4 16" xfId="17977"/>
    <cellStyle name="Percent 15 4 17" xfId="17978"/>
    <cellStyle name="Percent 15 4 18" xfId="17979"/>
    <cellStyle name="Percent 15 4 19" xfId="17980"/>
    <cellStyle name="Percent 15 4 2" xfId="17981"/>
    <cellStyle name="Percent 15 4 20" xfId="17982"/>
    <cellStyle name="Percent 15 4 21" xfId="17983"/>
    <cellStyle name="Percent 15 4 22" xfId="17984"/>
    <cellStyle name="Percent 15 4 23" xfId="17985"/>
    <cellStyle name="Percent 15 4 24" xfId="17986"/>
    <cellStyle name="Percent 15 4 25" xfId="17987"/>
    <cellStyle name="Percent 15 4 26" xfId="17988"/>
    <cellStyle name="Percent 15 4 27" xfId="17989"/>
    <cellStyle name="Percent 15 4 28" xfId="17990"/>
    <cellStyle name="Percent 15 4 29" xfId="17991"/>
    <cellStyle name="Percent 15 4 3" xfId="17992"/>
    <cellStyle name="Percent 15 4 30" xfId="17993"/>
    <cellStyle name="Percent 15 4 31" xfId="17994"/>
    <cellStyle name="Percent 15 4 32" xfId="17995"/>
    <cellStyle name="Percent 15 4 33" xfId="17996"/>
    <cellStyle name="Percent 15 4 34" xfId="17997"/>
    <cellStyle name="Percent 15 4 35" xfId="17998"/>
    <cellStyle name="Percent 15 4 4" xfId="17999"/>
    <cellStyle name="Percent 15 4 5" xfId="18000"/>
    <cellStyle name="Percent 15 4 6" xfId="18001"/>
    <cellStyle name="Percent 15 4 7" xfId="18002"/>
    <cellStyle name="Percent 15 4 8" xfId="18003"/>
    <cellStyle name="Percent 15 4 9" xfId="18004"/>
    <cellStyle name="Percent 15 5" xfId="18005"/>
    <cellStyle name="Percent 15 5 10" xfId="18006"/>
    <cellStyle name="Percent 15 5 11" xfId="18007"/>
    <cellStyle name="Percent 15 5 12" xfId="18008"/>
    <cellStyle name="Percent 15 5 13" xfId="18009"/>
    <cellStyle name="Percent 15 5 14" xfId="18010"/>
    <cellStyle name="Percent 15 5 15" xfId="18011"/>
    <cellStyle name="Percent 15 5 16" xfId="18012"/>
    <cellStyle name="Percent 15 5 17" xfId="18013"/>
    <cellStyle name="Percent 15 5 18" xfId="18014"/>
    <cellStyle name="Percent 15 5 19" xfId="18015"/>
    <cellStyle name="Percent 15 5 2" xfId="18016"/>
    <cellStyle name="Percent 15 5 20" xfId="18017"/>
    <cellStyle name="Percent 15 5 21" xfId="18018"/>
    <cellStyle name="Percent 15 5 22" xfId="18019"/>
    <cellStyle name="Percent 15 5 23" xfId="18020"/>
    <cellStyle name="Percent 15 5 24" xfId="18021"/>
    <cellStyle name="Percent 15 5 25" xfId="18022"/>
    <cellStyle name="Percent 15 5 26" xfId="18023"/>
    <cellStyle name="Percent 15 5 27" xfId="18024"/>
    <cellStyle name="Percent 15 5 28" xfId="18025"/>
    <cellStyle name="Percent 15 5 29" xfId="18026"/>
    <cellStyle name="Percent 15 5 3" xfId="18027"/>
    <cellStyle name="Percent 15 5 30" xfId="18028"/>
    <cellStyle name="Percent 15 5 31" xfId="18029"/>
    <cellStyle name="Percent 15 5 32" xfId="18030"/>
    <cellStyle name="Percent 15 5 33" xfId="18031"/>
    <cellStyle name="Percent 15 5 34" xfId="18032"/>
    <cellStyle name="Percent 15 5 35" xfId="18033"/>
    <cellStyle name="Percent 15 5 4" xfId="18034"/>
    <cellStyle name="Percent 15 5 5" xfId="18035"/>
    <cellStyle name="Percent 15 5 6" xfId="18036"/>
    <cellStyle name="Percent 15 5 7" xfId="18037"/>
    <cellStyle name="Percent 15 5 8" xfId="18038"/>
    <cellStyle name="Percent 15 5 9" xfId="18039"/>
    <cellStyle name="Percent 15 6" xfId="18040"/>
    <cellStyle name="Percent 15 6 10" xfId="18041"/>
    <cellStyle name="Percent 15 6 11" xfId="18042"/>
    <cellStyle name="Percent 15 6 12" xfId="18043"/>
    <cellStyle name="Percent 15 6 13" xfId="18044"/>
    <cellStyle name="Percent 15 6 14" xfId="18045"/>
    <cellStyle name="Percent 15 6 15" xfId="18046"/>
    <cellStyle name="Percent 15 6 16" xfId="18047"/>
    <cellStyle name="Percent 15 6 17" xfId="18048"/>
    <cellStyle name="Percent 15 6 18" xfId="18049"/>
    <cellStyle name="Percent 15 6 19" xfId="18050"/>
    <cellStyle name="Percent 15 6 2" xfId="18051"/>
    <cellStyle name="Percent 15 6 20" xfId="18052"/>
    <cellStyle name="Percent 15 6 21" xfId="18053"/>
    <cellStyle name="Percent 15 6 22" xfId="18054"/>
    <cellStyle name="Percent 15 6 23" xfId="18055"/>
    <cellStyle name="Percent 15 6 24" xfId="18056"/>
    <cellStyle name="Percent 15 6 25" xfId="18057"/>
    <cellStyle name="Percent 15 6 26" xfId="18058"/>
    <cellStyle name="Percent 15 6 27" xfId="18059"/>
    <cellStyle name="Percent 15 6 28" xfId="18060"/>
    <cellStyle name="Percent 15 6 29" xfId="18061"/>
    <cellStyle name="Percent 15 6 3" xfId="18062"/>
    <cellStyle name="Percent 15 6 30" xfId="18063"/>
    <cellStyle name="Percent 15 6 31" xfId="18064"/>
    <cellStyle name="Percent 15 6 32" xfId="18065"/>
    <cellStyle name="Percent 15 6 33" xfId="18066"/>
    <cellStyle name="Percent 15 6 34" xfId="18067"/>
    <cellStyle name="Percent 15 6 35" xfId="18068"/>
    <cellStyle name="Percent 15 6 4" xfId="18069"/>
    <cellStyle name="Percent 15 6 5" xfId="18070"/>
    <cellStyle name="Percent 15 6 6" xfId="18071"/>
    <cellStyle name="Percent 15 6 7" xfId="18072"/>
    <cellStyle name="Percent 15 6 8" xfId="18073"/>
    <cellStyle name="Percent 15 6 9" xfId="18074"/>
    <cellStyle name="Percent 15 7" xfId="18075"/>
    <cellStyle name="Percent 15 7 10" xfId="18076"/>
    <cellStyle name="Percent 15 7 11" xfId="18077"/>
    <cellStyle name="Percent 15 7 12" xfId="18078"/>
    <cellStyle name="Percent 15 7 13" xfId="18079"/>
    <cellStyle name="Percent 15 7 14" xfId="18080"/>
    <cellStyle name="Percent 15 7 15" xfId="18081"/>
    <cellStyle name="Percent 15 7 16" xfId="18082"/>
    <cellStyle name="Percent 15 7 17" xfId="18083"/>
    <cellStyle name="Percent 15 7 18" xfId="18084"/>
    <cellStyle name="Percent 15 7 19" xfId="18085"/>
    <cellStyle name="Percent 15 7 2" xfId="18086"/>
    <cellStyle name="Percent 15 7 20" xfId="18087"/>
    <cellStyle name="Percent 15 7 21" xfId="18088"/>
    <cellStyle name="Percent 15 7 22" xfId="18089"/>
    <cellStyle name="Percent 15 7 23" xfId="18090"/>
    <cellStyle name="Percent 15 7 24" xfId="18091"/>
    <cellStyle name="Percent 15 7 25" xfId="18092"/>
    <cellStyle name="Percent 15 7 26" xfId="18093"/>
    <cellStyle name="Percent 15 7 27" xfId="18094"/>
    <cellStyle name="Percent 15 7 28" xfId="18095"/>
    <cellStyle name="Percent 15 7 29" xfId="18096"/>
    <cellStyle name="Percent 15 7 3" xfId="18097"/>
    <cellStyle name="Percent 15 7 30" xfId="18098"/>
    <cellStyle name="Percent 15 7 31" xfId="18099"/>
    <cellStyle name="Percent 15 7 32" xfId="18100"/>
    <cellStyle name="Percent 15 7 33" xfId="18101"/>
    <cellStyle name="Percent 15 7 34" xfId="18102"/>
    <cellStyle name="Percent 15 7 35" xfId="18103"/>
    <cellStyle name="Percent 15 7 4" xfId="18104"/>
    <cellStyle name="Percent 15 7 5" xfId="18105"/>
    <cellStyle name="Percent 15 7 6" xfId="18106"/>
    <cellStyle name="Percent 15 7 7" xfId="18107"/>
    <cellStyle name="Percent 15 7 8" xfId="18108"/>
    <cellStyle name="Percent 15 7 9" xfId="18109"/>
    <cellStyle name="Percent 15 8" xfId="18110"/>
    <cellStyle name="Percent 15 8 10" xfId="18111"/>
    <cellStyle name="Percent 15 8 11" xfId="18112"/>
    <cellStyle name="Percent 15 8 12" xfId="18113"/>
    <cellStyle name="Percent 15 8 13" xfId="18114"/>
    <cellStyle name="Percent 15 8 14" xfId="18115"/>
    <cellStyle name="Percent 15 8 15" xfId="18116"/>
    <cellStyle name="Percent 15 8 16" xfId="18117"/>
    <cellStyle name="Percent 15 8 17" xfId="18118"/>
    <cellStyle name="Percent 15 8 18" xfId="18119"/>
    <cellStyle name="Percent 15 8 19" xfId="18120"/>
    <cellStyle name="Percent 15 8 2" xfId="18121"/>
    <cellStyle name="Percent 15 8 20" xfId="18122"/>
    <cellStyle name="Percent 15 8 21" xfId="18123"/>
    <cellStyle name="Percent 15 8 22" xfId="18124"/>
    <cellStyle name="Percent 15 8 23" xfId="18125"/>
    <cellStyle name="Percent 15 8 24" xfId="18126"/>
    <cellStyle name="Percent 15 8 25" xfId="18127"/>
    <cellStyle name="Percent 15 8 26" xfId="18128"/>
    <cellStyle name="Percent 15 8 27" xfId="18129"/>
    <cellStyle name="Percent 15 8 28" xfId="18130"/>
    <cellStyle name="Percent 15 8 29" xfId="18131"/>
    <cellStyle name="Percent 15 8 3" xfId="18132"/>
    <cellStyle name="Percent 15 8 30" xfId="18133"/>
    <cellStyle name="Percent 15 8 31" xfId="18134"/>
    <cellStyle name="Percent 15 8 32" xfId="18135"/>
    <cellStyle name="Percent 15 8 33" xfId="18136"/>
    <cellStyle name="Percent 15 8 34" xfId="18137"/>
    <cellStyle name="Percent 15 8 35" xfId="18138"/>
    <cellStyle name="Percent 15 8 4" xfId="18139"/>
    <cellStyle name="Percent 15 8 5" xfId="18140"/>
    <cellStyle name="Percent 15 8 6" xfId="18141"/>
    <cellStyle name="Percent 15 8 7" xfId="18142"/>
    <cellStyle name="Percent 15 8 8" xfId="18143"/>
    <cellStyle name="Percent 15 8 9" xfId="18144"/>
    <cellStyle name="Percent 15 9" xfId="18145"/>
    <cellStyle name="Percent 15 9 10" xfId="18146"/>
    <cellStyle name="Percent 15 9 11" xfId="18147"/>
    <cellStyle name="Percent 15 9 12" xfId="18148"/>
    <cellStyle name="Percent 15 9 13" xfId="18149"/>
    <cellStyle name="Percent 15 9 14" xfId="18150"/>
    <cellStyle name="Percent 15 9 15" xfId="18151"/>
    <cellStyle name="Percent 15 9 16" xfId="18152"/>
    <cellStyle name="Percent 15 9 17" xfId="18153"/>
    <cellStyle name="Percent 15 9 18" xfId="18154"/>
    <cellStyle name="Percent 15 9 19" xfId="18155"/>
    <cellStyle name="Percent 15 9 2" xfId="18156"/>
    <cellStyle name="Percent 15 9 20" xfId="18157"/>
    <cellStyle name="Percent 15 9 21" xfId="18158"/>
    <cellStyle name="Percent 15 9 22" xfId="18159"/>
    <cellStyle name="Percent 15 9 23" xfId="18160"/>
    <cellStyle name="Percent 15 9 24" xfId="18161"/>
    <cellStyle name="Percent 15 9 25" xfId="18162"/>
    <cellStyle name="Percent 15 9 26" xfId="18163"/>
    <cellStyle name="Percent 15 9 27" xfId="18164"/>
    <cellStyle name="Percent 15 9 28" xfId="18165"/>
    <cellStyle name="Percent 15 9 29" xfId="18166"/>
    <cellStyle name="Percent 15 9 3" xfId="18167"/>
    <cellStyle name="Percent 15 9 30" xfId="18168"/>
    <cellStyle name="Percent 15 9 31" xfId="18169"/>
    <cellStyle name="Percent 15 9 32" xfId="18170"/>
    <cellStyle name="Percent 15 9 33" xfId="18171"/>
    <cellStyle name="Percent 15 9 34" xfId="18172"/>
    <cellStyle name="Percent 15 9 35" xfId="18173"/>
    <cellStyle name="Percent 15 9 4" xfId="18174"/>
    <cellStyle name="Percent 15 9 5" xfId="18175"/>
    <cellStyle name="Percent 15 9 6" xfId="18176"/>
    <cellStyle name="Percent 15 9 7" xfId="18177"/>
    <cellStyle name="Percent 15 9 8" xfId="18178"/>
    <cellStyle name="Percent 15 9 9" xfId="18179"/>
    <cellStyle name="Percent 150" xfId="24245"/>
    <cellStyle name="Percent 151" xfId="24247"/>
    <cellStyle name="Percent 152" xfId="24116"/>
    <cellStyle name="Percent 153" xfId="24252"/>
    <cellStyle name="Percent 154" xfId="24254"/>
    <cellStyle name="Percent 155" xfId="24256"/>
    <cellStyle name="Percent 156" xfId="24139"/>
    <cellStyle name="Percent 157" xfId="24145"/>
    <cellStyle name="Percent 158" xfId="24165"/>
    <cellStyle name="Percent 159" xfId="24262"/>
    <cellStyle name="Percent 16" xfId="18180"/>
    <cellStyle name="Percent 16 10" xfId="18181"/>
    <cellStyle name="Percent 16 10 10" xfId="18182"/>
    <cellStyle name="Percent 16 10 11" xfId="18183"/>
    <cellStyle name="Percent 16 10 12" xfId="18184"/>
    <cellStyle name="Percent 16 10 13" xfId="18185"/>
    <cellStyle name="Percent 16 10 14" xfId="18186"/>
    <cellStyle name="Percent 16 10 15" xfId="18187"/>
    <cellStyle name="Percent 16 10 16" xfId="18188"/>
    <cellStyle name="Percent 16 10 17" xfId="18189"/>
    <cellStyle name="Percent 16 10 18" xfId="18190"/>
    <cellStyle name="Percent 16 10 19" xfId="18191"/>
    <cellStyle name="Percent 16 10 2" xfId="18192"/>
    <cellStyle name="Percent 16 10 20" xfId="18193"/>
    <cellStyle name="Percent 16 10 21" xfId="18194"/>
    <cellStyle name="Percent 16 10 22" xfId="18195"/>
    <cellStyle name="Percent 16 10 23" xfId="18196"/>
    <cellStyle name="Percent 16 10 24" xfId="18197"/>
    <cellStyle name="Percent 16 10 25" xfId="18198"/>
    <cellStyle name="Percent 16 10 26" xfId="18199"/>
    <cellStyle name="Percent 16 10 27" xfId="18200"/>
    <cellStyle name="Percent 16 10 28" xfId="18201"/>
    <cellStyle name="Percent 16 10 29" xfId="18202"/>
    <cellStyle name="Percent 16 10 3" xfId="18203"/>
    <cellStyle name="Percent 16 10 30" xfId="18204"/>
    <cellStyle name="Percent 16 10 31" xfId="18205"/>
    <cellStyle name="Percent 16 10 32" xfId="18206"/>
    <cellStyle name="Percent 16 10 33" xfId="18207"/>
    <cellStyle name="Percent 16 10 34" xfId="18208"/>
    <cellStyle name="Percent 16 10 35" xfId="18209"/>
    <cellStyle name="Percent 16 10 4" xfId="18210"/>
    <cellStyle name="Percent 16 10 5" xfId="18211"/>
    <cellStyle name="Percent 16 10 6" xfId="18212"/>
    <cellStyle name="Percent 16 10 7" xfId="18213"/>
    <cellStyle name="Percent 16 10 8" xfId="18214"/>
    <cellStyle name="Percent 16 10 9" xfId="18215"/>
    <cellStyle name="Percent 16 11" xfId="18216"/>
    <cellStyle name="Percent 16 11 10" xfId="18217"/>
    <cellStyle name="Percent 16 11 11" xfId="18218"/>
    <cellStyle name="Percent 16 11 12" xfId="18219"/>
    <cellStyle name="Percent 16 11 13" xfId="18220"/>
    <cellStyle name="Percent 16 11 14" xfId="18221"/>
    <cellStyle name="Percent 16 11 15" xfId="18222"/>
    <cellStyle name="Percent 16 11 16" xfId="18223"/>
    <cellStyle name="Percent 16 11 17" xfId="18224"/>
    <cellStyle name="Percent 16 11 18" xfId="18225"/>
    <cellStyle name="Percent 16 11 19" xfId="18226"/>
    <cellStyle name="Percent 16 11 2" xfId="18227"/>
    <cellStyle name="Percent 16 11 20" xfId="18228"/>
    <cellStyle name="Percent 16 11 21" xfId="18229"/>
    <cellStyle name="Percent 16 11 22" xfId="18230"/>
    <cellStyle name="Percent 16 11 23" xfId="18231"/>
    <cellStyle name="Percent 16 11 24" xfId="18232"/>
    <cellStyle name="Percent 16 11 25" xfId="18233"/>
    <cellStyle name="Percent 16 11 26" xfId="18234"/>
    <cellStyle name="Percent 16 11 27" xfId="18235"/>
    <cellStyle name="Percent 16 11 28" xfId="18236"/>
    <cellStyle name="Percent 16 11 29" xfId="18237"/>
    <cellStyle name="Percent 16 11 3" xfId="18238"/>
    <cellStyle name="Percent 16 11 30" xfId="18239"/>
    <cellStyle name="Percent 16 11 31" xfId="18240"/>
    <cellStyle name="Percent 16 11 32" xfId="18241"/>
    <cellStyle name="Percent 16 11 33" xfId="18242"/>
    <cellStyle name="Percent 16 11 34" xfId="18243"/>
    <cellStyle name="Percent 16 11 35" xfId="18244"/>
    <cellStyle name="Percent 16 11 4" xfId="18245"/>
    <cellStyle name="Percent 16 11 5" xfId="18246"/>
    <cellStyle name="Percent 16 11 6" xfId="18247"/>
    <cellStyle name="Percent 16 11 7" xfId="18248"/>
    <cellStyle name="Percent 16 11 8" xfId="18249"/>
    <cellStyle name="Percent 16 11 9" xfId="18250"/>
    <cellStyle name="Percent 16 12" xfId="18251"/>
    <cellStyle name="Percent 16 12 10" xfId="18252"/>
    <cellStyle name="Percent 16 12 11" xfId="18253"/>
    <cellStyle name="Percent 16 12 12" xfId="18254"/>
    <cellStyle name="Percent 16 12 13" xfId="18255"/>
    <cellStyle name="Percent 16 12 14" xfId="18256"/>
    <cellStyle name="Percent 16 12 15" xfId="18257"/>
    <cellStyle name="Percent 16 12 16" xfId="18258"/>
    <cellStyle name="Percent 16 12 17" xfId="18259"/>
    <cellStyle name="Percent 16 12 18" xfId="18260"/>
    <cellStyle name="Percent 16 12 19" xfId="18261"/>
    <cellStyle name="Percent 16 12 2" xfId="18262"/>
    <cellStyle name="Percent 16 12 20" xfId="18263"/>
    <cellStyle name="Percent 16 12 21" xfId="18264"/>
    <cellStyle name="Percent 16 12 22" xfId="18265"/>
    <cellStyle name="Percent 16 12 23" xfId="18266"/>
    <cellStyle name="Percent 16 12 24" xfId="18267"/>
    <cellStyle name="Percent 16 12 25" xfId="18268"/>
    <cellStyle name="Percent 16 12 26" xfId="18269"/>
    <cellStyle name="Percent 16 12 27" xfId="18270"/>
    <cellStyle name="Percent 16 12 28" xfId="18271"/>
    <cellStyle name="Percent 16 12 29" xfId="18272"/>
    <cellStyle name="Percent 16 12 3" xfId="18273"/>
    <cellStyle name="Percent 16 12 30" xfId="18274"/>
    <cellStyle name="Percent 16 12 31" xfId="18275"/>
    <cellStyle name="Percent 16 12 32" xfId="18276"/>
    <cellStyle name="Percent 16 12 33" xfId="18277"/>
    <cellStyle name="Percent 16 12 34" xfId="18278"/>
    <cellStyle name="Percent 16 12 35" xfId="18279"/>
    <cellStyle name="Percent 16 12 4" xfId="18280"/>
    <cellStyle name="Percent 16 12 5" xfId="18281"/>
    <cellStyle name="Percent 16 12 6" xfId="18282"/>
    <cellStyle name="Percent 16 12 7" xfId="18283"/>
    <cellStyle name="Percent 16 12 8" xfId="18284"/>
    <cellStyle name="Percent 16 12 9" xfId="18285"/>
    <cellStyle name="Percent 16 13" xfId="18286"/>
    <cellStyle name="Percent 16 13 10" xfId="18287"/>
    <cellStyle name="Percent 16 13 11" xfId="18288"/>
    <cellStyle name="Percent 16 13 12" xfId="18289"/>
    <cellStyle name="Percent 16 13 13" xfId="18290"/>
    <cellStyle name="Percent 16 13 14" xfId="18291"/>
    <cellStyle name="Percent 16 13 15" xfId="18292"/>
    <cellStyle name="Percent 16 13 16" xfId="18293"/>
    <cellStyle name="Percent 16 13 17" xfId="18294"/>
    <cellStyle name="Percent 16 13 18" xfId="18295"/>
    <cellStyle name="Percent 16 13 19" xfId="18296"/>
    <cellStyle name="Percent 16 13 2" xfId="18297"/>
    <cellStyle name="Percent 16 13 20" xfId="18298"/>
    <cellStyle name="Percent 16 13 21" xfId="18299"/>
    <cellStyle name="Percent 16 13 22" xfId="18300"/>
    <cellStyle name="Percent 16 13 23" xfId="18301"/>
    <cellStyle name="Percent 16 13 24" xfId="18302"/>
    <cellStyle name="Percent 16 13 25" xfId="18303"/>
    <cellStyle name="Percent 16 13 26" xfId="18304"/>
    <cellStyle name="Percent 16 13 27" xfId="18305"/>
    <cellStyle name="Percent 16 13 28" xfId="18306"/>
    <cellStyle name="Percent 16 13 29" xfId="18307"/>
    <cellStyle name="Percent 16 13 3" xfId="18308"/>
    <cellStyle name="Percent 16 13 30" xfId="18309"/>
    <cellStyle name="Percent 16 13 31" xfId="18310"/>
    <cellStyle name="Percent 16 13 32" xfId="18311"/>
    <cellStyle name="Percent 16 13 33" xfId="18312"/>
    <cellStyle name="Percent 16 13 34" xfId="18313"/>
    <cellStyle name="Percent 16 13 35" xfId="18314"/>
    <cellStyle name="Percent 16 13 4" xfId="18315"/>
    <cellStyle name="Percent 16 13 5" xfId="18316"/>
    <cellStyle name="Percent 16 13 6" xfId="18317"/>
    <cellStyle name="Percent 16 13 7" xfId="18318"/>
    <cellStyle name="Percent 16 13 8" xfId="18319"/>
    <cellStyle name="Percent 16 13 9" xfId="18320"/>
    <cellStyle name="Percent 16 14" xfId="18321"/>
    <cellStyle name="Percent 16 14 10" xfId="18322"/>
    <cellStyle name="Percent 16 14 11" xfId="18323"/>
    <cellStyle name="Percent 16 14 12" xfId="18324"/>
    <cellStyle name="Percent 16 14 13" xfId="18325"/>
    <cellStyle name="Percent 16 14 14" xfId="18326"/>
    <cellStyle name="Percent 16 14 15" xfId="18327"/>
    <cellStyle name="Percent 16 14 16" xfId="18328"/>
    <cellStyle name="Percent 16 14 17" xfId="18329"/>
    <cellStyle name="Percent 16 14 18" xfId="18330"/>
    <cellStyle name="Percent 16 14 19" xfId="18331"/>
    <cellStyle name="Percent 16 14 2" xfId="18332"/>
    <cellStyle name="Percent 16 14 20" xfId="18333"/>
    <cellStyle name="Percent 16 14 21" xfId="18334"/>
    <cellStyle name="Percent 16 14 22" xfId="18335"/>
    <cellStyle name="Percent 16 14 23" xfId="18336"/>
    <cellStyle name="Percent 16 14 24" xfId="18337"/>
    <cellStyle name="Percent 16 14 25" xfId="18338"/>
    <cellStyle name="Percent 16 14 26" xfId="18339"/>
    <cellStyle name="Percent 16 14 27" xfId="18340"/>
    <cellStyle name="Percent 16 14 28" xfId="18341"/>
    <cellStyle name="Percent 16 14 29" xfId="18342"/>
    <cellStyle name="Percent 16 14 3" xfId="18343"/>
    <cellStyle name="Percent 16 14 30" xfId="18344"/>
    <cellStyle name="Percent 16 14 31" xfId="18345"/>
    <cellStyle name="Percent 16 14 32" xfId="18346"/>
    <cellStyle name="Percent 16 14 33" xfId="18347"/>
    <cellStyle name="Percent 16 14 34" xfId="18348"/>
    <cellStyle name="Percent 16 14 35" xfId="18349"/>
    <cellStyle name="Percent 16 14 4" xfId="18350"/>
    <cellStyle name="Percent 16 14 5" xfId="18351"/>
    <cellStyle name="Percent 16 14 6" xfId="18352"/>
    <cellStyle name="Percent 16 14 7" xfId="18353"/>
    <cellStyle name="Percent 16 14 8" xfId="18354"/>
    <cellStyle name="Percent 16 14 9" xfId="18355"/>
    <cellStyle name="Percent 16 15" xfId="18356"/>
    <cellStyle name="Percent 16 15 10" xfId="18357"/>
    <cellStyle name="Percent 16 15 11" xfId="18358"/>
    <cellStyle name="Percent 16 15 12" xfId="18359"/>
    <cellStyle name="Percent 16 15 13" xfId="18360"/>
    <cellStyle name="Percent 16 15 14" xfId="18361"/>
    <cellStyle name="Percent 16 15 15" xfId="18362"/>
    <cellStyle name="Percent 16 15 16" xfId="18363"/>
    <cellStyle name="Percent 16 15 17" xfId="18364"/>
    <cellStyle name="Percent 16 15 18" xfId="18365"/>
    <cellStyle name="Percent 16 15 19" xfId="18366"/>
    <cellStyle name="Percent 16 15 2" xfId="18367"/>
    <cellStyle name="Percent 16 15 20" xfId="18368"/>
    <cellStyle name="Percent 16 15 21" xfId="18369"/>
    <cellStyle name="Percent 16 15 22" xfId="18370"/>
    <cellStyle name="Percent 16 15 23" xfId="18371"/>
    <cellStyle name="Percent 16 15 24" xfId="18372"/>
    <cellStyle name="Percent 16 15 25" xfId="18373"/>
    <cellStyle name="Percent 16 15 26" xfId="18374"/>
    <cellStyle name="Percent 16 15 27" xfId="18375"/>
    <cellStyle name="Percent 16 15 28" xfId="18376"/>
    <cellStyle name="Percent 16 15 29" xfId="18377"/>
    <cellStyle name="Percent 16 15 3" xfId="18378"/>
    <cellStyle name="Percent 16 15 30" xfId="18379"/>
    <cellStyle name="Percent 16 15 31" xfId="18380"/>
    <cellStyle name="Percent 16 15 32" xfId="18381"/>
    <cellStyle name="Percent 16 15 33" xfId="18382"/>
    <cellStyle name="Percent 16 15 34" xfId="18383"/>
    <cellStyle name="Percent 16 15 35" xfId="18384"/>
    <cellStyle name="Percent 16 15 4" xfId="18385"/>
    <cellStyle name="Percent 16 15 5" xfId="18386"/>
    <cellStyle name="Percent 16 15 6" xfId="18387"/>
    <cellStyle name="Percent 16 15 7" xfId="18388"/>
    <cellStyle name="Percent 16 15 8" xfId="18389"/>
    <cellStyle name="Percent 16 15 9" xfId="18390"/>
    <cellStyle name="Percent 16 16" xfId="18391"/>
    <cellStyle name="Percent 16 16 10" xfId="18392"/>
    <cellStyle name="Percent 16 16 11" xfId="18393"/>
    <cellStyle name="Percent 16 16 12" xfId="18394"/>
    <cellStyle name="Percent 16 16 13" xfId="18395"/>
    <cellStyle name="Percent 16 16 14" xfId="18396"/>
    <cellStyle name="Percent 16 16 15" xfId="18397"/>
    <cellStyle name="Percent 16 16 16" xfId="18398"/>
    <cellStyle name="Percent 16 16 17" xfId="18399"/>
    <cellStyle name="Percent 16 16 18" xfId="18400"/>
    <cellStyle name="Percent 16 16 19" xfId="18401"/>
    <cellStyle name="Percent 16 16 2" xfId="18402"/>
    <cellStyle name="Percent 16 16 20" xfId="18403"/>
    <cellStyle name="Percent 16 16 21" xfId="18404"/>
    <cellStyle name="Percent 16 16 22" xfId="18405"/>
    <cellStyle name="Percent 16 16 23" xfId="18406"/>
    <cellStyle name="Percent 16 16 24" xfId="18407"/>
    <cellStyle name="Percent 16 16 25" xfId="18408"/>
    <cellStyle name="Percent 16 16 26" xfId="18409"/>
    <cellStyle name="Percent 16 16 27" xfId="18410"/>
    <cellStyle name="Percent 16 16 28" xfId="18411"/>
    <cellStyle name="Percent 16 16 29" xfId="18412"/>
    <cellStyle name="Percent 16 16 3" xfId="18413"/>
    <cellStyle name="Percent 16 16 30" xfId="18414"/>
    <cellStyle name="Percent 16 16 31" xfId="18415"/>
    <cellStyle name="Percent 16 16 32" xfId="18416"/>
    <cellStyle name="Percent 16 16 33" xfId="18417"/>
    <cellStyle name="Percent 16 16 34" xfId="18418"/>
    <cellStyle name="Percent 16 16 35" xfId="18419"/>
    <cellStyle name="Percent 16 16 4" xfId="18420"/>
    <cellStyle name="Percent 16 16 5" xfId="18421"/>
    <cellStyle name="Percent 16 16 6" xfId="18422"/>
    <cellStyle name="Percent 16 16 7" xfId="18423"/>
    <cellStyle name="Percent 16 16 8" xfId="18424"/>
    <cellStyle name="Percent 16 16 9" xfId="18425"/>
    <cellStyle name="Percent 16 17" xfId="18426"/>
    <cellStyle name="Percent 16 17 10" xfId="18427"/>
    <cellStyle name="Percent 16 17 11" xfId="18428"/>
    <cellStyle name="Percent 16 17 12" xfId="18429"/>
    <cellStyle name="Percent 16 17 13" xfId="18430"/>
    <cellStyle name="Percent 16 17 14" xfId="18431"/>
    <cellStyle name="Percent 16 17 15" xfId="18432"/>
    <cellStyle name="Percent 16 17 16" xfId="18433"/>
    <cellStyle name="Percent 16 17 17" xfId="18434"/>
    <cellStyle name="Percent 16 17 18" xfId="18435"/>
    <cellStyle name="Percent 16 17 19" xfId="18436"/>
    <cellStyle name="Percent 16 17 2" xfId="18437"/>
    <cellStyle name="Percent 16 17 20" xfId="18438"/>
    <cellStyle name="Percent 16 17 21" xfId="18439"/>
    <cellStyle name="Percent 16 17 22" xfId="18440"/>
    <cellStyle name="Percent 16 17 23" xfId="18441"/>
    <cellStyle name="Percent 16 17 24" xfId="18442"/>
    <cellStyle name="Percent 16 17 25" xfId="18443"/>
    <cellStyle name="Percent 16 17 26" xfId="18444"/>
    <cellStyle name="Percent 16 17 27" xfId="18445"/>
    <cellStyle name="Percent 16 17 28" xfId="18446"/>
    <cellStyle name="Percent 16 17 29" xfId="18447"/>
    <cellStyle name="Percent 16 17 3" xfId="18448"/>
    <cellStyle name="Percent 16 17 30" xfId="18449"/>
    <cellStyle name="Percent 16 17 31" xfId="18450"/>
    <cellStyle name="Percent 16 17 32" xfId="18451"/>
    <cellStyle name="Percent 16 17 33" xfId="18452"/>
    <cellStyle name="Percent 16 17 34" xfId="18453"/>
    <cellStyle name="Percent 16 17 35" xfId="18454"/>
    <cellStyle name="Percent 16 17 4" xfId="18455"/>
    <cellStyle name="Percent 16 17 5" xfId="18456"/>
    <cellStyle name="Percent 16 17 6" xfId="18457"/>
    <cellStyle name="Percent 16 17 7" xfId="18458"/>
    <cellStyle name="Percent 16 17 8" xfId="18459"/>
    <cellStyle name="Percent 16 17 9" xfId="18460"/>
    <cellStyle name="Percent 16 18" xfId="18461"/>
    <cellStyle name="Percent 16 18 10" xfId="18462"/>
    <cellStyle name="Percent 16 18 11" xfId="18463"/>
    <cellStyle name="Percent 16 18 12" xfId="18464"/>
    <cellStyle name="Percent 16 18 13" xfId="18465"/>
    <cellStyle name="Percent 16 18 14" xfId="18466"/>
    <cellStyle name="Percent 16 18 15" xfId="18467"/>
    <cellStyle name="Percent 16 18 16" xfId="18468"/>
    <cellStyle name="Percent 16 18 17" xfId="18469"/>
    <cellStyle name="Percent 16 18 18" xfId="18470"/>
    <cellStyle name="Percent 16 18 19" xfId="18471"/>
    <cellStyle name="Percent 16 18 2" xfId="18472"/>
    <cellStyle name="Percent 16 18 20" xfId="18473"/>
    <cellStyle name="Percent 16 18 21" xfId="18474"/>
    <cellStyle name="Percent 16 18 22" xfId="18475"/>
    <cellStyle name="Percent 16 18 23" xfId="18476"/>
    <cellStyle name="Percent 16 18 24" xfId="18477"/>
    <cellStyle name="Percent 16 18 25" xfId="18478"/>
    <cellStyle name="Percent 16 18 26" xfId="18479"/>
    <cellStyle name="Percent 16 18 27" xfId="18480"/>
    <cellStyle name="Percent 16 18 28" xfId="18481"/>
    <cellStyle name="Percent 16 18 29" xfId="18482"/>
    <cellStyle name="Percent 16 18 3" xfId="18483"/>
    <cellStyle name="Percent 16 18 30" xfId="18484"/>
    <cellStyle name="Percent 16 18 31" xfId="18485"/>
    <cellStyle name="Percent 16 18 32" xfId="18486"/>
    <cellStyle name="Percent 16 18 33" xfId="18487"/>
    <cellStyle name="Percent 16 18 34" xfId="18488"/>
    <cellStyle name="Percent 16 18 35" xfId="18489"/>
    <cellStyle name="Percent 16 18 4" xfId="18490"/>
    <cellStyle name="Percent 16 18 5" xfId="18491"/>
    <cellStyle name="Percent 16 18 6" xfId="18492"/>
    <cellStyle name="Percent 16 18 7" xfId="18493"/>
    <cellStyle name="Percent 16 18 8" xfId="18494"/>
    <cellStyle name="Percent 16 18 9" xfId="18495"/>
    <cellStyle name="Percent 16 19" xfId="18496"/>
    <cellStyle name="Percent 16 19 10" xfId="18497"/>
    <cellStyle name="Percent 16 19 11" xfId="18498"/>
    <cellStyle name="Percent 16 19 12" xfId="18499"/>
    <cellStyle name="Percent 16 19 13" xfId="18500"/>
    <cellStyle name="Percent 16 19 14" xfId="18501"/>
    <cellStyle name="Percent 16 19 15" xfId="18502"/>
    <cellStyle name="Percent 16 19 16" xfId="18503"/>
    <cellStyle name="Percent 16 19 17" xfId="18504"/>
    <cellStyle name="Percent 16 19 18" xfId="18505"/>
    <cellStyle name="Percent 16 19 19" xfId="18506"/>
    <cellStyle name="Percent 16 19 2" xfId="18507"/>
    <cellStyle name="Percent 16 19 20" xfId="18508"/>
    <cellStyle name="Percent 16 19 21" xfId="18509"/>
    <cellStyle name="Percent 16 19 22" xfId="18510"/>
    <cellStyle name="Percent 16 19 23" xfId="18511"/>
    <cellStyle name="Percent 16 19 24" xfId="18512"/>
    <cellStyle name="Percent 16 19 25" xfId="18513"/>
    <cellStyle name="Percent 16 19 26" xfId="18514"/>
    <cellStyle name="Percent 16 19 27" xfId="18515"/>
    <cellStyle name="Percent 16 19 28" xfId="18516"/>
    <cellStyle name="Percent 16 19 29" xfId="18517"/>
    <cellStyle name="Percent 16 19 3" xfId="18518"/>
    <cellStyle name="Percent 16 19 30" xfId="18519"/>
    <cellStyle name="Percent 16 19 31" xfId="18520"/>
    <cellStyle name="Percent 16 19 32" xfId="18521"/>
    <cellStyle name="Percent 16 19 33" xfId="18522"/>
    <cellStyle name="Percent 16 19 34" xfId="18523"/>
    <cellStyle name="Percent 16 19 35" xfId="18524"/>
    <cellStyle name="Percent 16 19 4" xfId="18525"/>
    <cellStyle name="Percent 16 19 5" xfId="18526"/>
    <cellStyle name="Percent 16 19 6" xfId="18527"/>
    <cellStyle name="Percent 16 19 7" xfId="18528"/>
    <cellStyle name="Percent 16 19 8" xfId="18529"/>
    <cellStyle name="Percent 16 19 9" xfId="18530"/>
    <cellStyle name="Percent 16 2" xfId="18531"/>
    <cellStyle name="Percent 16 2 10" xfId="18532"/>
    <cellStyle name="Percent 16 2 11" xfId="18533"/>
    <cellStyle name="Percent 16 2 12" xfId="18534"/>
    <cellStyle name="Percent 16 2 13" xfId="18535"/>
    <cellStyle name="Percent 16 2 14" xfId="18536"/>
    <cellStyle name="Percent 16 2 15" xfId="18537"/>
    <cellStyle name="Percent 16 2 16" xfId="18538"/>
    <cellStyle name="Percent 16 2 17" xfId="18539"/>
    <cellStyle name="Percent 16 2 18" xfId="18540"/>
    <cellStyle name="Percent 16 2 19" xfId="18541"/>
    <cellStyle name="Percent 16 2 2" xfId="18542"/>
    <cellStyle name="Percent 16 2 20" xfId="18543"/>
    <cellStyle name="Percent 16 2 21" xfId="18544"/>
    <cellStyle name="Percent 16 2 22" xfId="18545"/>
    <cellStyle name="Percent 16 2 23" xfId="18546"/>
    <cellStyle name="Percent 16 2 24" xfId="18547"/>
    <cellStyle name="Percent 16 2 25" xfId="18548"/>
    <cellStyle name="Percent 16 2 26" xfId="18549"/>
    <cellStyle name="Percent 16 2 27" xfId="18550"/>
    <cellStyle name="Percent 16 2 28" xfId="18551"/>
    <cellStyle name="Percent 16 2 29" xfId="18552"/>
    <cellStyle name="Percent 16 2 3" xfId="18553"/>
    <cellStyle name="Percent 16 2 30" xfId="18554"/>
    <cellStyle name="Percent 16 2 31" xfId="18555"/>
    <cellStyle name="Percent 16 2 32" xfId="18556"/>
    <cellStyle name="Percent 16 2 33" xfId="18557"/>
    <cellStyle name="Percent 16 2 34" xfId="18558"/>
    <cellStyle name="Percent 16 2 35" xfId="18559"/>
    <cellStyle name="Percent 16 2 4" xfId="18560"/>
    <cellStyle name="Percent 16 2 5" xfId="18561"/>
    <cellStyle name="Percent 16 2 6" xfId="18562"/>
    <cellStyle name="Percent 16 2 7" xfId="18563"/>
    <cellStyle name="Percent 16 2 8" xfId="18564"/>
    <cellStyle name="Percent 16 2 9" xfId="18565"/>
    <cellStyle name="Percent 16 20" xfId="18566"/>
    <cellStyle name="Percent 16 20 10" xfId="18567"/>
    <cellStyle name="Percent 16 20 11" xfId="18568"/>
    <cellStyle name="Percent 16 20 12" xfId="18569"/>
    <cellStyle name="Percent 16 20 13" xfId="18570"/>
    <cellStyle name="Percent 16 20 14" xfId="18571"/>
    <cellStyle name="Percent 16 20 15" xfId="18572"/>
    <cellStyle name="Percent 16 20 16" xfId="18573"/>
    <cellStyle name="Percent 16 20 17" xfId="18574"/>
    <cellStyle name="Percent 16 20 18" xfId="18575"/>
    <cellStyle name="Percent 16 20 19" xfId="18576"/>
    <cellStyle name="Percent 16 20 2" xfId="18577"/>
    <cellStyle name="Percent 16 20 20" xfId="18578"/>
    <cellStyle name="Percent 16 20 21" xfId="18579"/>
    <cellStyle name="Percent 16 20 22" xfId="18580"/>
    <cellStyle name="Percent 16 20 23" xfId="18581"/>
    <cellStyle name="Percent 16 20 24" xfId="18582"/>
    <cellStyle name="Percent 16 20 25" xfId="18583"/>
    <cellStyle name="Percent 16 20 26" xfId="18584"/>
    <cellStyle name="Percent 16 20 27" xfId="18585"/>
    <cellStyle name="Percent 16 20 28" xfId="18586"/>
    <cellStyle name="Percent 16 20 29" xfId="18587"/>
    <cellStyle name="Percent 16 20 3" xfId="18588"/>
    <cellStyle name="Percent 16 20 30" xfId="18589"/>
    <cellStyle name="Percent 16 20 31" xfId="18590"/>
    <cellStyle name="Percent 16 20 32" xfId="18591"/>
    <cellStyle name="Percent 16 20 33" xfId="18592"/>
    <cellStyle name="Percent 16 20 34" xfId="18593"/>
    <cellStyle name="Percent 16 20 35" xfId="18594"/>
    <cellStyle name="Percent 16 20 4" xfId="18595"/>
    <cellStyle name="Percent 16 20 5" xfId="18596"/>
    <cellStyle name="Percent 16 20 6" xfId="18597"/>
    <cellStyle name="Percent 16 20 7" xfId="18598"/>
    <cellStyle name="Percent 16 20 8" xfId="18599"/>
    <cellStyle name="Percent 16 20 9" xfId="18600"/>
    <cellStyle name="Percent 16 21" xfId="18601"/>
    <cellStyle name="Percent 16 21 10" xfId="18602"/>
    <cellStyle name="Percent 16 21 11" xfId="18603"/>
    <cellStyle name="Percent 16 21 12" xfId="18604"/>
    <cellStyle name="Percent 16 21 13" xfId="18605"/>
    <cellStyle name="Percent 16 21 14" xfId="18606"/>
    <cellStyle name="Percent 16 21 15" xfId="18607"/>
    <cellStyle name="Percent 16 21 16" xfId="18608"/>
    <cellStyle name="Percent 16 21 17" xfId="18609"/>
    <cellStyle name="Percent 16 21 18" xfId="18610"/>
    <cellStyle name="Percent 16 21 19" xfId="18611"/>
    <cellStyle name="Percent 16 21 2" xfId="18612"/>
    <cellStyle name="Percent 16 21 20" xfId="18613"/>
    <cellStyle name="Percent 16 21 21" xfId="18614"/>
    <cellStyle name="Percent 16 21 22" xfId="18615"/>
    <cellStyle name="Percent 16 21 23" xfId="18616"/>
    <cellStyle name="Percent 16 21 24" xfId="18617"/>
    <cellStyle name="Percent 16 21 25" xfId="18618"/>
    <cellStyle name="Percent 16 21 26" xfId="18619"/>
    <cellStyle name="Percent 16 21 27" xfId="18620"/>
    <cellStyle name="Percent 16 21 28" xfId="18621"/>
    <cellStyle name="Percent 16 21 29" xfId="18622"/>
    <cellStyle name="Percent 16 21 3" xfId="18623"/>
    <cellStyle name="Percent 16 21 30" xfId="18624"/>
    <cellStyle name="Percent 16 21 31" xfId="18625"/>
    <cellStyle name="Percent 16 21 32" xfId="18626"/>
    <cellStyle name="Percent 16 21 33" xfId="18627"/>
    <cellStyle name="Percent 16 21 34" xfId="18628"/>
    <cellStyle name="Percent 16 21 35" xfId="18629"/>
    <cellStyle name="Percent 16 21 4" xfId="18630"/>
    <cellStyle name="Percent 16 21 5" xfId="18631"/>
    <cellStyle name="Percent 16 21 6" xfId="18632"/>
    <cellStyle name="Percent 16 21 7" xfId="18633"/>
    <cellStyle name="Percent 16 21 8" xfId="18634"/>
    <cellStyle name="Percent 16 21 9" xfId="18635"/>
    <cellStyle name="Percent 16 22" xfId="18636"/>
    <cellStyle name="Percent 16 22 10" xfId="18637"/>
    <cellStyle name="Percent 16 22 11" xfId="18638"/>
    <cellStyle name="Percent 16 22 12" xfId="18639"/>
    <cellStyle name="Percent 16 22 13" xfId="18640"/>
    <cellStyle name="Percent 16 22 14" xfId="18641"/>
    <cellStyle name="Percent 16 22 15" xfId="18642"/>
    <cellStyle name="Percent 16 22 16" xfId="18643"/>
    <cellStyle name="Percent 16 22 17" xfId="18644"/>
    <cellStyle name="Percent 16 22 18" xfId="18645"/>
    <cellStyle name="Percent 16 22 19" xfId="18646"/>
    <cellStyle name="Percent 16 22 2" xfId="18647"/>
    <cellStyle name="Percent 16 22 20" xfId="18648"/>
    <cellStyle name="Percent 16 22 21" xfId="18649"/>
    <cellStyle name="Percent 16 22 22" xfId="18650"/>
    <cellStyle name="Percent 16 22 23" xfId="18651"/>
    <cellStyle name="Percent 16 22 24" xfId="18652"/>
    <cellStyle name="Percent 16 22 25" xfId="18653"/>
    <cellStyle name="Percent 16 22 26" xfId="18654"/>
    <cellStyle name="Percent 16 22 27" xfId="18655"/>
    <cellStyle name="Percent 16 22 28" xfId="18656"/>
    <cellStyle name="Percent 16 22 29" xfId="18657"/>
    <cellStyle name="Percent 16 22 3" xfId="18658"/>
    <cellStyle name="Percent 16 22 30" xfId="18659"/>
    <cellStyle name="Percent 16 22 31" xfId="18660"/>
    <cellStyle name="Percent 16 22 32" xfId="18661"/>
    <cellStyle name="Percent 16 22 33" xfId="18662"/>
    <cellStyle name="Percent 16 22 34" xfId="18663"/>
    <cellStyle name="Percent 16 22 35" xfId="18664"/>
    <cellStyle name="Percent 16 22 4" xfId="18665"/>
    <cellStyle name="Percent 16 22 5" xfId="18666"/>
    <cellStyle name="Percent 16 22 6" xfId="18667"/>
    <cellStyle name="Percent 16 22 7" xfId="18668"/>
    <cellStyle name="Percent 16 22 8" xfId="18669"/>
    <cellStyle name="Percent 16 22 9" xfId="18670"/>
    <cellStyle name="Percent 16 23" xfId="18671"/>
    <cellStyle name="Percent 16 23 10" xfId="18672"/>
    <cellStyle name="Percent 16 23 11" xfId="18673"/>
    <cellStyle name="Percent 16 23 12" xfId="18674"/>
    <cellStyle name="Percent 16 23 13" xfId="18675"/>
    <cellStyle name="Percent 16 23 14" xfId="18676"/>
    <cellStyle name="Percent 16 23 15" xfId="18677"/>
    <cellStyle name="Percent 16 23 16" xfId="18678"/>
    <cellStyle name="Percent 16 23 17" xfId="18679"/>
    <cellStyle name="Percent 16 23 18" xfId="18680"/>
    <cellStyle name="Percent 16 23 19" xfId="18681"/>
    <cellStyle name="Percent 16 23 2" xfId="18682"/>
    <cellStyle name="Percent 16 23 20" xfId="18683"/>
    <cellStyle name="Percent 16 23 21" xfId="18684"/>
    <cellStyle name="Percent 16 23 22" xfId="18685"/>
    <cellStyle name="Percent 16 23 23" xfId="18686"/>
    <cellStyle name="Percent 16 23 24" xfId="18687"/>
    <cellStyle name="Percent 16 23 25" xfId="18688"/>
    <cellStyle name="Percent 16 23 26" xfId="18689"/>
    <cellStyle name="Percent 16 23 27" xfId="18690"/>
    <cellStyle name="Percent 16 23 28" xfId="18691"/>
    <cellStyle name="Percent 16 23 29" xfId="18692"/>
    <cellStyle name="Percent 16 23 3" xfId="18693"/>
    <cellStyle name="Percent 16 23 30" xfId="18694"/>
    <cellStyle name="Percent 16 23 31" xfId="18695"/>
    <cellStyle name="Percent 16 23 32" xfId="18696"/>
    <cellStyle name="Percent 16 23 33" xfId="18697"/>
    <cellStyle name="Percent 16 23 34" xfId="18698"/>
    <cellStyle name="Percent 16 23 35" xfId="18699"/>
    <cellStyle name="Percent 16 23 4" xfId="18700"/>
    <cellStyle name="Percent 16 23 5" xfId="18701"/>
    <cellStyle name="Percent 16 23 6" xfId="18702"/>
    <cellStyle name="Percent 16 23 7" xfId="18703"/>
    <cellStyle name="Percent 16 23 8" xfId="18704"/>
    <cellStyle name="Percent 16 23 9" xfId="18705"/>
    <cellStyle name="Percent 16 24" xfId="18706"/>
    <cellStyle name="Percent 16 24 10" xfId="18707"/>
    <cellStyle name="Percent 16 24 11" xfId="18708"/>
    <cellStyle name="Percent 16 24 12" xfId="18709"/>
    <cellStyle name="Percent 16 24 13" xfId="18710"/>
    <cellStyle name="Percent 16 24 14" xfId="18711"/>
    <cellStyle name="Percent 16 24 15" xfId="18712"/>
    <cellStyle name="Percent 16 24 16" xfId="18713"/>
    <cellStyle name="Percent 16 24 17" xfId="18714"/>
    <cellStyle name="Percent 16 24 18" xfId="18715"/>
    <cellStyle name="Percent 16 24 19" xfId="18716"/>
    <cellStyle name="Percent 16 24 2" xfId="18717"/>
    <cellStyle name="Percent 16 24 20" xfId="18718"/>
    <cellStyle name="Percent 16 24 21" xfId="18719"/>
    <cellStyle name="Percent 16 24 22" xfId="18720"/>
    <cellStyle name="Percent 16 24 23" xfId="18721"/>
    <cellStyle name="Percent 16 24 24" xfId="18722"/>
    <cellStyle name="Percent 16 24 25" xfId="18723"/>
    <cellStyle name="Percent 16 24 26" xfId="18724"/>
    <cellStyle name="Percent 16 24 27" xfId="18725"/>
    <cellStyle name="Percent 16 24 28" xfId="18726"/>
    <cellStyle name="Percent 16 24 29" xfId="18727"/>
    <cellStyle name="Percent 16 24 3" xfId="18728"/>
    <cellStyle name="Percent 16 24 30" xfId="18729"/>
    <cellStyle name="Percent 16 24 31" xfId="18730"/>
    <cellStyle name="Percent 16 24 32" xfId="18731"/>
    <cellStyle name="Percent 16 24 33" xfId="18732"/>
    <cellStyle name="Percent 16 24 34" xfId="18733"/>
    <cellStyle name="Percent 16 24 35" xfId="18734"/>
    <cellStyle name="Percent 16 24 4" xfId="18735"/>
    <cellStyle name="Percent 16 24 5" xfId="18736"/>
    <cellStyle name="Percent 16 24 6" xfId="18737"/>
    <cellStyle name="Percent 16 24 7" xfId="18738"/>
    <cellStyle name="Percent 16 24 8" xfId="18739"/>
    <cellStyle name="Percent 16 24 9" xfId="18740"/>
    <cellStyle name="Percent 16 25" xfId="18741"/>
    <cellStyle name="Percent 16 25 10" xfId="18742"/>
    <cellStyle name="Percent 16 25 11" xfId="18743"/>
    <cellStyle name="Percent 16 25 12" xfId="18744"/>
    <cellStyle name="Percent 16 25 13" xfId="18745"/>
    <cellStyle name="Percent 16 25 14" xfId="18746"/>
    <cellStyle name="Percent 16 25 15" xfId="18747"/>
    <cellStyle name="Percent 16 25 16" xfId="18748"/>
    <cellStyle name="Percent 16 25 17" xfId="18749"/>
    <cellStyle name="Percent 16 25 18" xfId="18750"/>
    <cellStyle name="Percent 16 25 19" xfId="18751"/>
    <cellStyle name="Percent 16 25 2" xfId="18752"/>
    <cellStyle name="Percent 16 25 20" xfId="18753"/>
    <cellStyle name="Percent 16 25 21" xfId="18754"/>
    <cellStyle name="Percent 16 25 22" xfId="18755"/>
    <cellStyle name="Percent 16 25 23" xfId="18756"/>
    <cellStyle name="Percent 16 25 24" xfId="18757"/>
    <cellStyle name="Percent 16 25 25" xfId="18758"/>
    <cellStyle name="Percent 16 25 26" xfId="18759"/>
    <cellStyle name="Percent 16 25 27" xfId="18760"/>
    <cellStyle name="Percent 16 25 28" xfId="18761"/>
    <cellStyle name="Percent 16 25 29" xfId="18762"/>
    <cellStyle name="Percent 16 25 3" xfId="18763"/>
    <cellStyle name="Percent 16 25 30" xfId="18764"/>
    <cellStyle name="Percent 16 25 31" xfId="18765"/>
    <cellStyle name="Percent 16 25 32" xfId="18766"/>
    <cellStyle name="Percent 16 25 33" xfId="18767"/>
    <cellStyle name="Percent 16 25 34" xfId="18768"/>
    <cellStyle name="Percent 16 25 35" xfId="18769"/>
    <cellStyle name="Percent 16 25 4" xfId="18770"/>
    <cellStyle name="Percent 16 25 5" xfId="18771"/>
    <cellStyle name="Percent 16 25 6" xfId="18772"/>
    <cellStyle name="Percent 16 25 7" xfId="18773"/>
    <cellStyle name="Percent 16 25 8" xfId="18774"/>
    <cellStyle name="Percent 16 25 9" xfId="18775"/>
    <cellStyle name="Percent 16 3" xfId="18776"/>
    <cellStyle name="Percent 16 3 10" xfId="18777"/>
    <cellStyle name="Percent 16 3 11" xfId="18778"/>
    <cellStyle name="Percent 16 3 12" xfId="18779"/>
    <cellStyle name="Percent 16 3 13" xfId="18780"/>
    <cellStyle name="Percent 16 3 14" xfId="18781"/>
    <cellStyle name="Percent 16 3 15" xfId="18782"/>
    <cellStyle name="Percent 16 3 16" xfId="18783"/>
    <cellStyle name="Percent 16 3 17" xfId="18784"/>
    <cellStyle name="Percent 16 3 18" xfId="18785"/>
    <cellStyle name="Percent 16 3 19" xfId="18786"/>
    <cellStyle name="Percent 16 3 2" xfId="18787"/>
    <cellStyle name="Percent 16 3 20" xfId="18788"/>
    <cellStyle name="Percent 16 3 21" xfId="18789"/>
    <cellStyle name="Percent 16 3 22" xfId="18790"/>
    <cellStyle name="Percent 16 3 23" xfId="18791"/>
    <cellStyle name="Percent 16 3 24" xfId="18792"/>
    <cellStyle name="Percent 16 3 25" xfId="18793"/>
    <cellStyle name="Percent 16 3 26" xfId="18794"/>
    <cellStyle name="Percent 16 3 27" xfId="18795"/>
    <cellStyle name="Percent 16 3 28" xfId="18796"/>
    <cellStyle name="Percent 16 3 29" xfId="18797"/>
    <cellStyle name="Percent 16 3 3" xfId="18798"/>
    <cellStyle name="Percent 16 3 30" xfId="18799"/>
    <cellStyle name="Percent 16 3 31" xfId="18800"/>
    <cellStyle name="Percent 16 3 32" xfId="18801"/>
    <cellStyle name="Percent 16 3 33" xfId="18802"/>
    <cellStyle name="Percent 16 3 34" xfId="18803"/>
    <cellStyle name="Percent 16 3 35" xfId="18804"/>
    <cellStyle name="Percent 16 3 4" xfId="18805"/>
    <cellStyle name="Percent 16 3 5" xfId="18806"/>
    <cellStyle name="Percent 16 3 6" xfId="18807"/>
    <cellStyle name="Percent 16 3 7" xfId="18808"/>
    <cellStyle name="Percent 16 3 8" xfId="18809"/>
    <cellStyle name="Percent 16 3 9" xfId="18810"/>
    <cellStyle name="Percent 16 4" xfId="18811"/>
    <cellStyle name="Percent 16 4 10" xfId="18812"/>
    <cellStyle name="Percent 16 4 11" xfId="18813"/>
    <cellStyle name="Percent 16 4 12" xfId="18814"/>
    <cellStyle name="Percent 16 4 13" xfId="18815"/>
    <cellStyle name="Percent 16 4 14" xfId="18816"/>
    <cellStyle name="Percent 16 4 15" xfId="18817"/>
    <cellStyle name="Percent 16 4 16" xfId="18818"/>
    <cellStyle name="Percent 16 4 17" xfId="18819"/>
    <cellStyle name="Percent 16 4 18" xfId="18820"/>
    <cellStyle name="Percent 16 4 19" xfId="18821"/>
    <cellStyle name="Percent 16 4 2" xfId="18822"/>
    <cellStyle name="Percent 16 4 20" xfId="18823"/>
    <cellStyle name="Percent 16 4 21" xfId="18824"/>
    <cellStyle name="Percent 16 4 22" xfId="18825"/>
    <cellStyle name="Percent 16 4 23" xfId="18826"/>
    <cellStyle name="Percent 16 4 24" xfId="18827"/>
    <cellStyle name="Percent 16 4 25" xfId="18828"/>
    <cellStyle name="Percent 16 4 26" xfId="18829"/>
    <cellStyle name="Percent 16 4 27" xfId="18830"/>
    <cellStyle name="Percent 16 4 28" xfId="18831"/>
    <cellStyle name="Percent 16 4 29" xfId="18832"/>
    <cellStyle name="Percent 16 4 3" xfId="18833"/>
    <cellStyle name="Percent 16 4 30" xfId="18834"/>
    <cellStyle name="Percent 16 4 31" xfId="18835"/>
    <cellStyle name="Percent 16 4 32" xfId="18836"/>
    <cellStyle name="Percent 16 4 33" xfId="18837"/>
    <cellStyle name="Percent 16 4 34" xfId="18838"/>
    <cellStyle name="Percent 16 4 35" xfId="18839"/>
    <cellStyle name="Percent 16 4 4" xfId="18840"/>
    <cellStyle name="Percent 16 4 5" xfId="18841"/>
    <cellStyle name="Percent 16 4 6" xfId="18842"/>
    <cellStyle name="Percent 16 4 7" xfId="18843"/>
    <cellStyle name="Percent 16 4 8" xfId="18844"/>
    <cellStyle name="Percent 16 4 9" xfId="18845"/>
    <cellStyle name="Percent 16 5" xfId="18846"/>
    <cellStyle name="Percent 16 5 10" xfId="18847"/>
    <cellStyle name="Percent 16 5 11" xfId="18848"/>
    <cellStyle name="Percent 16 5 12" xfId="18849"/>
    <cellStyle name="Percent 16 5 13" xfId="18850"/>
    <cellStyle name="Percent 16 5 14" xfId="18851"/>
    <cellStyle name="Percent 16 5 15" xfId="18852"/>
    <cellStyle name="Percent 16 5 16" xfId="18853"/>
    <cellStyle name="Percent 16 5 17" xfId="18854"/>
    <cellStyle name="Percent 16 5 18" xfId="18855"/>
    <cellStyle name="Percent 16 5 19" xfId="18856"/>
    <cellStyle name="Percent 16 5 2" xfId="18857"/>
    <cellStyle name="Percent 16 5 20" xfId="18858"/>
    <cellStyle name="Percent 16 5 21" xfId="18859"/>
    <cellStyle name="Percent 16 5 22" xfId="18860"/>
    <cellStyle name="Percent 16 5 23" xfId="18861"/>
    <cellStyle name="Percent 16 5 24" xfId="18862"/>
    <cellStyle name="Percent 16 5 25" xfId="18863"/>
    <cellStyle name="Percent 16 5 26" xfId="18864"/>
    <cellStyle name="Percent 16 5 27" xfId="18865"/>
    <cellStyle name="Percent 16 5 28" xfId="18866"/>
    <cellStyle name="Percent 16 5 29" xfId="18867"/>
    <cellStyle name="Percent 16 5 3" xfId="18868"/>
    <cellStyle name="Percent 16 5 30" xfId="18869"/>
    <cellStyle name="Percent 16 5 31" xfId="18870"/>
    <cellStyle name="Percent 16 5 32" xfId="18871"/>
    <cellStyle name="Percent 16 5 33" xfId="18872"/>
    <cellStyle name="Percent 16 5 34" xfId="18873"/>
    <cellStyle name="Percent 16 5 35" xfId="18874"/>
    <cellStyle name="Percent 16 5 4" xfId="18875"/>
    <cellStyle name="Percent 16 5 5" xfId="18876"/>
    <cellStyle name="Percent 16 5 6" xfId="18877"/>
    <cellStyle name="Percent 16 5 7" xfId="18878"/>
    <cellStyle name="Percent 16 5 8" xfId="18879"/>
    <cellStyle name="Percent 16 5 9" xfId="18880"/>
    <cellStyle name="Percent 16 6" xfId="18881"/>
    <cellStyle name="Percent 16 6 10" xfId="18882"/>
    <cellStyle name="Percent 16 6 11" xfId="18883"/>
    <cellStyle name="Percent 16 6 12" xfId="18884"/>
    <cellStyle name="Percent 16 6 13" xfId="18885"/>
    <cellStyle name="Percent 16 6 14" xfId="18886"/>
    <cellStyle name="Percent 16 6 15" xfId="18887"/>
    <cellStyle name="Percent 16 6 16" xfId="18888"/>
    <cellStyle name="Percent 16 6 17" xfId="18889"/>
    <cellStyle name="Percent 16 6 18" xfId="18890"/>
    <cellStyle name="Percent 16 6 19" xfId="18891"/>
    <cellStyle name="Percent 16 6 2" xfId="18892"/>
    <cellStyle name="Percent 16 6 20" xfId="18893"/>
    <cellStyle name="Percent 16 6 21" xfId="18894"/>
    <cellStyle name="Percent 16 6 22" xfId="18895"/>
    <cellStyle name="Percent 16 6 23" xfId="18896"/>
    <cellStyle name="Percent 16 6 24" xfId="18897"/>
    <cellStyle name="Percent 16 6 25" xfId="18898"/>
    <cellStyle name="Percent 16 6 26" xfId="18899"/>
    <cellStyle name="Percent 16 6 27" xfId="18900"/>
    <cellStyle name="Percent 16 6 28" xfId="18901"/>
    <cellStyle name="Percent 16 6 29" xfId="18902"/>
    <cellStyle name="Percent 16 6 3" xfId="18903"/>
    <cellStyle name="Percent 16 6 30" xfId="18904"/>
    <cellStyle name="Percent 16 6 31" xfId="18905"/>
    <cellStyle name="Percent 16 6 32" xfId="18906"/>
    <cellStyle name="Percent 16 6 33" xfId="18907"/>
    <cellStyle name="Percent 16 6 34" xfId="18908"/>
    <cellStyle name="Percent 16 6 35" xfId="18909"/>
    <cellStyle name="Percent 16 6 4" xfId="18910"/>
    <cellStyle name="Percent 16 6 5" xfId="18911"/>
    <cellStyle name="Percent 16 6 6" xfId="18912"/>
    <cellStyle name="Percent 16 6 7" xfId="18913"/>
    <cellStyle name="Percent 16 6 8" xfId="18914"/>
    <cellStyle name="Percent 16 6 9" xfId="18915"/>
    <cellStyle name="Percent 16 7" xfId="18916"/>
    <cellStyle name="Percent 16 7 10" xfId="18917"/>
    <cellStyle name="Percent 16 7 11" xfId="18918"/>
    <cellStyle name="Percent 16 7 12" xfId="18919"/>
    <cellStyle name="Percent 16 7 13" xfId="18920"/>
    <cellStyle name="Percent 16 7 14" xfId="18921"/>
    <cellStyle name="Percent 16 7 15" xfId="18922"/>
    <cellStyle name="Percent 16 7 16" xfId="18923"/>
    <cellStyle name="Percent 16 7 17" xfId="18924"/>
    <cellStyle name="Percent 16 7 18" xfId="18925"/>
    <cellStyle name="Percent 16 7 19" xfId="18926"/>
    <cellStyle name="Percent 16 7 2" xfId="18927"/>
    <cellStyle name="Percent 16 7 20" xfId="18928"/>
    <cellStyle name="Percent 16 7 21" xfId="18929"/>
    <cellStyle name="Percent 16 7 22" xfId="18930"/>
    <cellStyle name="Percent 16 7 23" xfId="18931"/>
    <cellStyle name="Percent 16 7 24" xfId="18932"/>
    <cellStyle name="Percent 16 7 25" xfId="18933"/>
    <cellStyle name="Percent 16 7 26" xfId="18934"/>
    <cellStyle name="Percent 16 7 27" xfId="18935"/>
    <cellStyle name="Percent 16 7 28" xfId="18936"/>
    <cellStyle name="Percent 16 7 29" xfId="18937"/>
    <cellStyle name="Percent 16 7 3" xfId="18938"/>
    <cellStyle name="Percent 16 7 30" xfId="18939"/>
    <cellStyle name="Percent 16 7 31" xfId="18940"/>
    <cellStyle name="Percent 16 7 32" xfId="18941"/>
    <cellStyle name="Percent 16 7 33" xfId="18942"/>
    <cellStyle name="Percent 16 7 34" xfId="18943"/>
    <cellStyle name="Percent 16 7 35" xfId="18944"/>
    <cellStyle name="Percent 16 7 4" xfId="18945"/>
    <cellStyle name="Percent 16 7 5" xfId="18946"/>
    <cellStyle name="Percent 16 7 6" xfId="18947"/>
    <cellStyle name="Percent 16 7 7" xfId="18948"/>
    <cellStyle name="Percent 16 7 8" xfId="18949"/>
    <cellStyle name="Percent 16 7 9" xfId="18950"/>
    <cellStyle name="Percent 16 8" xfId="18951"/>
    <cellStyle name="Percent 16 8 10" xfId="18952"/>
    <cellStyle name="Percent 16 8 11" xfId="18953"/>
    <cellStyle name="Percent 16 8 12" xfId="18954"/>
    <cellStyle name="Percent 16 8 13" xfId="18955"/>
    <cellStyle name="Percent 16 8 14" xfId="18956"/>
    <cellStyle name="Percent 16 8 15" xfId="18957"/>
    <cellStyle name="Percent 16 8 16" xfId="18958"/>
    <cellStyle name="Percent 16 8 17" xfId="18959"/>
    <cellStyle name="Percent 16 8 18" xfId="18960"/>
    <cellStyle name="Percent 16 8 19" xfId="18961"/>
    <cellStyle name="Percent 16 8 2" xfId="18962"/>
    <cellStyle name="Percent 16 8 20" xfId="18963"/>
    <cellStyle name="Percent 16 8 21" xfId="18964"/>
    <cellStyle name="Percent 16 8 22" xfId="18965"/>
    <cellStyle name="Percent 16 8 23" xfId="18966"/>
    <cellStyle name="Percent 16 8 24" xfId="18967"/>
    <cellStyle name="Percent 16 8 25" xfId="18968"/>
    <cellStyle name="Percent 16 8 26" xfId="18969"/>
    <cellStyle name="Percent 16 8 27" xfId="18970"/>
    <cellStyle name="Percent 16 8 28" xfId="18971"/>
    <cellStyle name="Percent 16 8 29" xfId="18972"/>
    <cellStyle name="Percent 16 8 3" xfId="18973"/>
    <cellStyle name="Percent 16 8 30" xfId="18974"/>
    <cellStyle name="Percent 16 8 31" xfId="18975"/>
    <cellStyle name="Percent 16 8 32" xfId="18976"/>
    <cellStyle name="Percent 16 8 33" xfId="18977"/>
    <cellStyle name="Percent 16 8 34" xfId="18978"/>
    <cellStyle name="Percent 16 8 35" xfId="18979"/>
    <cellStyle name="Percent 16 8 4" xfId="18980"/>
    <cellStyle name="Percent 16 8 5" xfId="18981"/>
    <cellStyle name="Percent 16 8 6" xfId="18982"/>
    <cellStyle name="Percent 16 8 7" xfId="18983"/>
    <cellStyle name="Percent 16 8 8" xfId="18984"/>
    <cellStyle name="Percent 16 8 9" xfId="18985"/>
    <cellStyle name="Percent 16 9" xfId="18986"/>
    <cellStyle name="Percent 16 9 10" xfId="18987"/>
    <cellStyle name="Percent 16 9 11" xfId="18988"/>
    <cellStyle name="Percent 16 9 12" xfId="18989"/>
    <cellStyle name="Percent 16 9 13" xfId="18990"/>
    <cellStyle name="Percent 16 9 14" xfId="18991"/>
    <cellStyle name="Percent 16 9 15" xfId="18992"/>
    <cellStyle name="Percent 16 9 16" xfId="18993"/>
    <cellStyle name="Percent 16 9 17" xfId="18994"/>
    <cellStyle name="Percent 16 9 18" xfId="18995"/>
    <cellStyle name="Percent 16 9 19" xfId="18996"/>
    <cellStyle name="Percent 16 9 2" xfId="18997"/>
    <cellStyle name="Percent 16 9 20" xfId="18998"/>
    <cellStyle name="Percent 16 9 21" xfId="18999"/>
    <cellStyle name="Percent 16 9 22" xfId="19000"/>
    <cellStyle name="Percent 16 9 23" xfId="19001"/>
    <cellStyle name="Percent 16 9 24" xfId="19002"/>
    <cellStyle name="Percent 16 9 25" xfId="19003"/>
    <cellStyle name="Percent 16 9 26" xfId="19004"/>
    <cellStyle name="Percent 16 9 27" xfId="19005"/>
    <cellStyle name="Percent 16 9 28" xfId="19006"/>
    <cellStyle name="Percent 16 9 29" xfId="19007"/>
    <cellStyle name="Percent 16 9 3" xfId="19008"/>
    <cellStyle name="Percent 16 9 30" xfId="19009"/>
    <cellStyle name="Percent 16 9 31" xfId="19010"/>
    <cellStyle name="Percent 16 9 32" xfId="19011"/>
    <cellStyle name="Percent 16 9 33" xfId="19012"/>
    <cellStyle name="Percent 16 9 34" xfId="19013"/>
    <cellStyle name="Percent 16 9 35" xfId="19014"/>
    <cellStyle name="Percent 16 9 4" xfId="19015"/>
    <cellStyle name="Percent 16 9 5" xfId="19016"/>
    <cellStyle name="Percent 16 9 6" xfId="19017"/>
    <cellStyle name="Percent 16 9 7" xfId="19018"/>
    <cellStyle name="Percent 16 9 8" xfId="19019"/>
    <cellStyle name="Percent 16 9 9" xfId="19020"/>
    <cellStyle name="Percent 160" xfId="24264"/>
    <cellStyle name="Percent 161" xfId="24266"/>
    <cellStyle name="Percent 162" xfId="24268"/>
    <cellStyle name="Percent 163" xfId="24270"/>
    <cellStyle name="Percent 164" xfId="24272"/>
    <cellStyle name="Percent 165" xfId="24274"/>
    <cellStyle name="Percent 166" xfId="24276"/>
    <cellStyle name="Percent 167" xfId="24278"/>
    <cellStyle name="Percent 168" xfId="24280"/>
    <cellStyle name="Percent 169" xfId="24282"/>
    <cellStyle name="Percent 17" xfId="19021"/>
    <cellStyle name="Percent 170" xfId="24284"/>
    <cellStyle name="Percent 171" xfId="24286"/>
    <cellStyle name="Percent 172" xfId="24288"/>
    <cellStyle name="Percent 173" xfId="24290"/>
    <cellStyle name="Percent 174" xfId="24291"/>
    <cellStyle name="Percent 175" xfId="24292"/>
    <cellStyle name="Percent 176" xfId="24293"/>
    <cellStyle name="Percent 177" xfId="24294"/>
    <cellStyle name="Percent 178" xfId="24295"/>
    <cellStyle name="Percent 179" xfId="24296"/>
    <cellStyle name="Percent 18" xfId="19022"/>
    <cellStyle name="Percent 180" xfId="24297"/>
    <cellStyle name="Percent 181" xfId="24299"/>
    <cellStyle name="Percent 182" xfId="24300"/>
    <cellStyle name="Percent 183" xfId="24315"/>
    <cellStyle name="Percent 184" xfId="24370"/>
    <cellStyle name="Percent 185" xfId="24373"/>
    <cellStyle name="Percent 186" xfId="24375"/>
    <cellStyle name="Percent 187" xfId="24378"/>
    <cellStyle name="Percent 188" xfId="24380"/>
    <cellStyle name="Percent 189" xfId="24382"/>
    <cellStyle name="Percent 19" xfId="19023"/>
    <cellStyle name="Percent 190" xfId="24384"/>
    <cellStyle name="Percent 191" xfId="24386"/>
    <cellStyle name="Percent 192" xfId="24388"/>
    <cellStyle name="Percent 193" xfId="24390"/>
    <cellStyle name="Percent 194" xfId="24392"/>
    <cellStyle name="Percent 195" xfId="24394"/>
    <cellStyle name="Percent 196" xfId="24396"/>
    <cellStyle name="Percent 197" xfId="24398"/>
    <cellStyle name="Percent 198" xfId="24400"/>
    <cellStyle name="Percent 199" xfId="24402"/>
    <cellStyle name="Percent 2" xfId="136"/>
    <cellStyle name="Percent 2 10" xfId="19025"/>
    <cellStyle name="Percent 2 10 2" xfId="19026"/>
    <cellStyle name="Percent 2 11" xfId="19027"/>
    <cellStyle name="Percent 2 11 2" xfId="19028"/>
    <cellStyle name="Percent 2 12" xfId="19029"/>
    <cellStyle name="Percent 2 12 2" xfId="19030"/>
    <cellStyle name="Percent 2 13" xfId="19031"/>
    <cellStyle name="Percent 2 13 2" xfId="19032"/>
    <cellStyle name="Percent 2 14" xfId="19033"/>
    <cellStyle name="Percent 2 14 2" xfId="19034"/>
    <cellStyle name="Percent 2 15" xfId="19035"/>
    <cellStyle name="Percent 2 15 2" xfId="19036"/>
    <cellStyle name="Percent 2 16" xfId="19037"/>
    <cellStyle name="Percent 2 16 2" xfId="19038"/>
    <cellStyle name="Percent 2 17" xfId="19039"/>
    <cellStyle name="Percent 2 17 2" xfId="19040"/>
    <cellStyle name="Percent 2 18" xfId="19041"/>
    <cellStyle name="Percent 2 18 2" xfId="19042"/>
    <cellStyle name="Percent 2 19" xfId="19043"/>
    <cellStyle name="Percent 2 19 2" xfId="19044"/>
    <cellStyle name="Percent 2 2" xfId="19045"/>
    <cellStyle name="Percent 2 2 2" xfId="19046"/>
    <cellStyle name="Percent 2 2 2 2" xfId="19047"/>
    <cellStyle name="Percent 2 2 2 2 2" xfId="19048"/>
    <cellStyle name="Percent 2 2 2 3" xfId="19049"/>
    <cellStyle name="Percent 2 2 2 3 2" xfId="19050"/>
    <cellStyle name="Percent 2 2 2 4" xfId="19051"/>
    <cellStyle name="Percent 2 2 2 5" xfId="19052"/>
    <cellStyle name="Percent 2 2 3" xfId="19053"/>
    <cellStyle name="Percent 2 2 3 2" xfId="19054"/>
    <cellStyle name="Percent 2 2 4" xfId="19055"/>
    <cellStyle name="Percent 2 2 4 2" xfId="19056"/>
    <cellStyle name="Percent 2 2 5" xfId="19057"/>
    <cellStyle name="Percent 2 2 5 2" xfId="19058"/>
    <cellStyle name="Percent 2 2 6" xfId="19059"/>
    <cellStyle name="Percent 2 2 7" xfId="19060"/>
    <cellStyle name="Percent 2 2 8" xfId="19061"/>
    <cellStyle name="Percent 2 2 9" xfId="19062"/>
    <cellStyle name="Percent 2 20" xfId="19063"/>
    <cellStyle name="Percent 2 20 2" xfId="19064"/>
    <cellStyle name="Percent 2 21" xfId="19065"/>
    <cellStyle name="Percent 2 21 2" xfId="19066"/>
    <cellStyle name="Percent 2 22" xfId="19067"/>
    <cellStyle name="Percent 2 23" xfId="19068"/>
    <cellStyle name="Percent 2 24" xfId="19069"/>
    <cellStyle name="Percent 2 25" xfId="19070"/>
    <cellStyle name="Percent 2 26" xfId="19071"/>
    <cellStyle name="Percent 2 27" xfId="19072"/>
    <cellStyle name="Percent 2 28" xfId="19073"/>
    <cellStyle name="Percent 2 29" xfId="19074"/>
    <cellStyle name="Percent 2 3" xfId="19075"/>
    <cellStyle name="Percent 2 3 2" xfId="19076"/>
    <cellStyle name="Percent 2 3 2 2" xfId="19077"/>
    <cellStyle name="Percent 2 3 2 2 2" xfId="19078"/>
    <cellStyle name="Percent 2 3 2 3" xfId="19079"/>
    <cellStyle name="Percent 2 3 2 4" xfId="19080"/>
    <cellStyle name="Percent 2 3 3" xfId="19081"/>
    <cellStyle name="Percent 2 3 3 2" xfId="19082"/>
    <cellStyle name="Percent 2 3 4" xfId="19083"/>
    <cellStyle name="Percent 2 3 4 2" xfId="19084"/>
    <cellStyle name="Percent 2 3 5" xfId="19085"/>
    <cellStyle name="Percent 2 3 5 2" xfId="19086"/>
    <cellStyle name="Percent 2 3 6" xfId="19087"/>
    <cellStyle name="Percent 2 3 7" xfId="19088"/>
    <cellStyle name="Percent 2 3 8" xfId="19089"/>
    <cellStyle name="Percent 2 30" xfId="19090"/>
    <cellStyle name="Percent 2 31" xfId="19091"/>
    <cellStyle name="Percent 2 32" xfId="19092"/>
    <cellStyle name="Percent 2 33" xfId="19093"/>
    <cellStyle name="Percent 2 34" xfId="19094"/>
    <cellStyle name="Percent 2 35" xfId="19095"/>
    <cellStyle name="Percent 2 36" xfId="19096"/>
    <cellStyle name="Percent 2 37" xfId="19097"/>
    <cellStyle name="Percent 2 38" xfId="19098"/>
    <cellStyle name="Percent 2 39" xfId="19099"/>
    <cellStyle name="Percent 2 4" xfId="19100"/>
    <cellStyle name="Percent 2 4 10" xfId="19101"/>
    <cellStyle name="Percent 2 4 11" xfId="19102"/>
    <cellStyle name="Percent 2 4 12" xfId="19103"/>
    <cellStyle name="Percent 2 4 13" xfId="19104"/>
    <cellStyle name="Percent 2 4 14" xfId="19105"/>
    <cellStyle name="Percent 2 4 15" xfId="19106"/>
    <cellStyle name="Percent 2 4 16" xfId="19107"/>
    <cellStyle name="Percent 2 4 17" xfId="19108"/>
    <cellStyle name="Percent 2 4 18" xfId="19109"/>
    <cellStyle name="Percent 2 4 19" xfId="19110"/>
    <cellStyle name="Percent 2 4 2" xfId="19111"/>
    <cellStyle name="Percent 2 4 2 2" xfId="19112"/>
    <cellStyle name="Percent 2 4 2 2 2" xfId="19113"/>
    <cellStyle name="Percent 2 4 2 3" xfId="19114"/>
    <cellStyle name="Percent 2 4 2 4" xfId="19115"/>
    <cellStyle name="Percent 2 4 20" xfId="19116"/>
    <cellStyle name="Percent 2 4 21" xfId="19117"/>
    <cellStyle name="Percent 2 4 22" xfId="19118"/>
    <cellStyle name="Percent 2 4 3" xfId="19119"/>
    <cellStyle name="Percent 2 4 3 2" xfId="19120"/>
    <cellStyle name="Percent 2 4 4" xfId="19121"/>
    <cellStyle name="Percent 2 4 4 2" xfId="19122"/>
    <cellStyle name="Percent 2 4 5" xfId="19123"/>
    <cellStyle name="Percent 2 4 5 2" xfId="19124"/>
    <cellStyle name="Percent 2 4 6" xfId="19125"/>
    <cellStyle name="Percent 2 4 6 2" xfId="19126"/>
    <cellStyle name="Percent 2 4 7" xfId="19127"/>
    <cellStyle name="Percent 2 4 7 2" xfId="19128"/>
    <cellStyle name="Percent 2 4 8" xfId="19129"/>
    <cellStyle name="Percent 2 4 9" xfId="19130"/>
    <cellStyle name="Percent 2 40" xfId="19131"/>
    <cellStyle name="Percent 2 41" xfId="19132"/>
    <cellStyle name="Percent 2 42" xfId="19133"/>
    <cellStyle name="Percent 2 43" xfId="19134"/>
    <cellStyle name="Percent 2 44" xfId="19135"/>
    <cellStyle name="Percent 2 45" xfId="19136"/>
    <cellStyle name="Percent 2 46" xfId="19137"/>
    <cellStyle name="Percent 2 47" xfId="19138"/>
    <cellStyle name="Percent 2 48" xfId="19139"/>
    <cellStyle name="Percent 2 49" xfId="19140"/>
    <cellStyle name="Percent 2 5" xfId="19141"/>
    <cellStyle name="Percent 2 5 2" xfId="19142"/>
    <cellStyle name="Percent 2 5 3" xfId="19143"/>
    <cellStyle name="Percent 2 50" xfId="19144"/>
    <cellStyle name="Percent 2 51" xfId="19145"/>
    <cellStyle name="Percent 2 52" xfId="19146"/>
    <cellStyle name="Percent 2 53" xfId="19147"/>
    <cellStyle name="Percent 2 54" xfId="19148"/>
    <cellStyle name="Percent 2 55" xfId="19149"/>
    <cellStyle name="Percent 2 56" xfId="19150"/>
    <cellStyle name="Percent 2 57" xfId="19151"/>
    <cellStyle name="Percent 2 58" xfId="19152"/>
    <cellStyle name="Percent 2 59" xfId="19153"/>
    <cellStyle name="Percent 2 6" xfId="19154"/>
    <cellStyle name="Percent 2 6 2" xfId="19155"/>
    <cellStyle name="Percent 2 60" xfId="19156"/>
    <cellStyle name="Percent 2 61" xfId="19157"/>
    <cellStyle name="Percent 2 62" xfId="19158"/>
    <cellStyle name="Percent 2 63" xfId="19159"/>
    <cellStyle name="Percent 2 64" xfId="19160"/>
    <cellStyle name="Percent 2 65" xfId="19161"/>
    <cellStyle name="Percent 2 66" xfId="19162"/>
    <cellStyle name="Percent 2 67" xfId="19163"/>
    <cellStyle name="Percent 2 68" xfId="19164"/>
    <cellStyle name="Percent 2 69" xfId="19165"/>
    <cellStyle name="Percent 2 7" xfId="19166"/>
    <cellStyle name="Percent 2 7 2" xfId="19167"/>
    <cellStyle name="Percent 2 70" xfId="19168"/>
    <cellStyle name="Percent 2 71" xfId="19169"/>
    <cellStyle name="Percent 2 72" xfId="19170"/>
    <cellStyle name="Percent 2 73" xfId="19171"/>
    <cellStyle name="Percent 2 74" xfId="19172"/>
    <cellStyle name="Percent 2 75" xfId="19173"/>
    <cellStyle name="Percent 2 76" xfId="19174"/>
    <cellStyle name="Percent 2 77" xfId="19175"/>
    <cellStyle name="Percent 2 78" xfId="19176"/>
    <cellStyle name="Percent 2 79" xfId="19177"/>
    <cellStyle name="Percent 2 8" xfId="19178"/>
    <cellStyle name="Percent 2 8 2" xfId="19179"/>
    <cellStyle name="Percent 2 80" xfId="19180"/>
    <cellStyle name="Percent 2 81" xfId="19181"/>
    <cellStyle name="Percent 2 82" xfId="19182"/>
    <cellStyle name="Percent 2 83" xfId="19183"/>
    <cellStyle name="Percent 2 84" xfId="19184"/>
    <cellStyle name="Percent 2 85" xfId="19185"/>
    <cellStyle name="Percent 2 86" xfId="19186"/>
    <cellStyle name="Percent 2 87" xfId="19187"/>
    <cellStyle name="Percent 2 88" xfId="19188"/>
    <cellStyle name="Percent 2 89" xfId="19189"/>
    <cellStyle name="Percent 2 9" xfId="19190"/>
    <cellStyle name="Percent 2 9 2" xfId="19191"/>
    <cellStyle name="Percent 2 90" xfId="19192"/>
    <cellStyle name="Percent 2 91" xfId="19193"/>
    <cellStyle name="Percent 2 92" xfId="19194"/>
    <cellStyle name="Percent 2 93" xfId="19024"/>
    <cellStyle name="Percent 20" xfId="137"/>
    <cellStyle name="Percent 20 2" xfId="138"/>
    <cellStyle name="Percent 20 3" xfId="174"/>
    <cellStyle name="Percent 200" xfId="24404"/>
    <cellStyle name="Percent 201" xfId="24406"/>
    <cellStyle name="Percent 202" xfId="24408"/>
    <cellStyle name="Percent 203" xfId="24410"/>
    <cellStyle name="Percent 204" xfId="24412"/>
    <cellStyle name="Percent 205" xfId="24414"/>
    <cellStyle name="Percent 206" xfId="24416"/>
    <cellStyle name="Percent 207" xfId="24418"/>
    <cellStyle name="Percent 208" xfId="24420"/>
    <cellStyle name="Percent 209" xfId="24422"/>
    <cellStyle name="Percent 21" xfId="19195"/>
    <cellStyle name="Percent 210" xfId="24424"/>
    <cellStyle name="Percent 211" xfId="24427"/>
    <cellStyle name="Percent 212" xfId="24428"/>
    <cellStyle name="Percent 213" xfId="24431"/>
    <cellStyle name="Percent 214" xfId="24433"/>
    <cellStyle name="Percent 215" xfId="24435"/>
    <cellStyle name="Percent 216" xfId="24437"/>
    <cellStyle name="Percent 217" xfId="24439"/>
    <cellStyle name="Percent 218" xfId="24440"/>
    <cellStyle name="Percent 219" xfId="24443"/>
    <cellStyle name="Percent 22" xfId="19196"/>
    <cellStyle name="Percent 220" xfId="24445"/>
    <cellStyle name="Percent 221" xfId="24446"/>
    <cellStyle name="Percent 222" xfId="24353"/>
    <cellStyle name="Percent 223" xfId="24447"/>
    <cellStyle name="Percent 224" xfId="24448"/>
    <cellStyle name="Percent 225" xfId="24449"/>
    <cellStyle name="Percent 226" xfId="24450"/>
    <cellStyle name="Percent 227" xfId="24451"/>
    <cellStyle name="Percent 228" xfId="24452"/>
    <cellStyle name="Percent 229" xfId="24441"/>
    <cellStyle name="Percent 23" xfId="23728"/>
    <cellStyle name="Percent 230" xfId="24336"/>
    <cellStyle name="Percent 231" xfId="24454"/>
    <cellStyle name="Percent 232" xfId="24456"/>
    <cellStyle name="Percent 233" xfId="24458"/>
    <cellStyle name="Percent 234" xfId="24460"/>
    <cellStyle name="Percent 235" xfId="24462"/>
    <cellStyle name="Percent 236" xfId="24463"/>
    <cellStyle name="Percent 237" xfId="24466"/>
    <cellStyle name="Percent 238" xfId="24468"/>
    <cellStyle name="Percent 239" xfId="24470"/>
    <cellStyle name="Percent 24" xfId="23735"/>
    <cellStyle name="Percent 240" xfId="24472"/>
    <cellStyle name="Percent 241" xfId="24474"/>
    <cellStyle name="Percent 242" xfId="24476"/>
    <cellStyle name="Percent 243" xfId="24478"/>
    <cellStyle name="Percent 244" xfId="24480"/>
    <cellStyle name="Percent 245" xfId="24482"/>
    <cellStyle name="Percent 246" xfId="24484"/>
    <cellStyle name="Percent 247" xfId="24486"/>
    <cellStyle name="Percent 248" xfId="24487"/>
    <cellStyle name="Percent 249" xfId="24492"/>
    <cellStyle name="Percent 25" xfId="23727"/>
    <cellStyle name="Percent 250" xfId="24493"/>
    <cellStyle name="Percent 251" xfId="24491"/>
    <cellStyle name="Percent 252" xfId="24494"/>
    <cellStyle name="Percent 253" xfId="24490"/>
    <cellStyle name="Percent 254" xfId="24495"/>
    <cellStyle name="Percent 255" xfId="24489"/>
    <cellStyle name="Percent 256" xfId="24501"/>
    <cellStyle name="Percent 257" xfId="24498"/>
    <cellStyle name="Percent 258" xfId="24499"/>
    <cellStyle name="Percent 259" xfId="24504"/>
    <cellStyle name="Percent 26" xfId="19197"/>
    <cellStyle name="Percent 260" xfId="24506"/>
    <cellStyle name="Percent 261" xfId="24508"/>
    <cellStyle name="Percent 262" xfId="24510"/>
    <cellStyle name="Percent 263" xfId="24512"/>
    <cellStyle name="Percent 264" xfId="24514"/>
    <cellStyle name="Percent 265" xfId="24516"/>
    <cellStyle name="Percent 266" xfId="24518"/>
    <cellStyle name="Percent 267" xfId="24520"/>
    <cellStyle name="Percent 268" xfId="24522"/>
    <cellStyle name="Percent 269" xfId="24524"/>
    <cellStyle name="Percent 27" xfId="139"/>
    <cellStyle name="Percent 27 2" xfId="140"/>
    <cellStyle name="Percent 27 3" xfId="175"/>
    <cellStyle name="Percent 270" xfId="24526"/>
    <cellStyle name="Percent 271" xfId="24528"/>
    <cellStyle name="Percent 272" xfId="24530"/>
    <cellStyle name="Percent 273" xfId="24532"/>
    <cellStyle name="Percent 274" xfId="24534"/>
    <cellStyle name="Percent 275" xfId="24536"/>
    <cellStyle name="Percent 276" xfId="24538"/>
    <cellStyle name="Percent 277" xfId="24547"/>
    <cellStyle name="Percent 278" xfId="24580"/>
    <cellStyle name="Percent 279" xfId="24562"/>
    <cellStyle name="Percent 28" xfId="23740"/>
    <cellStyle name="Percent 280" xfId="24581"/>
    <cellStyle name="Percent 281" xfId="24582"/>
    <cellStyle name="Percent 282" xfId="24583"/>
    <cellStyle name="Percent 283" xfId="24584"/>
    <cellStyle name="Percent 284" xfId="24586"/>
    <cellStyle name="Percent 285" xfId="24587"/>
    <cellStyle name="Percent 286" xfId="24589"/>
    <cellStyle name="Percent 287" xfId="24590"/>
    <cellStyle name="Percent 288" xfId="24591"/>
    <cellStyle name="Percent 289" xfId="24592"/>
    <cellStyle name="Percent 29" xfId="19198"/>
    <cellStyle name="Percent 290" xfId="24593"/>
    <cellStyle name="Percent 291" xfId="24597"/>
    <cellStyle name="Percent 292" xfId="24563"/>
    <cellStyle name="Percent 293" xfId="24598"/>
    <cellStyle name="Percent 294" xfId="24599"/>
    <cellStyle name="Percent 295" xfId="24600"/>
    <cellStyle name="Percent 296" xfId="24603"/>
    <cellStyle name="Percent 297" xfId="24631"/>
    <cellStyle name="Percent 298" xfId="24633"/>
    <cellStyle name="Percent 299" xfId="24634"/>
    <cellStyle name="Percent 3" xfId="141"/>
    <cellStyle name="Percent 3 10" xfId="19200"/>
    <cellStyle name="Percent 3 10 10" xfId="19201"/>
    <cellStyle name="Percent 3 10 11" xfId="19202"/>
    <cellStyle name="Percent 3 10 12" xfId="19203"/>
    <cellStyle name="Percent 3 10 13" xfId="19204"/>
    <cellStyle name="Percent 3 10 14" xfId="19205"/>
    <cellStyle name="Percent 3 10 15" xfId="19206"/>
    <cellStyle name="Percent 3 10 16" xfId="19207"/>
    <cellStyle name="Percent 3 10 17" xfId="19208"/>
    <cellStyle name="Percent 3 10 18" xfId="19209"/>
    <cellStyle name="Percent 3 10 19" xfId="19210"/>
    <cellStyle name="Percent 3 10 2" xfId="19211"/>
    <cellStyle name="Percent 3 10 20" xfId="19212"/>
    <cellStyle name="Percent 3 10 21" xfId="19213"/>
    <cellStyle name="Percent 3 10 22" xfId="19214"/>
    <cellStyle name="Percent 3 10 23" xfId="19215"/>
    <cellStyle name="Percent 3 10 24" xfId="19216"/>
    <cellStyle name="Percent 3 10 25" xfId="19217"/>
    <cellStyle name="Percent 3 10 26" xfId="19218"/>
    <cellStyle name="Percent 3 10 27" xfId="19219"/>
    <cellStyle name="Percent 3 10 28" xfId="19220"/>
    <cellStyle name="Percent 3 10 29" xfId="19221"/>
    <cellStyle name="Percent 3 10 3" xfId="19222"/>
    <cellStyle name="Percent 3 10 30" xfId="19223"/>
    <cellStyle name="Percent 3 10 31" xfId="19224"/>
    <cellStyle name="Percent 3 10 32" xfId="19225"/>
    <cellStyle name="Percent 3 10 33" xfId="19226"/>
    <cellStyle name="Percent 3 10 34" xfId="19227"/>
    <cellStyle name="Percent 3 10 35" xfId="19228"/>
    <cellStyle name="Percent 3 10 4" xfId="19229"/>
    <cellStyle name="Percent 3 10 5" xfId="19230"/>
    <cellStyle name="Percent 3 10 6" xfId="19231"/>
    <cellStyle name="Percent 3 10 7" xfId="19232"/>
    <cellStyle name="Percent 3 10 8" xfId="19233"/>
    <cellStyle name="Percent 3 10 9" xfId="19234"/>
    <cellStyle name="Percent 3 11" xfId="19235"/>
    <cellStyle name="Percent 3 11 10" xfId="19236"/>
    <cellStyle name="Percent 3 11 11" xfId="19237"/>
    <cellStyle name="Percent 3 11 12" xfId="19238"/>
    <cellStyle name="Percent 3 11 13" xfId="19239"/>
    <cellStyle name="Percent 3 11 14" xfId="19240"/>
    <cellStyle name="Percent 3 11 15" xfId="19241"/>
    <cellStyle name="Percent 3 11 16" xfId="19242"/>
    <cellStyle name="Percent 3 11 17" xfId="19243"/>
    <cellStyle name="Percent 3 11 18" xfId="19244"/>
    <cellStyle name="Percent 3 11 19" xfId="19245"/>
    <cellStyle name="Percent 3 11 2" xfId="19246"/>
    <cellStyle name="Percent 3 11 20" xfId="19247"/>
    <cellStyle name="Percent 3 11 21" xfId="19248"/>
    <cellStyle name="Percent 3 11 22" xfId="19249"/>
    <cellStyle name="Percent 3 11 23" xfId="19250"/>
    <cellStyle name="Percent 3 11 24" xfId="19251"/>
    <cellStyle name="Percent 3 11 25" xfId="19252"/>
    <cellStyle name="Percent 3 11 26" xfId="19253"/>
    <cellStyle name="Percent 3 11 27" xfId="19254"/>
    <cellStyle name="Percent 3 11 28" xfId="19255"/>
    <cellStyle name="Percent 3 11 29" xfId="19256"/>
    <cellStyle name="Percent 3 11 3" xfId="19257"/>
    <cellStyle name="Percent 3 11 30" xfId="19258"/>
    <cellStyle name="Percent 3 11 31" xfId="19259"/>
    <cellStyle name="Percent 3 11 32" xfId="19260"/>
    <cellStyle name="Percent 3 11 33" xfId="19261"/>
    <cellStyle name="Percent 3 11 34" xfId="19262"/>
    <cellStyle name="Percent 3 11 35" xfId="19263"/>
    <cellStyle name="Percent 3 11 4" xfId="19264"/>
    <cellStyle name="Percent 3 11 5" xfId="19265"/>
    <cellStyle name="Percent 3 11 6" xfId="19266"/>
    <cellStyle name="Percent 3 11 7" xfId="19267"/>
    <cellStyle name="Percent 3 11 8" xfId="19268"/>
    <cellStyle name="Percent 3 11 9" xfId="19269"/>
    <cellStyle name="Percent 3 12" xfId="19270"/>
    <cellStyle name="Percent 3 12 10" xfId="19271"/>
    <cellStyle name="Percent 3 12 11" xfId="19272"/>
    <cellStyle name="Percent 3 12 12" xfId="19273"/>
    <cellStyle name="Percent 3 12 13" xfId="19274"/>
    <cellStyle name="Percent 3 12 14" xfId="19275"/>
    <cellStyle name="Percent 3 12 15" xfId="19276"/>
    <cellStyle name="Percent 3 12 16" xfId="19277"/>
    <cellStyle name="Percent 3 12 17" xfId="19278"/>
    <cellStyle name="Percent 3 12 18" xfId="19279"/>
    <cellStyle name="Percent 3 12 19" xfId="19280"/>
    <cellStyle name="Percent 3 12 2" xfId="19281"/>
    <cellStyle name="Percent 3 12 20" xfId="19282"/>
    <cellStyle name="Percent 3 12 21" xfId="19283"/>
    <cellStyle name="Percent 3 12 22" xfId="19284"/>
    <cellStyle name="Percent 3 12 23" xfId="19285"/>
    <cellStyle name="Percent 3 12 24" xfId="19286"/>
    <cellStyle name="Percent 3 12 25" xfId="19287"/>
    <cellStyle name="Percent 3 12 26" xfId="19288"/>
    <cellStyle name="Percent 3 12 27" xfId="19289"/>
    <cellStyle name="Percent 3 12 28" xfId="19290"/>
    <cellStyle name="Percent 3 12 29" xfId="19291"/>
    <cellStyle name="Percent 3 12 3" xfId="19292"/>
    <cellStyle name="Percent 3 12 30" xfId="19293"/>
    <cellStyle name="Percent 3 12 31" xfId="19294"/>
    <cellStyle name="Percent 3 12 32" xfId="19295"/>
    <cellStyle name="Percent 3 12 33" xfId="19296"/>
    <cellStyle name="Percent 3 12 34" xfId="19297"/>
    <cellStyle name="Percent 3 12 35" xfId="19298"/>
    <cellStyle name="Percent 3 12 4" xfId="19299"/>
    <cellStyle name="Percent 3 12 5" xfId="19300"/>
    <cellStyle name="Percent 3 12 6" xfId="19301"/>
    <cellStyle name="Percent 3 12 7" xfId="19302"/>
    <cellStyle name="Percent 3 12 8" xfId="19303"/>
    <cellStyle name="Percent 3 12 9" xfId="19304"/>
    <cellStyle name="Percent 3 13" xfId="19305"/>
    <cellStyle name="Percent 3 13 10" xfId="19306"/>
    <cellStyle name="Percent 3 13 11" xfId="19307"/>
    <cellStyle name="Percent 3 13 12" xfId="19308"/>
    <cellStyle name="Percent 3 13 13" xfId="19309"/>
    <cellStyle name="Percent 3 13 14" xfId="19310"/>
    <cellStyle name="Percent 3 13 15" xfId="19311"/>
    <cellStyle name="Percent 3 13 16" xfId="19312"/>
    <cellStyle name="Percent 3 13 17" xfId="19313"/>
    <cellStyle name="Percent 3 13 18" xfId="19314"/>
    <cellStyle name="Percent 3 13 19" xfId="19315"/>
    <cellStyle name="Percent 3 13 2" xfId="19316"/>
    <cellStyle name="Percent 3 13 20" xfId="19317"/>
    <cellStyle name="Percent 3 13 21" xfId="19318"/>
    <cellStyle name="Percent 3 13 22" xfId="19319"/>
    <cellStyle name="Percent 3 13 23" xfId="19320"/>
    <cellStyle name="Percent 3 13 24" xfId="19321"/>
    <cellStyle name="Percent 3 13 25" xfId="19322"/>
    <cellStyle name="Percent 3 13 26" xfId="19323"/>
    <cellStyle name="Percent 3 13 27" xfId="19324"/>
    <cellStyle name="Percent 3 13 28" xfId="19325"/>
    <cellStyle name="Percent 3 13 29" xfId="19326"/>
    <cellStyle name="Percent 3 13 3" xfId="19327"/>
    <cellStyle name="Percent 3 13 30" xfId="19328"/>
    <cellStyle name="Percent 3 13 31" xfId="19329"/>
    <cellStyle name="Percent 3 13 32" xfId="19330"/>
    <cellStyle name="Percent 3 13 33" xfId="19331"/>
    <cellStyle name="Percent 3 13 34" xfId="19332"/>
    <cellStyle name="Percent 3 13 35" xfId="19333"/>
    <cellStyle name="Percent 3 13 4" xfId="19334"/>
    <cellStyle name="Percent 3 13 5" xfId="19335"/>
    <cellStyle name="Percent 3 13 6" xfId="19336"/>
    <cellStyle name="Percent 3 13 7" xfId="19337"/>
    <cellStyle name="Percent 3 13 8" xfId="19338"/>
    <cellStyle name="Percent 3 13 9" xfId="19339"/>
    <cellStyle name="Percent 3 14" xfId="19340"/>
    <cellStyle name="Percent 3 14 10" xfId="19341"/>
    <cellStyle name="Percent 3 14 11" xfId="19342"/>
    <cellStyle name="Percent 3 14 12" xfId="19343"/>
    <cellStyle name="Percent 3 14 13" xfId="19344"/>
    <cellStyle name="Percent 3 14 14" xfId="19345"/>
    <cellStyle name="Percent 3 14 15" xfId="19346"/>
    <cellStyle name="Percent 3 14 16" xfId="19347"/>
    <cellStyle name="Percent 3 14 17" xfId="19348"/>
    <cellStyle name="Percent 3 14 18" xfId="19349"/>
    <cellStyle name="Percent 3 14 19" xfId="19350"/>
    <cellStyle name="Percent 3 14 2" xfId="19351"/>
    <cellStyle name="Percent 3 14 20" xfId="19352"/>
    <cellStyle name="Percent 3 14 21" xfId="19353"/>
    <cellStyle name="Percent 3 14 22" xfId="19354"/>
    <cellStyle name="Percent 3 14 23" xfId="19355"/>
    <cellStyle name="Percent 3 14 24" xfId="19356"/>
    <cellStyle name="Percent 3 14 25" xfId="19357"/>
    <cellStyle name="Percent 3 14 26" xfId="19358"/>
    <cellStyle name="Percent 3 14 27" xfId="19359"/>
    <cellStyle name="Percent 3 14 28" xfId="19360"/>
    <cellStyle name="Percent 3 14 29" xfId="19361"/>
    <cellStyle name="Percent 3 14 3" xfId="19362"/>
    <cellStyle name="Percent 3 14 30" xfId="19363"/>
    <cellStyle name="Percent 3 14 31" xfId="19364"/>
    <cellStyle name="Percent 3 14 32" xfId="19365"/>
    <cellStyle name="Percent 3 14 33" xfId="19366"/>
    <cellStyle name="Percent 3 14 34" xfId="19367"/>
    <cellStyle name="Percent 3 14 35" xfId="19368"/>
    <cellStyle name="Percent 3 14 4" xfId="19369"/>
    <cellStyle name="Percent 3 14 5" xfId="19370"/>
    <cellStyle name="Percent 3 14 6" xfId="19371"/>
    <cellStyle name="Percent 3 14 7" xfId="19372"/>
    <cellStyle name="Percent 3 14 8" xfId="19373"/>
    <cellStyle name="Percent 3 14 9" xfId="19374"/>
    <cellStyle name="Percent 3 15" xfId="19375"/>
    <cellStyle name="Percent 3 15 10" xfId="19376"/>
    <cellStyle name="Percent 3 15 11" xfId="19377"/>
    <cellStyle name="Percent 3 15 12" xfId="19378"/>
    <cellStyle name="Percent 3 15 13" xfId="19379"/>
    <cellStyle name="Percent 3 15 14" xfId="19380"/>
    <cellStyle name="Percent 3 15 15" xfId="19381"/>
    <cellStyle name="Percent 3 15 16" xfId="19382"/>
    <cellStyle name="Percent 3 15 17" xfId="19383"/>
    <cellStyle name="Percent 3 15 18" xfId="19384"/>
    <cellStyle name="Percent 3 15 19" xfId="19385"/>
    <cellStyle name="Percent 3 15 2" xfId="19386"/>
    <cellStyle name="Percent 3 15 20" xfId="19387"/>
    <cellStyle name="Percent 3 15 21" xfId="19388"/>
    <cellStyle name="Percent 3 15 22" xfId="19389"/>
    <cellStyle name="Percent 3 15 23" xfId="19390"/>
    <cellStyle name="Percent 3 15 24" xfId="19391"/>
    <cellStyle name="Percent 3 15 25" xfId="19392"/>
    <cellStyle name="Percent 3 15 26" xfId="19393"/>
    <cellStyle name="Percent 3 15 27" xfId="19394"/>
    <cellStyle name="Percent 3 15 28" xfId="19395"/>
    <cellStyle name="Percent 3 15 29" xfId="19396"/>
    <cellStyle name="Percent 3 15 3" xfId="19397"/>
    <cellStyle name="Percent 3 15 30" xfId="19398"/>
    <cellStyle name="Percent 3 15 31" xfId="19399"/>
    <cellStyle name="Percent 3 15 32" xfId="19400"/>
    <cellStyle name="Percent 3 15 33" xfId="19401"/>
    <cellStyle name="Percent 3 15 34" xfId="19402"/>
    <cellStyle name="Percent 3 15 35" xfId="19403"/>
    <cellStyle name="Percent 3 15 4" xfId="19404"/>
    <cellStyle name="Percent 3 15 5" xfId="19405"/>
    <cellStyle name="Percent 3 15 6" xfId="19406"/>
    <cellStyle name="Percent 3 15 7" xfId="19407"/>
    <cellStyle name="Percent 3 15 8" xfId="19408"/>
    <cellStyle name="Percent 3 15 9" xfId="19409"/>
    <cellStyle name="Percent 3 16" xfId="19410"/>
    <cellStyle name="Percent 3 16 10" xfId="19411"/>
    <cellStyle name="Percent 3 16 11" xfId="19412"/>
    <cellStyle name="Percent 3 16 12" xfId="19413"/>
    <cellStyle name="Percent 3 16 13" xfId="19414"/>
    <cellStyle name="Percent 3 16 14" xfId="19415"/>
    <cellStyle name="Percent 3 16 15" xfId="19416"/>
    <cellStyle name="Percent 3 16 16" xfId="19417"/>
    <cellStyle name="Percent 3 16 17" xfId="19418"/>
    <cellStyle name="Percent 3 16 18" xfId="19419"/>
    <cellStyle name="Percent 3 16 19" xfId="19420"/>
    <cellStyle name="Percent 3 16 2" xfId="19421"/>
    <cellStyle name="Percent 3 16 20" xfId="19422"/>
    <cellStyle name="Percent 3 16 21" xfId="19423"/>
    <cellStyle name="Percent 3 16 22" xfId="19424"/>
    <cellStyle name="Percent 3 16 23" xfId="19425"/>
    <cellStyle name="Percent 3 16 24" xfId="19426"/>
    <cellStyle name="Percent 3 16 25" xfId="19427"/>
    <cellStyle name="Percent 3 16 26" xfId="19428"/>
    <cellStyle name="Percent 3 16 27" xfId="19429"/>
    <cellStyle name="Percent 3 16 28" xfId="19430"/>
    <cellStyle name="Percent 3 16 29" xfId="19431"/>
    <cellStyle name="Percent 3 16 3" xfId="19432"/>
    <cellStyle name="Percent 3 16 30" xfId="19433"/>
    <cellStyle name="Percent 3 16 31" xfId="19434"/>
    <cellStyle name="Percent 3 16 32" xfId="19435"/>
    <cellStyle name="Percent 3 16 33" xfId="19436"/>
    <cellStyle name="Percent 3 16 34" xfId="19437"/>
    <cellStyle name="Percent 3 16 35" xfId="19438"/>
    <cellStyle name="Percent 3 16 4" xfId="19439"/>
    <cellStyle name="Percent 3 16 5" xfId="19440"/>
    <cellStyle name="Percent 3 16 6" xfId="19441"/>
    <cellStyle name="Percent 3 16 7" xfId="19442"/>
    <cellStyle name="Percent 3 16 8" xfId="19443"/>
    <cellStyle name="Percent 3 16 9" xfId="19444"/>
    <cellStyle name="Percent 3 17" xfId="19445"/>
    <cellStyle name="Percent 3 17 10" xfId="19446"/>
    <cellStyle name="Percent 3 17 11" xfId="19447"/>
    <cellStyle name="Percent 3 17 12" xfId="19448"/>
    <cellStyle name="Percent 3 17 13" xfId="19449"/>
    <cellStyle name="Percent 3 17 14" xfId="19450"/>
    <cellStyle name="Percent 3 17 15" xfId="19451"/>
    <cellStyle name="Percent 3 17 16" xfId="19452"/>
    <cellStyle name="Percent 3 17 17" xfId="19453"/>
    <cellStyle name="Percent 3 17 18" xfId="19454"/>
    <cellStyle name="Percent 3 17 19" xfId="19455"/>
    <cellStyle name="Percent 3 17 2" xfId="19456"/>
    <cellStyle name="Percent 3 17 20" xfId="19457"/>
    <cellStyle name="Percent 3 17 21" xfId="19458"/>
    <cellStyle name="Percent 3 17 22" xfId="19459"/>
    <cellStyle name="Percent 3 17 23" xfId="19460"/>
    <cellStyle name="Percent 3 17 24" xfId="19461"/>
    <cellStyle name="Percent 3 17 25" xfId="19462"/>
    <cellStyle name="Percent 3 17 26" xfId="19463"/>
    <cellStyle name="Percent 3 17 27" xfId="19464"/>
    <cellStyle name="Percent 3 17 28" xfId="19465"/>
    <cellStyle name="Percent 3 17 29" xfId="19466"/>
    <cellStyle name="Percent 3 17 3" xfId="19467"/>
    <cellStyle name="Percent 3 17 30" xfId="19468"/>
    <cellStyle name="Percent 3 17 31" xfId="19469"/>
    <cellStyle name="Percent 3 17 32" xfId="19470"/>
    <cellStyle name="Percent 3 17 33" xfId="19471"/>
    <cellStyle name="Percent 3 17 34" xfId="19472"/>
    <cellStyle name="Percent 3 17 35" xfId="19473"/>
    <cellStyle name="Percent 3 17 4" xfId="19474"/>
    <cellStyle name="Percent 3 17 5" xfId="19475"/>
    <cellStyle name="Percent 3 17 6" xfId="19476"/>
    <cellStyle name="Percent 3 17 7" xfId="19477"/>
    <cellStyle name="Percent 3 17 8" xfId="19478"/>
    <cellStyle name="Percent 3 17 9" xfId="19479"/>
    <cellStyle name="Percent 3 18" xfId="19480"/>
    <cellStyle name="Percent 3 18 10" xfId="19481"/>
    <cellStyle name="Percent 3 18 11" xfId="19482"/>
    <cellStyle name="Percent 3 18 12" xfId="19483"/>
    <cellStyle name="Percent 3 18 13" xfId="19484"/>
    <cellStyle name="Percent 3 18 14" xfId="19485"/>
    <cellStyle name="Percent 3 18 15" xfId="19486"/>
    <cellStyle name="Percent 3 18 16" xfId="19487"/>
    <cellStyle name="Percent 3 18 17" xfId="19488"/>
    <cellStyle name="Percent 3 18 18" xfId="19489"/>
    <cellStyle name="Percent 3 18 19" xfId="19490"/>
    <cellStyle name="Percent 3 18 2" xfId="19491"/>
    <cellStyle name="Percent 3 18 20" xfId="19492"/>
    <cellStyle name="Percent 3 18 21" xfId="19493"/>
    <cellStyle name="Percent 3 18 22" xfId="19494"/>
    <cellStyle name="Percent 3 18 23" xfId="19495"/>
    <cellStyle name="Percent 3 18 24" xfId="19496"/>
    <cellStyle name="Percent 3 18 25" xfId="19497"/>
    <cellStyle name="Percent 3 18 26" xfId="19498"/>
    <cellStyle name="Percent 3 18 27" xfId="19499"/>
    <cellStyle name="Percent 3 18 28" xfId="19500"/>
    <cellStyle name="Percent 3 18 29" xfId="19501"/>
    <cellStyle name="Percent 3 18 3" xfId="19502"/>
    <cellStyle name="Percent 3 18 30" xfId="19503"/>
    <cellStyle name="Percent 3 18 31" xfId="19504"/>
    <cellStyle name="Percent 3 18 32" xfId="19505"/>
    <cellStyle name="Percent 3 18 33" xfId="19506"/>
    <cellStyle name="Percent 3 18 34" xfId="19507"/>
    <cellStyle name="Percent 3 18 35" xfId="19508"/>
    <cellStyle name="Percent 3 18 4" xfId="19509"/>
    <cellStyle name="Percent 3 18 5" xfId="19510"/>
    <cellStyle name="Percent 3 18 6" xfId="19511"/>
    <cellStyle name="Percent 3 18 7" xfId="19512"/>
    <cellStyle name="Percent 3 18 8" xfId="19513"/>
    <cellStyle name="Percent 3 18 9" xfId="19514"/>
    <cellStyle name="Percent 3 19" xfId="19515"/>
    <cellStyle name="Percent 3 19 10" xfId="19516"/>
    <cellStyle name="Percent 3 19 11" xfId="19517"/>
    <cellStyle name="Percent 3 19 12" xfId="19518"/>
    <cellStyle name="Percent 3 19 13" xfId="19519"/>
    <cellStyle name="Percent 3 19 14" xfId="19520"/>
    <cellStyle name="Percent 3 19 15" xfId="19521"/>
    <cellStyle name="Percent 3 19 16" xfId="19522"/>
    <cellStyle name="Percent 3 19 17" xfId="19523"/>
    <cellStyle name="Percent 3 19 18" xfId="19524"/>
    <cellStyle name="Percent 3 19 19" xfId="19525"/>
    <cellStyle name="Percent 3 19 2" xfId="19526"/>
    <cellStyle name="Percent 3 19 20" xfId="19527"/>
    <cellStyle name="Percent 3 19 21" xfId="19528"/>
    <cellStyle name="Percent 3 19 22" xfId="19529"/>
    <cellStyle name="Percent 3 19 23" xfId="19530"/>
    <cellStyle name="Percent 3 19 24" xfId="19531"/>
    <cellStyle name="Percent 3 19 25" xfId="19532"/>
    <cellStyle name="Percent 3 19 26" xfId="19533"/>
    <cellStyle name="Percent 3 19 27" xfId="19534"/>
    <cellStyle name="Percent 3 19 28" xfId="19535"/>
    <cellStyle name="Percent 3 19 29" xfId="19536"/>
    <cellStyle name="Percent 3 19 3" xfId="19537"/>
    <cellStyle name="Percent 3 19 30" xfId="19538"/>
    <cellStyle name="Percent 3 19 31" xfId="19539"/>
    <cellStyle name="Percent 3 19 32" xfId="19540"/>
    <cellStyle name="Percent 3 19 33" xfId="19541"/>
    <cellStyle name="Percent 3 19 34" xfId="19542"/>
    <cellStyle name="Percent 3 19 35" xfId="19543"/>
    <cellStyle name="Percent 3 19 4" xfId="19544"/>
    <cellStyle name="Percent 3 19 5" xfId="19545"/>
    <cellStyle name="Percent 3 19 6" xfId="19546"/>
    <cellStyle name="Percent 3 19 7" xfId="19547"/>
    <cellStyle name="Percent 3 19 8" xfId="19548"/>
    <cellStyle name="Percent 3 19 9" xfId="19549"/>
    <cellStyle name="Percent 3 2" xfId="142"/>
    <cellStyle name="Percent 3 2 10" xfId="19551"/>
    <cellStyle name="Percent 3 2 11" xfId="19552"/>
    <cellStyle name="Percent 3 2 12" xfId="19553"/>
    <cellStyle name="Percent 3 2 13" xfId="19554"/>
    <cellStyle name="Percent 3 2 14" xfId="19555"/>
    <cellStyle name="Percent 3 2 15" xfId="19556"/>
    <cellStyle name="Percent 3 2 16" xfId="19557"/>
    <cellStyle name="Percent 3 2 17" xfId="19558"/>
    <cellStyle name="Percent 3 2 18" xfId="19559"/>
    <cellStyle name="Percent 3 2 19" xfId="19560"/>
    <cellStyle name="Percent 3 2 2" xfId="19561"/>
    <cellStyle name="Percent 3 2 2 2" xfId="19562"/>
    <cellStyle name="Percent 3 2 20" xfId="19563"/>
    <cellStyle name="Percent 3 2 21" xfId="19564"/>
    <cellStyle name="Percent 3 2 22" xfId="19565"/>
    <cellStyle name="Percent 3 2 23" xfId="19566"/>
    <cellStyle name="Percent 3 2 24" xfId="19567"/>
    <cellStyle name="Percent 3 2 25" xfId="19568"/>
    <cellStyle name="Percent 3 2 26" xfId="19569"/>
    <cellStyle name="Percent 3 2 27" xfId="19570"/>
    <cellStyle name="Percent 3 2 28" xfId="19571"/>
    <cellStyle name="Percent 3 2 29" xfId="19572"/>
    <cellStyle name="Percent 3 2 3" xfId="19573"/>
    <cellStyle name="Percent 3 2 3 10" xfId="19574"/>
    <cellStyle name="Percent 3 2 3 11" xfId="19575"/>
    <cellStyle name="Percent 3 2 3 12" xfId="19576"/>
    <cellStyle name="Percent 3 2 3 13" xfId="19577"/>
    <cellStyle name="Percent 3 2 3 14" xfId="19578"/>
    <cellStyle name="Percent 3 2 3 15" xfId="19579"/>
    <cellStyle name="Percent 3 2 3 16" xfId="19580"/>
    <cellStyle name="Percent 3 2 3 17" xfId="19581"/>
    <cellStyle name="Percent 3 2 3 18" xfId="19582"/>
    <cellStyle name="Percent 3 2 3 19" xfId="19583"/>
    <cellStyle name="Percent 3 2 3 2" xfId="19584"/>
    <cellStyle name="Percent 3 2 3 2 2" xfId="19585"/>
    <cellStyle name="Percent 3 2 3 3" xfId="19586"/>
    <cellStyle name="Percent 3 2 3 4" xfId="19587"/>
    <cellStyle name="Percent 3 2 3 5" xfId="19588"/>
    <cellStyle name="Percent 3 2 3 6" xfId="19589"/>
    <cellStyle name="Percent 3 2 3 7" xfId="19590"/>
    <cellStyle name="Percent 3 2 3 8" xfId="19591"/>
    <cellStyle name="Percent 3 2 3 9" xfId="19592"/>
    <cellStyle name="Percent 3 2 30" xfId="19593"/>
    <cellStyle name="Percent 3 2 31" xfId="19594"/>
    <cellStyle name="Percent 3 2 32" xfId="19595"/>
    <cellStyle name="Percent 3 2 33" xfId="19596"/>
    <cellStyle name="Percent 3 2 34" xfId="19597"/>
    <cellStyle name="Percent 3 2 35" xfId="19598"/>
    <cellStyle name="Percent 3 2 36" xfId="19550"/>
    <cellStyle name="Percent 3 2 4" xfId="19599"/>
    <cellStyle name="Percent 3 2 4 2" xfId="19600"/>
    <cellStyle name="Percent 3 2 5" xfId="19601"/>
    <cellStyle name="Percent 3 2 6" xfId="19602"/>
    <cellStyle name="Percent 3 2 7" xfId="19603"/>
    <cellStyle name="Percent 3 2 8" xfId="19604"/>
    <cellStyle name="Percent 3 2 9" xfId="19605"/>
    <cellStyle name="Percent 3 20" xfId="19606"/>
    <cellStyle name="Percent 3 20 10" xfId="19607"/>
    <cellStyle name="Percent 3 20 11" xfId="19608"/>
    <cellStyle name="Percent 3 20 12" xfId="19609"/>
    <cellStyle name="Percent 3 20 13" xfId="19610"/>
    <cellStyle name="Percent 3 20 14" xfId="19611"/>
    <cellStyle name="Percent 3 20 15" xfId="19612"/>
    <cellStyle name="Percent 3 20 16" xfId="19613"/>
    <cellStyle name="Percent 3 20 17" xfId="19614"/>
    <cellStyle name="Percent 3 20 18" xfId="19615"/>
    <cellStyle name="Percent 3 20 19" xfId="19616"/>
    <cellStyle name="Percent 3 20 2" xfId="19617"/>
    <cellStyle name="Percent 3 20 20" xfId="19618"/>
    <cellStyle name="Percent 3 20 21" xfId="19619"/>
    <cellStyle name="Percent 3 20 22" xfId="19620"/>
    <cellStyle name="Percent 3 20 23" xfId="19621"/>
    <cellStyle name="Percent 3 20 24" xfId="19622"/>
    <cellStyle name="Percent 3 20 25" xfId="19623"/>
    <cellStyle name="Percent 3 20 26" xfId="19624"/>
    <cellStyle name="Percent 3 20 27" xfId="19625"/>
    <cellStyle name="Percent 3 20 28" xfId="19626"/>
    <cellStyle name="Percent 3 20 29" xfId="19627"/>
    <cellStyle name="Percent 3 20 3" xfId="19628"/>
    <cellStyle name="Percent 3 20 30" xfId="19629"/>
    <cellStyle name="Percent 3 20 31" xfId="19630"/>
    <cellStyle name="Percent 3 20 32" xfId="19631"/>
    <cellStyle name="Percent 3 20 33" xfId="19632"/>
    <cellStyle name="Percent 3 20 34" xfId="19633"/>
    <cellStyle name="Percent 3 20 35" xfId="19634"/>
    <cellStyle name="Percent 3 20 4" xfId="19635"/>
    <cellStyle name="Percent 3 20 5" xfId="19636"/>
    <cellStyle name="Percent 3 20 6" xfId="19637"/>
    <cellStyle name="Percent 3 20 7" xfId="19638"/>
    <cellStyle name="Percent 3 20 8" xfId="19639"/>
    <cellStyle name="Percent 3 20 9" xfId="19640"/>
    <cellStyle name="Percent 3 21" xfId="19641"/>
    <cellStyle name="Percent 3 21 10" xfId="19642"/>
    <cellStyle name="Percent 3 21 11" xfId="19643"/>
    <cellStyle name="Percent 3 21 12" xfId="19644"/>
    <cellStyle name="Percent 3 21 13" xfId="19645"/>
    <cellStyle name="Percent 3 21 14" xfId="19646"/>
    <cellStyle name="Percent 3 21 15" xfId="19647"/>
    <cellStyle name="Percent 3 21 16" xfId="19648"/>
    <cellStyle name="Percent 3 21 17" xfId="19649"/>
    <cellStyle name="Percent 3 21 18" xfId="19650"/>
    <cellStyle name="Percent 3 21 19" xfId="19651"/>
    <cellStyle name="Percent 3 21 2" xfId="19652"/>
    <cellStyle name="Percent 3 21 20" xfId="19653"/>
    <cellStyle name="Percent 3 21 21" xfId="19654"/>
    <cellStyle name="Percent 3 21 22" xfId="19655"/>
    <cellStyle name="Percent 3 21 23" xfId="19656"/>
    <cellStyle name="Percent 3 21 24" xfId="19657"/>
    <cellStyle name="Percent 3 21 25" xfId="19658"/>
    <cellStyle name="Percent 3 21 26" xfId="19659"/>
    <cellStyle name="Percent 3 21 27" xfId="19660"/>
    <cellStyle name="Percent 3 21 28" xfId="19661"/>
    <cellStyle name="Percent 3 21 29" xfId="19662"/>
    <cellStyle name="Percent 3 21 3" xfId="19663"/>
    <cellStyle name="Percent 3 21 30" xfId="19664"/>
    <cellStyle name="Percent 3 21 31" xfId="19665"/>
    <cellStyle name="Percent 3 21 32" xfId="19666"/>
    <cellStyle name="Percent 3 21 33" xfId="19667"/>
    <cellStyle name="Percent 3 21 34" xfId="19668"/>
    <cellStyle name="Percent 3 21 35" xfId="19669"/>
    <cellStyle name="Percent 3 21 4" xfId="19670"/>
    <cellStyle name="Percent 3 21 5" xfId="19671"/>
    <cellStyle name="Percent 3 21 6" xfId="19672"/>
    <cellStyle name="Percent 3 21 7" xfId="19673"/>
    <cellStyle name="Percent 3 21 8" xfId="19674"/>
    <cellStyle name="Percent 3 21 9" xfId="19675"/>
    <cellStyle name="Percent 3 22" xfId="19676"/>
    <cellStyle name="Percent 3 22 10" xfId="19677"/>
    <cellStyle name="Percent 3 22 11" xfId="19678"/>
    <cellStyle name="Percent 3 22 12" xfId="19679"/>
    <cellStyle name="Percent 3 22 13" xfId="19680"/>
    <cellStyle name="Percent 3 22 14" xfId="19681"/>
    <cellStyle name="Percent 3 22 15" xfId="19682"/>
    <cellStyle name="Percent 3 22 16" xfId="19683"/>
    <cellStyle name="Percent 3 22 17" xfId="19684"/>
    <cellStyle name="Percent 3 22 18" xfId="19685"/>
    <cellStyle name="Percent 3 22 19" xfId="19686"/>
    <cellStyle name="Percent 3 22 2" xfId="19687"/>
    <cellStyle name="Percent 3 22 20" xfId="19688"/>
    <cellStyle name="Percent 3 22 21" xfId="19689"/>
    <cellStyle name="Percent 3 22 22" xfId="19690"/>
    <cellStyle name="Percent 3 22 23" xfId="19691"/>
    <cellStyle name="Percent 3 22 24" xfId="19692"/>
    <cellStyle name="Percent 3 22 25" xfId="19693"/>
    <cellStyle name="Percent 3 22 26" xfId="19694"/>
    <cellStyle name="Percent 3 22 27" xfId="19695"/>
    <cellStyle name="Percent 3 22 28" xfId="19696"/>
    <cellStyle name="Percent 3 22 29" xfId="19697"/>
    <cellStyle name="Percent 3 22 3" xfId="19698"/>
    <cellStyle name="Percent 3 22 30" xfId="19699"/>
    <cellStyle name="Percent 3 22 31" xfId="19700"/>
    <cellStyle name="Percent 3 22 32" xfId="19701"/>
    <cellStyle name="Percent 3 22 33" xfId="19702"/>
    <cellStyle name="Percent 3 22 34" xfId="19703"/>
    <cellStyle name="Percent 3 22 35" xfId="19704"/>
    <cellStyle name="Percent 3 22 4" xfId="19705"/>
    <cellStyle name="Percent 3 22 5" xfId="19706"/>
    <cellStyle name="Percent 3 22 6" xfId="19707"/>
    <cellStyle name="Percent 3 22 7" xfId="19708"/>
    <cellStyle name="Percent 3 22 8" xfId="19709"/>
    <cellStyle name="Percent 3 22 9" xfId="19710"/>
    <cellStyle name="Percent 3 23" xfId="19711"/>
    <cellStyle name="Percent 3 23 10" xfId="19712"/>
    <cellStyle name="Percent 3 23 11" xfId="19713"/>
    <cellStyle name="Percent 3 23 12" xfId="19714"/>
    <cellStyle name="Percent 3 23 13" xfId="19715"/>
    <cellStyle name="Percent 3 23 14" xfId="19716"/>
    <cellStyle name="Percent 3 23 15" xfId="19717"/>
    <cellStyle name="Percent 3 23 16" xfId="19718"/>
    <cellStyle name="Percent 3 23 17" xfId="19719"/>
    <cellStyle name="Percent 3 23 18" xfId="19720"/>
    <cellStyle name="Percent 3 23 19" xfId="19721"/>
    <cellStyle name="Percent 3 23 2" xfId="19722"/>
    <cellStyle name="Percent 3 23 20" xfId="19723"/>
    <cellStyle name="Percent 3 23 21" xfId="19724"/>
    <cellStyle name="Percent 3 23 22" xfId="19725"/>
    <cellStyle name="Percent 3 23 23" xfId="19726"/>
    <cellStyle name="Percent 3 23 24" xfId="19727"/>
    <cellStyle name="Percent 3 23 25" xfId="19728"/>
    <cellStyle name="Percent 3 23 26" xfId="19729"/>
    <cellStyle name="Percent 3 23 27" xfId="19730"/>
    <cellStyle name="Percent 3 23 28" xfId="19731"/>
    <cellStyle name="Percent 3 23 29" xfId="19732"/>
    <cellStyle name="Percent 3 23 3" xfId="19733"/>
    <cellStyle name="Percent 3 23 30" xfId="19734"/>
    <cellStyle name="Percent 3 23 31" xfId="19735"/>
    <cellStyle name="Percent 3 23 32" xfId="19736"/>
    <cellStyle name="Percent 3 23 33" xfId="19737"/>
    <cellStyle name="Percent 3 23 34" xfId="19738"/>
    <cellStyle name="Percent 3 23 35" xfId="19739"/>
    <cellStyle name="Percent 3 23 4" xfId="19740"/>
    <cellStyle name="Percent 3 23 5" xfId="19741"/>
    <cellStyle name="Percent 3 23 6" xfId="19742"/>
    <cellStyle name="Percent 3 23 7" xfId="19743"/>
    <cellStyle name="Percent 3 23 8" xfId="19744"/>
    <cellStyle name="Percent 3 23 9" xfId="19745"/>
    <cellStyle name="Percent 3 24" xfId="19746"/>
    <cellStyle name="Percent 3 24 10" xfId="19747"/>
    <cellStyle name="Percent 3 24 11" xfId="19748"/>
    <cellStyle name="Percent 3 24 12" xfId="19749"/>
    <cellStyle name="Percent 3 24 13" xfId="19750"/>
    <cellStyle name="Percent 3 24 14" xfId="19751"/>
    <cellStyle name="Percent 3 24 15" xfId="19752"/>
    <cellStyle name="Percent 3 24 16" xfId="19753"/>
    <cellStyle name="Percent 3 24 17" xfId="19754"/>
    <cellStyle name="Percent 3 24 18" xfId="19755"/>
    <cellStyle name="Percent 3 24 19" xfId="19756"/>
    <cellStyle name="Percent 3 24 2" xfId="19757"/>
    <cellStyle name="Percent 3 24 20" xfId="19758"/>
    <cellStyle name="Percent 3 24 21" xfId="19759"/>
    <cellStyle name="Percent 3 24 22" xfId="19760"/>
    <cellStyle name="Percent 3 24 23" xfId="19761"/>
    <cellStyle name="Percent 3 24 24" xfId="19762"/>
    <cellStyle name="Percent 3 24 25" xfId="19763"/>
    <cellStyle name="Percent 3 24 26" xfId="19764"/>
    <cellStyle name="Percent 3 24 27" xfId="19765"/>
    <cellStyle name="Percent 3 24 28" xfId="19766"/>
    <cellStyle name="Percent 3 24 29" xfId="19767"/>
    <cellStyle name="Percent 3 24 3" xfId="19768"/>
    <cellStyle name="Percent 3 24 30" xfId="19769"/>
    <cellStyle name="Percent 3 24 31" xfId="19770"/>
    <cellStyle name="Percent 3 24 32" xfId="19771"/>
    <cellStyle name="Percent 3 24 33" xfId="19772"/>
    <cellStyle name="Percent 3 24 34" xfId="19773"/>
    <cellStyle name="Percent 3 24 35" xfId="19774"/>
    <cellStyle name="Percent 3 24 4" xfId="19775"/>
    <cellStyle name="Percent 3 24 5" xfId="19776"/>
    <cellStyle name="Percent 3 24 6" xfId="19777"/>
    <cellStyle name="Percent 3 24 7" xfId="19778"/>
    <cellStyle name="Percent 3 24 8" xfId="19779"/>
    <cellStyle name="Percent 3 24 9" xfId="19780"/>
    <cellStyle name="Percent 3 25" xfId="19781"/>
    <cellStyle name="Percent 3 25 10" xfId="19782"/>
    <cellStyle name="Percent 3 25 11" xfId="19783"/>
    <cellStyle name="Percent 3 25 12" xfId="19784"/>
    <cellStyle name="Percent 3 25 13" xfId="19785"/>
    <cellStyle name="Percent 3 25 14" xfId="19786"/>
    <cellStyle name="Percent 3 25 15" xfId="19787"/>
    <cellStyle name="Percent 3 25 16" xfId="19788"/>
    <cellStyle name="Percent 3 25 17" xfId="19789"/>
    <cellStyle name="Percent 3 25 18" xfId="19790"/>
    <cellStyle name="Percent 3 25 19" xfId="19791"/>
    <cellStyle name="Percent 3 25 2" xfId="19792"/>
    <cellStyle name="Percent 3 25 20" xfId="19793"/>
    <cellStyle name="Percent 3 25 21" xfId="19794"/>
    <cellStyle name="Percent 3 25 22" xfId="19795"/>
    <cellStyle name="Percent 3 25 23" xfId="19796"/>
    <cellStyle name="Percent 3 25 24" xfId="19797"/>
    <cellStyle name="Percent 3 25 25" xfId="19798"/>
    <cellStyle name="Percent 3 25 26" xfId="19799"/>
    <cellStyle name="Percent 3 25 27" xfId="19800"/>
    <cellStyle name="Percent 3 25 28" xfId="19801"/>
    <cellStyle name="Percent 3 25 29" xfId="19802"/>
    <cellStyle name="Percent 3 25 3" xfId="19803"/>
    <cellStyle name="Percent 3 25 30" xfId="19804"/>
    <cellStyle name="Percent 3 25 31" xfId="19805"/>
    <cellStyle name="Percent 3 25 32" xfId="19806"/>
    <cellStyle name="Percent 3 25 33" xfId="19807"/>
    <cellStyle name="Percent 3 25 34" xfId="19808"/>
    <cellStyle name="Percent 3 25 35" xfId="19809"/>
    <cellStyle name="Percent 3 25 4" xfId="19810"/>
    <cellStyle name="Percent 3 25 5" xfId="19811"/>
    <cellStyle name="Percent 3 25 6" xfId="19812"/>
    <cellStyle name="Percent 3 25 7" xfId="19813"/>
    <cellStyle name="Percent 3 25 8" xfId="19814"/>
    <cellStyle name="Percent 3 25 9" xfId="19815"/>
    <cellStyle name="Percent 3 26" xfId="19199"/>
    <cellStyle name="Percent 3 3" xfId="176"/>
    <cellStyle name="Percent 3 3 10" xfId="19817"/>
    <cellStyle name="Percent 3 3 11" xfId="19818"/>
    <cellStyle name="Percent 3 3 12" xfId="19819"/>
    <cellStyle name="Percent 3 3 13" xfId="19820"/>
    <cellStyle name="Percent 3 3 14" xfId="19821"/>
    <cellStyle name="Percent 3 3 15" xfId="19822"/>
    <cellStyle name="Percent 3 3 16" xfId="19823"/>
    <cellStyle name="Percent 3 3 17" xfId="19824"/>
    <cellStyle name="Percent 3 3 18" xfId="19825"/>
    <cellStyle name="Percent 3 3 19" xfId="19826"/>
    <cellStyle name="Percent 3 3 2" xfId="19827"/>
    <cellStyle name="Percent 3 3 20" xfId="19828"/>
    <cellStyle name="Percent 3 3 21" xfId="19829"/>
    <cellStyle name="Percent 3 3 22" xfId="19830"/>
    <cellStyle name="Percent 3 3 23" xfId="19831"/>
    <cellStyle name="Percent 3 3 24" xfId="19832"/>
    <cellStyle name="Percent 3 3 25" xfId="19833"/>
    <cellStyle name="Percent 3 3 26" xfId="19834"/>
    <cellStyle name="Percent 3 3 27" xfId="19835"/>
    <cellStyle name="Percent 3 3 28" xfId="19836"/>
    <cellStyle name="Percent 3 3 29" xfId="19837"/>
    <cellStyle name="Percent 3 3 3" xfId="19838"/>
    <cellStyle name="Percent 3 3 30" xfId="19839"/>
    <cellStyle name="Percent 3 3 31" xfId="19840"/>
    <cellStyle name="Percent 3 3 32" xfId="19841"/>
    <cellStyle name="Percent 3 3 33" xfId="19842"/>
    <cellStyle name="Percent 3 3 34" xfId="19843"/>
    <cellStyle name="Percent 3 3 35" xfId="19844"/>
    <cellStyle name="Percent 3 3 36" xfId="19816"/>
    <cellStyle name="Percent 3 3 4" xfId="19845"/>
    <cellStyle name="Percent 3 3 5" xfId="19846"/>
    <cellStyle name="Percent 3 3 6" xfId="19847"/>
    <cellStyle name="Percent 3 3 7" xfId="19848"/>
    <cellStyle name="Percent 3 3 8" xfId="19849"/>
    <cellStyle name="Percent 3 3 9" xfId="19850"/>
    <cellStyle name="Percent 3 4" xfId="19851"/>
    <cellStyle name="Percent 3 4 10" xfId="19852"/>
    <cellStyle name="Percent 3 4 11" xfId="19853"/>
    <cellStyle name="Percent 3 4 12" xfId="19854"/>
    <cellStyle name="Percent 3 4 13" xfId="19855"/>
    <cellStyle name="Percent 3 4 14" xfId="19856"/>
    <cellStyle name="Percent 3 4 15" xfId="19857"/>
    <cellStyle name="Percent 3 4 16" xfId="19858"/>
    <cellStyle name="Percent 3 4 17" xfId="19859"/>
    <cellStyle name="Percent 3 4 18" xfId="19860"/>
    <cellStyle name="Percent 3 4 19" xfId="19861"/>
    <cellStyle name="Percent 3 4 2" xfId="19862"/>
    <cellStyle name="Percent 3 4 2 2" xfId="19863"/>
    <cellStyle name="Percent 3 4 20" xfId="19864"/>
    <cellStyle name="Percent 3 4 21" xfId="19865"/>
    <cellStyle name="Percent 3 4 22" xfId="19866"/>
    <cellStyle name="Percent 3 4 23" xfId="19867"/>
    <cellStyle name="Percent 3 4 24" xfId="19868"/>
    <cellStyle name="Percent 3 4 25" xfId="19869"/>
    <cellStyle name="Percent 3 4 26" xfId="19870"/>
    <cellStyle name="Percent 3 4 27" xfId="19871"/>
    <cellStyle name="Percent 3 4 28" xfId="19872"/>
    <cellStyle name="Percent 3 4 29" xfId="19873"/>
    <cellStyle name="Percent 3 4 3" xfId="19874"/>
    <cellStyle name="Percent 3 4 30" xfId="19875"/>
    <cellStyle name="Percent 3 4 31" xfId="19876"/>
    <cellStyle name="Percent 3 4 32" xfId="19877"/>
    <cellStyle name="Percent 3 4 33" xfId="19878"/>
    <cellStyle name="Percent 3 4 34" xfId="19879"/>
    <cellStyle name="Percent 3 4 35" xfId="19880"/>
    <cellStyle name="Percent 3 4 4" xfId="19881"/>
    <cellStyle name="Percent 3 4 5" xfId="19882"/>
    <cellStyle name="Percent 3 4 6" xfId="19883"/>
    <cellStyle name="Percent 3 4 7" xfId="19884"/>
    <cellStyle name="Percent 3 4 8" xfId="19885"/>
    <cellStyle name="Percent 3 4 9" xfId="19886"/>
    <cellStyle name="Percent 3 5" xfId="19887"/>
    <cellStyle name="Percent 3 5 10" xfId="19888"/>
    <cellStyle name="Percent 3 5 11" xfId="19889"/>
    <cellStyle name="Percent 3 5 12" xfId="19890"/>
    <cellStyle name="Percent 3 5 13" xfId="19891"/>
    <cellStyle name="Percent 3 5 14" xfId="19892"/>
    <cellStyle name="Percent 3 5 15" xfId="19893"/>
    <cellStyle name="Percent 3 5 16" xfId="19894"/>
    <cellStyle name="Percent 3 5 17" xfId="19895"/>
    <cellStyle name="Percent 3 5 18" xfId="19896"/>
    <cellStyle name="Percent 3 5 19" xfId="19897"/>
    <cellStyle name="Percent 3 5 2" xfId="19898"/>
    <cellStyle name="Percent 3 5 20" xfId="19899"/>
    <cellStyle name="Percent 3 5 21" xfId="19900"/>
    <cellStyle name="Percent 3 5 22" xfId="19901"/>
    <cellStyle name="Percent 3 5 23" xfId="19902"/>
    <cellStyle name="Percent 3 5 24" xfId="19903"/>
    <cellStyle name="Percent 3 5 25" xfId="19904"/>
    <cellStyle name="Percent 3 5 26" xfId="19905"/>
    <cellStyle name="Percent 3 5 27" xfId="19906"/>
    <cellStyle name="Percent 3 5 28" xfId="19907"/>
    <cellStyle name="Percent 3 5 29" xfId="19908"/>
    <cellStyle name="Percent 3 5 3" xfId="19909"/>
    <cellStyle name="Percent 3 5 30" xfId="19910"/>
    <cellStyle name="Percent 3 5 31" xfId="19911"/>
    <cellStyle name="Percent 3 5 32" xfId="19912"/>
    <cellStyle name="Percent 3 5 33" xfId="19913"/>
    <cellStyle name="Percent 3 5 34" xfId="19914"/>
    <cellStyle name="Percent 3 5 35" xfId="19915"/>
    <cellStyle name="Percent 3 5 4" xfId="19916"/>
    <cellStyle name="Percent 3 5 5" xfId="19917"/>
    <cellStyle name="Percent 3 5 6" xfId="19918"/>
    <cellStyle name="Percent 3 5 7" xfId="19919"/>
    <cellStyle name="Percent 3 5 8" xfId="19920"/>
    <cellStyle name="Percent 3 5 9" xfId="19921"/>
    <cellStyle name="Percent 3 6" xfId="19922"/>
    <cellStyle name="Percent 3 6 10" xfId="19923"/>
    <cellStyle name="Percent 3 6 11" xfId="19924"/>
    <cellStyle name="Percent 3 6 12" xfId="19925"/>
    <cellStyle name="Percent 3 6 13" xfId="19926"/>
    <cellStyle name="Percent 3 6 14" xfId="19927"/>
    <cellStyle name="Percent 3 6 15" xfId="19928"/>
    <cellStyle name="Percent 3 6 16" xfId="19929"/>
    <cellStyle name="Percent 3 6 17" xfId="19930"/>
    <cellStyle name="Percent 3 6 18" xfId="19931"/>
    <cellStyle name="Percent 3 6 19" xfId="19932"/>
    <cellStyle name="Percent 3 6 2" xfId="19933"/>
    <cellStyle name="Percent 3 6 20" xfId="19934"/>
    <cellStyle name="Percent 3 6 21" xfId="19935"/>
    <cellStyle name="Percent 3 6 22" xfId="19936"/>
    <cellStyle name="Percent 3 6 23" xfId="19937"/>
    <cellStyle name="Percent 3 6 24" xfId="19938"/>
    <cellStyle name="Percent 3 6 25" xfId="19939"/>
    <cellStyle name="Percent 3 6 26" xfId="19940"/>
    <cellStyle name="Percent 3 6 27" xfId="19941"/>
    <cellStyle name="Percent 3 6 28" xfId="19942"/>
    <cellStyle name="Percent 3 6 29" xfId="19943"/>
    <cellStyle name="Percent 3 6 3" xfId="19944"/>
    <cellStyle name="Percent 3 6 30" xfId="19945"/>
    <cellStyle name="Percent 3 6 31" xfId="19946"/>
    <cellStyle name="Percent 3 6 32" xfId="19947"/>
    <cellStyle name="Percent 3 6 33" xfId="19948"/>
    <cellStyle name="Percent 3 6 34" xfId="19949"/>
    <cellStyle name="Percent 3 6 35" xfId="19950"/>
    <cellStyle name="Percent 3 6 4" xfId="19951"/>
    <cellStyle name="Percent 3 6 5" xfId="19952"/>
    <cellStyle name="Percent 3 6 6" xfId="19953"/>
    <cellStyle name="Percent 3 6 7" xfId="19954"/>
    <cellStyle name="Percent 3 6 8" xfId="19955"/>
    <cellStyle name="Percent 3 6 9" xfId="19956"/>
    <cellStyle name="Percent 3 7" xfId="19957"/>
    <cellStyle name="Percent 3 7 10" xfId="19958"/>
    <cellStyle name="Percent 3 7 11" xfId="19959"/>
    <cellStyle name="Percent 3 7 12" xfId="19960"/>
    <cellStyle name="Percent 3 7 13" xfId="19961"/>
    <cellStyle name="Percent 3 7 14" xfId="19962"/>
    <cellStyle name="Percent 3 7 15" xfId="19963"/>
    <cellStyle name="Percent 3 7 16" xfId="19964"/>
    <cellStyle name="Percent 3 7 17" xfId="19965"/>
    <cellStyle name="Percent 3 7 18" xfId="19966"/>
    <cellStyle name="Percent 3 7 19" xfId="19967"/>
    <cellStyle name="Percent 3 7 2" xfId="19968"/>
    <cellStyle name="Percent 3 7 20" xfId="19969"/>
    <cellStyle name="Percent 3 7 21" xfId="19970"/>
    <cellStyle name="Percent 3 7 22" xfId="19971"/>
    <cellStyle name="Percent 3 7 23" xfId="19972"/>
    <cellStyle name="Percent 3 7 24" xfId="19973"/>
    <cellStyle name="Percent 3 7 25" xfId="19974"/>
    <cellStyle name="Percent 3 7 26" xfId="19975"/>
    <cellStyle name="Percent 3 7 27" xfId="19976"/>
    <cellStyle name="Percent 3 7 28" xfId="19977"/>
    <cellStyle name="Percent 3 7 29" xfId="19978"/>
    <cellStyle name="Percent 3 7 3" xfId="19979"/>
    <cellStyle name="Percent 3 7 30" xfId="19980"/>
    <cellStyle name="Percent 3 7 31" xfId="19981"/>
    <cellStyle name="Percent 3 7 32" xfId="19982"/>
    <cellStyle name="Percent 3 7 33" xfId="19983"/>
    <cellStyle name="Percent 3 7 34" xfId="19984"/>
    <cellStyle name="Percent 3 7 35" xfId="19985"/>
    <cellStyle name="Percent 3 7 4" xfId="19986"/>
    <cellStyle name="Percent 3 7 5" xfId="19987"/>
    <cellStyle name="Percent 3 7 6" xfId="19988"/>
    <cellStyle name="Percent 3 7 7" xfId="19989"/>
    <cellStyle name="Percent 3 7 8" xfId="19990"/>
    <cellStyle name="Percent 3 7 9" xfId="19991"/>
    <cellStyle name="Percent 3 8" xfId="19992"/>
    <cellStyle name="Percent 3 8 10" xfId="19993"/>
    <cellStyle name="Percent 3 8 11" xfId="19994"/>
    <cellStyle name="Percent 3 8 12" xfId="19995"/>
    <cellStyle name="Percent 3 8 13" xfId="19996"/>
    <cellStyle name="Percent 3 8 14" xfId="19997"/>
    <cellStyle name="Percent 3 8 15" xfId="19998"/>
    <cellStyle name="Percent 3 8 16" xfId="19999"/>
    <cellStyle name="Percent 3 8 17" xfId="20000"/>
    <cellStyle name="Percent 3 8 18" xfId="20001"/>
    <cellStyle name="Percent 3 8 19" xfId="20002"/>
    <cellStyle name="Percent 3 8 2" xfId="20003"/>
    <cellStyle name="Percent 3 8 20" xfId="20004"/>
    <cellStyle name="Percent 3 8 21" xfId="20005"/>
    <cellStyle name="Percent 3 8 22" xfId="20006"/>
    <cellStyle name="Percent 3 8 23" xfId="20007"/>
    <cellStyle name="Percent 3 8 24" xfId="20008"/>
    <cellStyle name="Percent 3 8 25" xfId="20009"/>
    <cellStyle name="Percent 3 8 26" xfId="20010"/>
    <cellStyle name="Percent 3 8 27" xfId="20011"/>
    <cellStyle name="Percent 3 8 28" xfId="20012"/>
    <cellStyle name="Percent 3 8 29" xfId="20013"/>
    <cellStyle name="Percent 3 8 3" xfId="20014"/>
    <cellStyle name="Percent 3 8 30" xfId="20015"/>
    <cellStyle name="Percent 3 8 31" xfId="20016"/>
    <cellStyle name="Percent 3 8 32" xfId="20017"/>
    <cellStyle name="Percent 3 8 33" xfId="20018"/>
    <cellStyle name="Percent 3 8 34" xfId="20019"/>
    <cellStyle name="Percent 3 8 35" xfId="20020"/>
    <cellStyle name="Percent 3 8 4" xfId="20021"/>
    <cellStyle name="Percent 3 8 5" xfId="20022"/>
    <cellStyle name="Percent 3 8 6" xfId="20023"/>
    <cellStyle name="Percent 3 8 7" xfId="20024"/>
    <cellStyle name="Percent 3 8 8" xfId="20025"/>
    <cellStyle name="Percent 3 8 9" xfId="20026"/>
    <cellStyle name="Percent 3 9" xfId="20027"/>
    <cellStyle name="Percent 3 9 10" xfId="20028"/>
    <cellStyle name="Percent 3 9 11" xfId="20029"/>
    <cellStyle name="Percent 3 9 12" xfId="20030"/>
    <cellStyle name="Percent 3 9 13" xfId="20031"/>
    <cellStyle name="Percent 3 9 14" xfId="20032"/>
    <cellStyle name="Percent 3 9 15" xfId="20033"/>
    <cellStyle name="Percent 3 9 16" xfId="20034"/>
    <cellStyle name="Percent 3 9 17" xfId="20035"/>
    <cellStyle name="Percent 3 9 18" xfId="20036"/>
    <cellStyle name="Percent 3 9 19" xfId="20037"/>
    <cellStyle name="Percent 3 9 2" xfId="20038"/>
    <cellStyle name="Percent 3 9 20" xfId="20039"/>
    <cellStyle name="Percent 3 9 21" xfId="20040"/>
    <cellStyle name="Percent 3 9 22" xfId="20041"/>
    <cellStyle name="Percent 3 9 23" xfId="20042"/>
    <cellStyle name="Percent 3 9 24" xfId="20043"/>
    <cellStyle name="Percent 3 9 25" xfId="20044"/>
    <cellStyle name="Percent 3 9 26" xfId="20045"/>
    <cellStyle name="Percent 3 9 27" xfId="20046"/>
    <cellStyle name="Percent 3 9 28" xfId="20047"/>
    <cellStyle name="Percent 3 9 29" xfId="20048"/>
    <cellStyle name="Percent 3 9 3" xfId="20049"/>
    <cellStyle name="Percent 3 9 30" xfId="20050"/>
    <cellStyle name="Percent 3 9 31" xfId="20051"/>
    <cellStyle name="Percent 3 9 32" xfId="20052"/>
    <cellStyle name="Percent 3 9 33" xfId="20053"/>
    <cellStyle name="Percent 3 9 34" xfId="20054"/>
    <cellStyle name="Percent 3 9 35" xfId="20055"/>
    <cellStyle name="Percent 3 9 4" xfId="20056"/>
    <cellStyle name="Percent 3 9 5" xfId="20057"/>
    <cellStyle name="Percent 3 9 6" xfId="20058"/>
    <cellStyle name="Percent 3 9 7" xfId="20059"/>
    <cellStyle name="Percent 3 9 8" xfId="20060"/>
    <cellStyle name="Percent 3 9 9" xfId="20061"/>
    <cellStyle name="Percent 30" xfId="20062"/>
    <cellStyle name="Percent 300" xfId="24635"/>
    <cellStyle name="Percent 301" xfId="24636"/>
    <cellStyle name="Percent 302" xfId="24637"/>
    <cellStyle name="Percent 303" xfId="24638"/>
    <cellStyle name="Percent 304" xfId="24604"/>
    <cellStyle name="Percent 305" xfId="24640"/>
    <cellStyle name="Percent 306" xfId="24642"/>
    <cellStyle name="Percent 307" xfId="24615"/>
    <cellStyle name="Percent 308" xfId="24617"/>
    <cellStyle name="Percent 309" xfId="24641"/>
    <cellStyle name="Percent 31" xfId="23784"/>
    <cellStyle name="Percent 310" xfId="24627"/>
    <cellStyle name="Percent 311" xfId="24639"/>
    <cellStyle name="Percent 312" xfId="24616"/>
    <cellStyle name="Percent 32" xfId="20063"/>
    <cellStyle name="Percent 33" xfId="20064"/>
    <cellStyle name="Percent 34" xfId="23788"/>
    <cellStyle name="Percent 35" xfId="23791"/>
    <cellStyle name="Percent 36" xfId="23792"/>
    <cellStyle name="Percent 37" xfId="23794"/>
    <cellStyle name="Percent 38" xfId="23795"/>
    <cellStyle name="Percent 39" xfId="23798"/>
    <cellStyle name="Percent 4" xfId="143"/>
    <cellStyle name="Percent 4 10" xfId="20065"/>
    <cellStyle name="Percent 4 10 10" xfId="20066"/>
    <cellStyle name="Percent 4 10 11" xfId="20067"/>
    <cellStyle name="Percent 4 10 12" xfId="20068"/>
    <cellStyle name="Percent 4 10 13" xfId="20069"/>
    <cellStyle name="Percent 4 10 14" xfId="20070"/>
    <cellStyle name="Percent 4 10 15" xfId="20071"/>
    <cellStyle name="Percent 4 10 16" xfId="20072"/>
    <cellStyle name="Percent 4 10 17" xfId="20073"/>
    <cellStyle name="Percent 4 10 18" xfId="20074"/>
    <cellStyle name="Percent 4 10 19" xfId="20075"/>
    <cellStyle name="Percent 4 10 2" xfId="20076"/>
    <cellStyle name="Percent 4 10 20" xfId="20077"/>
    <cellStyle name="Percent 4 10 21" xfId="20078"/>
    <cellStyle name="Percent 4 10 22" xfId="20079"/>
    <cellStyle name="Percent 4 10 23" xfId="20080"/>
    <cellStyle name="Percent 4 10 24" xfId="20081"/>
    <cellStyle name="Percent 4 10 25" xfId="20082"/>
    <cellStyle name="Percent 4 10 26" xfId="20083"/>
    <cellStyle name="Percent 4 10 27" xfId="20084"/>
    <cellStyle name="Percent 4 10 28" xfId="20085"/>
    <cellStyle name="Percent 4 10 29" xfId="20086"/>
    <cellStyle name="Percent 4 10 3" xfId="20087"/>
    <cellStyle name="Percent 4 10 30" xfId="20088"/>
    <cellStyle name="Percent 4 10 31" xfId="20089"/>
    <cellStyle name="Percent 4 10 32" xfId="20090"/>
    <cellStyle name="Percent 4 10 33" xfId="20091"/>
    <cellStyle name="Percent 4 10 34" xfId="20092"/>
    <cellStyle name="Percent 4 10 35" xfId="20093"/>
    <cellStyle name="Percent 4 10 4" xfId="20094"/>
    <cellStyle name="Percent 4 10 5" xfId="20095"/>
    <cellStyle name="Percent 4 10 6" xfId="20096"/>
    <cellStyle name="Percent 4 10 7" xfId="20097"/>
    <cellStyle name="Percent 4 10 8" xfId="20098"/>
    <cellStyle name="Percent 4 10 9" xfId="20099"/>
    <cellStyle name="Percent 4 11" xfId="20100"/>
    <cellStyle name="Percent 4 11 10" xfId="20101"/>
    <cellStyle name="Percent 4 11 11" xfId="20102"/>
    <cellStyle name="Percent 4 11 12" xfId="20103"/>
    <cellStyle name="Percent 4 11 13" xfId="20104"/>
    <cellStyle name="Percent 4 11 14" xfId="20105"/>
    <cellStyle name="Percent 4 11 15" xfId="20106"/>
    <cellStyle name="Percent 4 11 16" xfId="20107"/>
    <cellStyle name="Percent 4 11 17" xfId="20108"/>
    <cellStyle name="Percent 4 11 18" xfId="20109"/>
    <cellStyle name="Percent 4 11 19" xfId="20110"/>
    <cellStyle name="Percent 4 11 2" xfId="20111"/>
    <cellStyle name="Percent 4 11 20" xfId="20112"/>
    <cellStyle name="Percent 4 11 21" xfId="20113"/>
    <cellStyle name="Percent 4 11 22" xfId="20114"/>
    <cellStyle name="Percent 4 11 23" xfId="20115"/>
    <cellStyle name="Percent 4 11 24" xfId="20116"/>
    <cellStyle name="Percent 4 11 25" xfId="20117"/>
    <cellStyle name="Percent 4 11 26" xfId="20118"/>
    <cellStyle name="Percent 4 11 27" xfId="20119"/>
    <cellStyle name="Percent 4 11 28" xfId="20120"/>
    <cellStyle name="Percent 4 11 29" xfId="20121"/>
    <cellStyle name="Percent 4 11 3" xfId="20122"/>
    <cellStyle name="Percent 4 11 30" xfId="20123"/>
    <cellStyle name="Percent 4 11 31" xfId="20124"/>
    <cellStyle name="Percent 4 11 32" xfId="20125"/>
    <cellStyle name="Percent 4 11 33" xfId="20126"/>
    <cellStyle name="Percent 4 11 34" xfId="20127"/>
    <cellStyle name="Percent 4 11 35" xfId="20128"/>
    <cellStyle name="Percent 4 11 4" xfId="20129"/>
    <cellStyle name="Percent 4 11 5" xfId="20130"/>
    <cellStyle name="Percent 4 11 6" xfId="20131"/>
    <cellStyle name="Percent 4 11 7" xfId="20132"/>
    <cellStyle name="Percent 4 11 8" xfId="20133"/>
    <cellStyle name="Percent 4 11 9" xfId="20134"/>
    <cellStyle name="Percent 4 12" xfId="20135"/>
    <cellStyle name="Percent 4 12 10" xfId="20136"/>
    <cellStyle name="Percent 4 12 11" xfId="20137"/>
    <cellStyle name="Percent 4 12 12" xfId="20138"/>
    <cellStyle name="Percent 4 12 13" xfId="20139"/>
    <cellStyle name="Percent 4 12 14" xfId="20140"/>
    <cellStyle name="Percent 4 12 15" xfId="20141"/>
    <cellStyle name="Percent 4 12 16" xfId="20142"/>
    <cellStyle name="Percent 4 12 17" xfId="20143"/>
    <cellStyle name="Percent 4 12 18" xfId="20144"/>
    <cellStyle name="Percent 4 12 19" xfId="20145"/>
    <cellStyle name="Percent 4 12 2" xfId="20146"/>
    <cellStyle name="Percent 4 12 20" xfId="20147"/>
    <cellStyle name="Percent 4 12 21" xfId="20148"/>
    <cellStyle name="Percent 4 12 22" xfId="20149"/>
    <cellStyle name="Percent 4 12 23" xfId="20150"/>
    <cellStyle name="Percent 4 12 24" xfId="20151"/>
    <cellStyle name="Percent 4 12 25" xfId="20152"/>
    <cellStyle name="Percent 4 12 26" xfId="20153"/>
    <cellStyle name="Percent 4 12 27" xfId="20154"/>
    <cellStyle name="Percent 4 12 28" xfId="20155"/>
    <cellStyle name="Percent 4 12 29" xfId="20156"/>
    <cellStyle name="Percent 4 12 3" xfId="20157"/>
    <cellStyle name="Percent 4 12 30" xfId="20158"/>
    <cellStyle name="Percent 4 12 31" xfId="20159"/>
    <cellStyle name="Percent 4 12 32" xfId="20160"/>
    <cellStyle name="Percent 4 12 33" xfId="20161"/>
    <cellStyle name="Percent 4 12 34" xfId="20162"/>
    <cellStyle name="Percent 4 12 35" xfId="20163"/>
    <cellStyle name="Percent 4 12 4" xfId="20164"/>
    <cellStyle name="Percent 4 12 5" xfId="20165"/>
    <cellStyle name="Percent 4 12 6" xfId="20166"/>
    <cellStyle name="Percent 4 12 7" xfId="20167"/>
    <cellStyle name="Percent 4 12 8" xfId="20168"/>
    <cellStyle name="Percent 4 12 9" xfId="20169"/>
    <cellStyle name="Percent 4 13" xfId="20170"/>
    <cellStyle name="Percent 4 13 10" xfId="20171"/>
    <cellStyle name="Percent 4 13 11" xfId="20172"/>
    <cellStyle name="Percent 4 13 12" xfId="20173"/>
    <cellStyle name="Percent 4 13 13" xfId="20174"/>
    <cellStyle name="Percent 4 13 14" xfId="20175"/>
    <cellStyle name="Percent 4 13 15" xfId="20176"/>
    <cellStyle name="Percent 4 13 16" xfId="20177"/>
    <cellStyle name="Percent 4 13 17" xfId="20178"/>
    <cellStyle name="Percent 4 13 18" xfId="20179"/>
    <cellStyle name="Percent 4 13 19" xfId="20180"/>
    <cellStyle name="Percent 4 13 2" xfId="20181"/>
    <cellStyle name="Percent 4 13 20" xfId="20182"/>
    <cellStyle name="Percent 4 13 21" xfId="20183"/>
    <cellStyle name="Percent 4 13 22" xfId="20184"/>
    <cellStyle name="Percent 4 13 23" xfId="20185"/>
    <cellStyle name="Percent 4 13 24" xfId="20186"/>
    <cellStyle name="Percent 4 13 25" xfId="20187"/>
    <cellStyle name="Percent 4 13 26" xfId="20188"/>
    <cellStyle name="Percent 4 13 27" xfId="20189"/>
    <cellStyle name="Percent 4 13 28" xfId="20190"/>
    <cellStyle name="Percent 4 13 29" xfId="20191"/>
    <cellStyle name="Percent 4 13 3" xfId="20192"/>
    <cellStyle name="Percent 4 13 30" xfId="20193"/>
    <cellStyle name="Percent 4 13 31" xfId="20194"/>
    <cellStyle name="Percent 4 13 32" xfId="20195"/>
    <cellStyle name="Percent 4 13 33" xfId="20196"/>
    <cellStyle name="Percent 4 13 34" xfId="20197"/>
    <cellStyle name="Percent 4 13 35" xfId="20198"/>
    <cellStyle name="Percent 4 13 4" xfId="20199"/>
    <cellStyle name="Percent 4 13 5" xfId="20200"/>
    <cellStyle name="Percent 4 13 6" xfId="20201"/>
    <cellStyle name="Percent 4 13 7" xfId="20202"/>
    <cellStyle name="Percent 4 13 8" xfId="20203"/>
    <cellStyle name="Percent 4 13 9" xfId="20204"/>
    <cellStyle name="Percent 4 14" xfId="20205"/>
    <cellStyle name="Percent 4 14 10" xfId="20206"/>
    <cellStyle name="Percent 4 14 11" xfId="20207"/>
    <cellStyle name="Percent 4 14 12" xfId="20208"/>
    <cellStyle name="Percent 4 14 13" xfId="20209"/>
    <cellStyle name="Percent 4 14 14" xfId="20210"/>
    <cellStyle name="Percent 4 14 15" xfId="20211"/>
    <cellStyle name="Percent 4 14 16" xfId="20212"/>
    <cellStyle name="Percent 4 14 17" xfId="20213"/>
    <cellStyle name="Percent 4 14 18" xfId="20214"/>
    <cellStyle name="Percent 4 14 19" xfId="20215"/>
    <cellStyle name="Percent 4 14 2" xfId="20216"/>
    <cellStyle name="Percent 4 14 20" xfId="20217"/>
    <cellStyle name="Percent 4 14 21" xfId="20218"/>
    <cellStyle name="Percent 4 14 22" xfId="20219"/>
    <cellStyle name="Percent 4 14 23" xfId="20220"/>
    <cellStyle name="Percent 4 14 24" xfId="20221"/>
    <cellStyle name="Percent 4 14 25" xfId="20222"/>
    <cellStyle name="Percent 4 14 26" xfId="20223"/>
    <cellStyle name="Percent 4 14 27" xfId="20224"/>
    <cellStyle name="Percent 4 14 28" xfId="20225"/>
    <cellStyle name="Percent 4 14 29" xfId="20226"/>
    <cellStyle name="Percent 4 14 3" xfId="20227"/>
    <cellStyle name="Percent 4 14 30" xfId="20228"/>
    <cellStyle name="Percent 4 14 31" xfId="20229"/>
    <cellStyle name="Percent 4 14 32" xfId="20230"/>
    <cellStyle name="Percent 4 14 33" xfId="20231"/>
    <cellStyle name="Percent 4 14 34" xfId="20232"/>
    <cellStyle name="Percent 4 14 35" xfId="20233"/>
    <cellStyle name="Percent 4 14 4" xfId="20234"/>
    <cellStyle name="Percent 4 14 5" xfId="20235"/>
    <cellStyle name="Percent 4 14 6" xfId="20236"/>
    <cellStyle name="Percent 4 14 7" xfId="20237"/>
    <cellStyle name="Percent 4 14 8" xfId="20238"/>
    <cellStyle name="Percent 4 14 9" xfId="20239"/>
    <cellStyle name="Percent 4 15" xfId="20240"/>
    <cellStyle name="Percent 4 15 10" xfId="20241"/>
    <cellStyle name="Percent 4 15 11" xfId="20242"/>
    <cellStyle name="Percent 4 15 12" xfId="20243"/>
    <cellStyle name="Percent 4 15 13" xfId="20244"/>
    <cellStyle name="Percent 4 15 14" xfId="20245"/>
    <cellStyle name="Percent 4 15 15" xfId="20246"/>
    <cellStyle name="Percent 4 15 16" xfId="20247"/>
    <cellStyle name="Percent 4 15 17" xfId="20248"/>
    <cellStyle name="Percent 4 15 18" xfId="20249"/>
    <cellStyle name="Percent 4 15 19" xfId="20250"/>
    <cellStyle name="Percent 4 15 2" xfId="20251"/>
    <cellStyle name="Percent 4 15 20" xfId="20252"/>
    <cellStyle name="Percent 4 15 21" xfId="20253"/>
    <cellStyle name="Percent 4 15 22" xfId="20254"/>
    <cellStyle name="Percent 4 15 23" xfId="20255"/>
    <cellStyle name="Percent 4 15 24" xfId="20256"/>
    <cellStyle name="Percent 4 15 25" xfId="20257"/>
    <cellStyle name="Percent 4 15 26" xfId="20258"/>
    <cellStyle name="Percent 4 15 27" xfId="20259"/>
    <cellStyle name="Percent 4 15 28" xfId="20260"/>
    <cellStyle name="Percent 4 15 29" xfId="20261"/>
    <cellStyle name="Percent 4 15 3" xfId="20262"/>
    <cellStyle name="Percent 4 15 30" xfId="20263"/>
    <cellStyle name="Percent 4 15 31" xfId="20264"/>
    <cellStyle name="Percent 4 15 32" xfId="20265"/>
    <cellStyle name="Percent 4 15 33" xfId="20266"/>
    <cellStyle name="Percent 4 15 34" xfId="20267"/>
    <cellStyle name="Percent 4 15 35" xfId="20268"/>
    <cellStyle name="Percent 4 15 4" xfId="20269"/>
    <cellStyle name="Percent 4 15 5" xfId="20270"/>
    <cellStyle name="Percent 4 15 6" xfId="20271"/>
    <cellStyle name="Percent 4 15 7" xfId="20272"/>
    <cellStyle name="Percent 4 15 8" xfId="20273"/>
    <cellStyle name="Percent 4 15 9" xfId="20274"/>
    <cellStyle name="Percent 4 16" xfId="20275"/>
    <cellStyle name="Percent 4 16 10" xfId="20276"/>
    <cellStyle name="Percent 4 16 11" xfId="20277"/>
    <cellStyle name="Percent 4 16 12" xfId="20278"/>
    <cellStyle name="Percent 4 16 13" xfId="20279"/>
    <cellStyle name="Percent 4 16 14" xfId="20280"/>
    <cellStyle name="Percent 4 16 15" xfId="20281"/>
    <cellStyle name="Percent 4 16 16" xfId="20282"/>
    <cellStyle name="Percent 4 16 17" xfId="20283"/>
    <cellStyle name="Percent 4 16 18" xfId="20284"/>
    <cellStyle name="Percent 4 16 19" xfId="20285"/>
    <cellStyle name="Percent 4 16 2" xfId="20286"/>
    <cellStyle name="Percent 4 16 20" xfId="20287"/>
    <cellStyle name="Percent 4 16 21" xfId="20288"/>
    <cellStyle name="Percent 4 16 22" xfId="20289"/>
    <cellStyle name="Percent 4 16 23" xfId="20290"/>
    <cellStyle name="Percent 4 16 24" xfId="20291"/>
    <cellStyle name="Percent 4 16 25" xfId="20292"/>
    <cellStyle name="Percent 4 16 26" xfId="20293"/>
    <cellStyle name="Percent 4 16 27" xfId="20294"/>
    <cellStyle name="Percent 4 16 28" xfId="20295"/>
    <cellStyle name="Percent 4 16 29" xfId="20296"/>
    <cellStyle name="Percent 4 16 3" xfId="20297"/>
    <cellStyle name="Percent 4 16 30" xfId="20298"/>
    <cellStyle name="Percent 4 16 31" xfId="20299"/>
    <cellStyle name="Percent 4 16 32" xfId="20300"/>
    <cellStyle name="Percent 4 16 33" xfId="20301"/>
    <cellStyle name="Percent 4 16 34" xfId="20302"/>
    <cellStyle name="Percent 4 16 35" xfId="20303"/>
    <cellStyle name="Percent 4 16 4" xfId="20304"/>
    <cellStyle name="Percent 4 16 5" xfId="20305"/>
    <cellStyle name="Percent 4 16 6" xfId="20306"/>
    <cellStyle name="Percent 4 16 7" xfId="20307"/>
    <cellStyle name="Percent 4 16 8" xfId="20308"/>
    <cellStyle name="Percent 4 16 9" xfId="20309"/>
    <cellStyle name="Percent 4 17" xfId="20310"/>
    <cellStyle name="Percent 4 17 10" xfId="20311"/>
    <cellStyle name="Percent 4 17 11" xfId="20312"/>
    <cellStyle name="Percent 4 17 12" xfId="20313"/>
    <cellStyle name="Percent 4 17 13" xfId="20314"/>
    <cellStyle name="Percent 4 17 14" xfId="20315"/>
    <cellStyle name="Percent 4 17 15" xfId="20316"/>
    <cellStyle name="Percent 4 17 16" xfId="20317"/>
    <cellStyle name="Percent 4 17 17" xfId="20318"/>
    <cellStyle name="Percent 4 17 18" xfId="20319"/>
    <cellStyle name="Percent 4 17 19" xfId="20320"/>
    <cellStyle name="Percent 4 17 2" xfId="20321"/>
    <cellStyle name="Percent 4 17 20" xfId="20322"/>
    <cellStyle name="Percent 4 17 21" xfId="20323"/>
    <cellStyle name="Percent 4 17 22" xfId="20324"/>
    <cellStyle name="Percent 4 17 23" xfId="20325"/>
    <cellStyle name="Percent 4 17 24" xfId="20326"/>
    <cellStyle name="Percent 4 17 25" xfId="20327"/>
    <cellStyle name="Percent 4 17 26" xfId="20328"/>
    <cellStyle name="Percent 4 17 27" xfId="20329"/>
    <cellStyle name="Percent 4 17 28" xfId="20330"/>
    <cellStyle name="Percent 4 17 29" xfId="20331"/>
    <cellStyle name="Percent 4 17 3" xfId="20332"/>
    <cellStyle name="Percent 4 17 30" xfId="20333"/>
    <cellStyle name="Percent 4 17 31" xfId="20334"/>
    <cellStyle name="Percent 4 17 32" xfId="20335"/>
    <cellStyle name="Percent 4 17 33" xfId="20336"/>
    <cellStyle name="Percent 4 17 34" xfId="20337"/>
    <cellStyle name="Percent 4 17 35" xfId="20338"/>
    <cellStyle name="Percent 4 17 4" xfId="20339"/>
    <cellStyle name="Percent 4 17 5" xfId="20340"/>
    <cellStyle name="Percent 4 17 6" xfId="20341"/>
    <cellStyle name="Percent 4 17 7" xfId="20342"/>
    <cellStyle name="Percent 4 17 8" xfId="20343"/>
    <cellStyle name="Percent 4 17 9" xfId="20344"/>
    <cellStyle name="Percent 4 18" xfId="20345"/>
    <cellStyle name="Percent 4 18 10" xfId="20346"/>
    <cellStyle name="Percent 4 18 11" xfId="20347"/>
    <cellStyle name="Percent 4 18 12" xfId="20348"/>
    <cellStyle name="Percent 4 18 13" xfId="20349"/>
    <cellStyle name="Percent 4 18 14" xfId="20350"/>
    <cellStyle name="Percent 4 18 15" xfId="20351"/>
    <cellStyle name="Percent 4 18 16" xfId="20352"/>
    <cellStyle name="Percent 4 18 17" xfId="20353"/>
    <cellStyle name="Percent 4 18 18" xfId="20354"/>
    <cellStyle name="Percent 4 18 19" xfId="20355"/>
    <cellStyle name="Percent 4 18 2" xfId="20356"/>
    <cellStyle name="Percent 4 18 20" xfId="20357"/>
    <cellStyle name="Percent 4 18 21" xfId="20358"/>
    <cellStyle name="Percent 4 18 22" xfId="20359"/>
    <cellStyle name="Percent 4 18 23" xfId="20360"/>
    <cellStyle name="Percent 4 18 24" xfId="20361"/>
    <cellStyle name="Percent 4 18 25" xfId="20362"/>
    <cellStyle name="Percent 4 18 26" xfId="20363"/>
    <cellStyle name="Percent 4 18 27" xfId="20364"/>
    <cellStyle name="Percent 4 18 28" xfId="20365"/>
    <cellStyle name="Percent 4 18 29" xfId="20366"/>
    <cellStyle name="Percent 4 18 3" xfId="20367"/>
    <cellStyle name="Percent 4 18 30" xfId="20368"/>
    <cellStyle name="Percent 4 18 31" xfId="20369"/>
    <cellStyle name="Percent 4 18 32" xfId="20370"/>
    <cellStyle name="Percent 4 18 33" xfId="20371"/>
    <cellStyle name="Percent 4 18 34" xfId="20372"/>
    <cellStyle name="Percent 4 18 35" xfId="20373"/>
    <cellStyle name="Percent 4 18 4" xfId="20374"/>
    <cellStyle name="Percent 4 18 5" xfId="20375"/>
    <cellStyle name="Percent 4 18 6" xfId="20376"/>
    <cellStyle name="Percent 4 18 7" xfId="20377"/>
    <cellStyle name="Percent 4 18 8" xfId="20378"/>
    <cellStyle name="Percent 4 18 9" xfId="20379"/>
    <cellStyle name="Percent 4 19" xfId="20380"/>
    <cellStyle name="Percent 4 19 10" xfId="20381"/>
    <cellStyle name="Percent 4 19 11" xfId="20382"/>
    <cellStyle name="Percent 4 19 12" xfId="20383"/>
    <cellStyle name="Percent 4 19 13" xfId="20384"/>
    <cellStyle name="Percent 4 19 14" xfId="20385"/>
    <cellStyle name="Percent 4 19 15" xfId="20386"/>
    <cellStyle name="Percent 4 19 16" xfId="20387"/>
    <cellStyle name="Percent 4 19 17" xfId="20388"/>
    <cellStyle name="Percent 4 19 18" xfId="20389"/>
    <cellStyle name="Percent 4 19 19" xfId="20390"/>
    <cellStyle name="Percent 4 19 2" xfId="20391"/>
    <cellStyle name="Percent 4 19 20" xfId="20392"/>
    <cellStyle name="Percent 4 19 21" xfId="20393"/>
    <cellStyle name="Percent 4 19 22" xfId="20394"/>
    <cellStyle name="Percent 4 19 23" xfId="20395"/>
    <cellStyle name="Percent 4 19 24" xfId="20396"/>
    <cellStyle name="Percent 4 19 25" xfId="20397"/>
    <cellStyle name="Percent 4 19 26" xfId="20398"/>
    <cellStyle name="Percent 4 19 27" xfId="20399"/>
    <cellStyle name="Percent 4 19 28" xfId="20400"/>
    <cellStyle name="Percent 4 19 29" xfId="20401"/>
    <cellStyle name="Percent 4 19 3" xfId="20402"/>
    <cellStyle name="Percent 4 19 30" xfId="20403"/>
    <cellStyle name="Percent 4 19 31" xfId="20404"/>
    <cellStyle name="Percent 4 19 32" xfId="20405"/>
    <cellStyle name="Percent 4 19 33" xfId="20406"/>
    <cellStyle name="Percent 4 19 34" xfId="20407"/>
    <cellStyle name="Percent 4 19 35" xfId="20408"/>
    <cellStyle name="Percent 4 19 4" xfId="20409"/>
    <cellStyle name="Percent 4 19 5" xfId="20410"/>
    <cellStyle name="Percent 4 19 6" xfId="20411"/>
    <cellStyle name="Percent 4 19 7" xfId="20412"/>
    <cellStyle name="Percent 4 19 8" xfId="20413"/>
    <cellStyle name="Percent 4 19 9" xfId="20414"/>
    <cellStyle name="Percent 4 2" xfId="20415"/>
    <cellStyle name="Percent 4 2 10" xfId="20416"/>
    <cellStyle name="Percent 4 2 11" xfId="20417"/>
    <cellStyle name="Percent 4 2 12" xfId="20418"/>
    <cellStyle name="Percent 4 2 13" xfId="20419"/>
    <cellStyle name="Percent 4 2 14" xfId="20420"/>
    <cellStyle name="Percent 4 2 15" xfId="20421"/>
    <cellStyle name="Percent 4 2 16" xfId="20422"/>
    <cellStyle name="Percent 4 2 17" xfId="20423"/>
    <cellStyle name="Percent 4 2 18" xfId="20424"/>
    <cellStyle name="Percent 4 2 19" xfId="20425"/>
    <cellStyle name="Percent 4 2 2" xfId="20426"/>
    <cellStyle name="Percent 4 2 2 2" xfId="20427"/>
    <cellStyle name="Percent 4 2 20" xfId="20428"/>
    <cellStyle name="Percent 4 2 21" xfId="20429"/>
    <cellStyle name="Percent 4 2 22" xfId="20430"/>
    <cellStyle name="Percent 4 2 23" xfId="20431"/>
    <cellStyle name="Percent 4 2 24" xfId="20432"/>
    <cellStyle name="Percent 4 2 25" xfId="20433"/>
    <cellStyle name="Percent 4 2 26" xfId="20434"/>
    <cellStyle name="Percent 4 2 27" xfId="20435"/>
    <cellStyle name="Percent 4 2 28" xfId="20436"/>
    <cellStyle name="Percent 4 2 29" xfId="20437"/>
    <cellStyle name="Percent 4 2 3" xfId="20438"/>
    <cellStyle name="Percent 4 2 30" xfId="20439"/>
    <cellStyle name="Percent 4 2 31" xfId="20440"/>
    <cellStyle name="Percent 4 2 32" xfId="20441"/>
    <cellStyle name="Percent 4 2 33" xfId="20442"/>
    <cellStyle name="Percent 4 2 34" xfId="20443"/>
    <cellStyle name="Percent 4 2 35" xfId="20444"/>
    <cellStyle name="Percent 4 2 4" xfId="20445"/>
    <cellStyle name="Percent 4 2 5" xfId="20446"/>
    <cellStyle name="Percent 4 2 6" xfId="20447"/>
    <cellStyle name="Percent 4 2 7" xfId="20448"/>
    <cellStyle name="Percent 4 2 8" xfId="20449"/>
    <cellStyle name="Percent 4 2 9" xfId="20450"/>
    <cellStyle name="Percent 4 20" xfId="20451"/>
    <cellStyle name="Percent 4 20 10" xfId="20452"/>
    <cellStyle name="Percent 4 20 11" xfId="20453"/>
    <cellStyle name="Percent 4 20 12" xfId="20454"/>
    <cellStyle name="Percent 4 20 13" xfId="20455"/>
    <cellStyle name="Percent 4 20 14" xfId="20456"/>
    <cellStyle name="Percent 4 20 15" xfId="20457"/>
    <cellStyle name="Percent 4 20 16" xfId="20458"/>
    <cellStyle name="Percent 4 20 17" xfId="20459"/>
    <cellStyle name="Percent 4 20 18" xfId="20460"/>
    <cellStyle name="Percent 4 20 19" xfId="20461"/>
    <cellStyle name="Percent 4 20 2" xfId="20462"/>
    <cellStyle name="Percent 4 20 20" xfId="20463"/>
    <cellStyle name="Percent 4 20 21" xfId="20464"/>
    <cellStyle name="Percent 4 20 22" xfId="20465"/>
    <cellStyle name="Percent 4 20 23" xfId="20466"/>
    <cellStyle name="Percent 4 20 24" xfId="20467"/>
    <cellStyle name="Percent 4 20 25" xfId="20468"/>
    <cellStyle name="Percent 4 20 26" xfId="20469"/>
    <cellStyle name="Percent 4 20 27" xfId="20470"/>
    <cellStyle name="Percent 4 20 28" xfId="20471"/>
    <cellStyle name="Percent 4 20 29" xfId="20472"/>
    <cellStyle name="Percent 4 20 3" xfId="20473"/>
    <cellStyle name="Percent 4 20 30" xfId="20474"/>
    <cellStyle name="Percent 4 20 31" xfId="20475"/>
    <cellStyle name="Percent 4 20 32" xfId="20476"/>
    <cellStyle name="Percent 4 20 33" xfId="20477"/>
    <cellStyle name="Percent 4 20 34" xfId="20478"/>
    <cellStyle name="Percent 4 20 35" xfId="20479"/>
    <cellStyle name="Percent 4 20 4" xfId="20480"/>
    <cellStyle name="Percent 4 20 5" xfId="20481"/>
    <cellStyle name="Percent 4 20 6" xfId="20482"/>
    <cellStyle name="Percent 4 20 7" xfId="20483"/>
    <cellStyle name="Percent 4 20 8" xfId="20484"/>
    <cellStyle name="Percent 4 20 9" xfId="20485"/>
    <cellStyle name="Percent 4 21" xfId="20486"/>
    <cellStyle name="Percent 4 21 10" xfId="20487"/>
    <cellStyle name="Percent 4 21 11" xfId="20488"/>
    <cellStyle name="Percent 4 21 12" xfId="20489"/>
    <cellStyle name="Percent 4 21 13" xfId="20490"/>
    <cellStyle name="Percent 4 21 14" xfId="20491"/>
    <cellStyle name="Percent 4 21 15" xfId="20492"/>
    <cellStyle name="Percent 4 21 16" xfId="20493"/>
    <cellStyle name="Percent 4 21 17" xfId="20494"/>
    <cellStyle name="Percent 4 21 18" xfId="20495"/>
    <cellStyle name="Percent 4 21 19" xfId="20496"/>
    <cellStyle name="Percent 4 21 2" xfId="20497"/>
    <cellStyle name="Percent 4 21 20" xfId="20498"/>
    <cellStyle name="Percent 4 21 21" xfId="20499"/>
    <cellStyle name="Percent 4 21 22" xfId="20500"/>
    <cellStyle name="Percent 4 21 23" xfId="20501"/>
    <cellStyle name="Percent 4 21 24" xfId="20502"/>
    <cellStyle name="Percent 4 21 25" xfId="20503"/>
    <cellStyle name="Percent 4 21 26" xfId="20504"/>
    <cellStyle name="Percent 4 21 27" xfId="20505"/>
    <cellStyle name="Percent 4 21 28" xfId="20506"/>
    <cellStyle name="Percent 4 21 29" xfId="20507"/>
    <cellStyle name="Percent 4 21 3" xfId="20508"/>
    <cellStyle name="Percent 4 21 30" xfId="20509"/>
    <cellStyle name="Percent 4 21 31" xfId="20510"/>
    <cellStyle name="Percent 4 21 32" xfId="20511"/>
    <cellStyle name="Percent 4 21 33" xfId="20512"/>
    <cellStyle name="Percent 4 21 34" xfId="20513"/>
    <cellStyle name="Percent 4 21 35" xfId="20514"/>
    <cellStyle name="Percent 4 21 4" xfId="20515"/>
    <cellStyle name="Percent 4 21 5" xfId="20516"/>
    <cellStyle name="Percent 4 21 6" xfId="20517"/>
    <cellStyle name="Percent 4 21 7" xfId="20518"/>
    <cellStyle name="Percent 4 21 8" xfId="20519"/>
    <cellStyle name="Percent 4 21 9" xfId="20520"/>
    <cellStyle name="Percent 4 22" xfId="20521"/>
    <cellStyle name="Percent 4 22 10" xfId="20522"/>
    <cellStyle name="Percent 4 22 11" xfId="20523"/>
    <cellStyle name="Percent 4 22 12" xfId="20524"/>
    <cellStyle name="Percent 4 22 13" xfId="20525"/>
    <cellStyle name="Percent 4 22 14" xfId="20526"/>
    <cellStyle name="Percent 4 22 15" xfId="20527"/>
    <cellStyle name="Percent 4 22 16" xfId="20528"/>
    <cellStyle name="Percent 4 22 17" xfId="20529"/>
    <cellStyle name="Percent 4 22 18" xfId="20530"/>
    <cellStyle name="Percent 4 22 19" xfId="20531"/>
    <cellStyle name="Percent 4 22 2" xfId="20532"/>
    <cellStyle name="Percent 4 22 20" xfId="20533"/>
    <cellStyle name="Percent 4 22 21" xfId="20534"/>
    <cellStyle name="Percent 4 22 22" xfId="20535"/>
    <cellStyle name="Percent 4 22 23" xfId="20536"/>
    <cellStyle name="Percent 4 22 24" xfId="20537"/>
    <cellStyle name="Percent 4 22 25" xfId="20538"/>
    <cellStyle name="Percent 4 22 26" xfId="20539"/>
    <cellStyle name="Percent 4 22 27" xfId="20540"/>
    <cellStyle name="Percent 4 22 28" xfId="20541"/>
    <cellStyle name="Percent 4 22 29" xfId="20542"/>
    <cellStyle name="Percent 4 22 3" xfId="20543"/>
    <cellStyle name="Percent 4 22 30" xfId="20544"/>
    <cellStyle name="Percent 4 22 31" xfId="20545"/>
    <cellStyle name="Percent 4 22 32" xfId="20546"/>
    <cellStyle name="Percent 4 22 33" xfId="20547"/>
    <cellStyle name="Percent 4 22 34" xfId="20548"/>
    <cellStyle name="Percent 4 22 35" xfId="20549"/>
    <cellStyle name="Percent 4 22 4" xfId="20550"/>
    <cellStyle name="Percent 4 22 5" xfId="20551"/>
    <cellStyle name="Percent 4 22 6" xfId="20552"/>
    <cellStyle name="Percent 4 22 7" xfId="20553"/>
    <cellStyle name="Percent 4 22 8" xfId="20554"/>
    <cellStyle name="Percent 4 22 9" xfId="20555"/>
    <cellStyle name="Percent 4 23" xfId="20556"/>
    <cellStyle name="Percent 4 23 10" xfId="20557"/>
    <cellStyle name="Percent 4 23 11" xfId="20558"/>
    <cellStyle name="Percent 4 23 12" xfId="20559"/>
    <cellStyle name="Percent 4 23 13" xfId="20560"/>
    <cellStyle name="Percent 4 23 14" xfId="20561"/>
    <cellStyle name="Percent 4 23 15" xfId="20562"/>
    <cellStyle name="Percent 4 23 16" xfId="20563"/>
    <cellStyle name="Percent 4 23 17" xfId="20564"/>
    <cellStyle name="Percent 4 23 18" xfId="20565"/>
    <cellStyle name="Percent 4 23 19" xfId="20566"/>
    <cellStyle name="Percent 4 23 2" xfId="20567"/>
    <cellStyle name="Percent 4 23 20" xfId="20568"/>
    <cellStyle name="Percent 4 23 21" xfId="20569"/>
    <cellStyle name="Percent 4 23 22" xfId="20570"/>
    <cellStyle name="Percent 4 23 23" xfId="20571"/>
    <cellStyle name="Percent 4 23 24" xfId="20572"/>
    <cellStyle name="Percent 4 23 25" xfId="20573"/>
    <cellStyle name="Percent 4 23 26" xfId="20574"/>
    <cellStyle name="Percent 4 23 27" xfId="20575"/>
    <cellStyle name="Percent 4 23 28" xfId="20576"/>
    <cellStyle name="Percent 4 23 29" xfId="20577"/>
    <cellStyle name="Percent 4 23 3" xfId="20578"/>
    <cellStyle name="Percent 4 23 30" xfId="20579"/>
    <cellStyle name="Percent 4 23 31" xfId="20580"/>
    <cellStyle name="Percent 4 23 32" xfId="20581"/>
    <cellStyle name="Percent 4 23 33" xfId="20582"/>
    <cellStyle name="Percent 4 23 34" xfId="20583"/>
    <cellStyle name="Percent 4 23 35" xfId="20584"/>
    <cellStyle name="Percent 4 23 4" xfId="20585"/>
    <cellStyle name="Percent 4 23 5" xfId="20586"/>
    <cellStyle name="Percent 4 23 6" xfId="20587"/>
    <cellStyle name="Percent 4 23 7" xfId="20588"/>
    <cellStyle name="Percent 4 23 8" xfId="20589"/>
    <cellStyle name="Percent 4 23 9" xfId="20590"/>
    <cellStyle name="Percent 4 24" xfId="20591"/>
    <cellStyle name="Percent 4 24 10" xfId="20592"/>
    <cellStyle name="Percent 4 24 11" xfId="20593"/>
    <cellStyle name="Percent 4 24 12" xfId="20594"/>
    <cellStyle name="Percent 4 24 13" xfId="20595"/>
    <cellStyle name="Percent 4 24 14" xfId="20596"/>
    <cellStyle name="Percent 4 24 15" xfId="20597"/>
    <cellStyle name="Percent 4 24 16" xfId="20598"/>
    <cellStyle name="Percent 4 24 17" xfId="20599"/>
    <cellStyle name="Percent 4 24 18" xfId="20600"/>
    <cellStyle name="Percent 4 24 19" xfId="20601"/>
    <cellStyle name="Percent 4 24 2" xfId="20602"/>
    <cellStyle name="Percent 4 24 20" xfId="20603"/>
    <cellStyle name="Percent 4 24 21" xfId="20604"/>
    <cellStyle name="Percent 4 24 22" xfId="20605"/>
    <cellStyle name="Percent 4 24 23" xfId="20606"/>
    <cellStyle name="Percent 4 24 24" xfId="20607"/>
    <cellStyle name="Percent 4 24 25" xfId="20608"/>
    <cellStyle name="Percent 4 24 26" xfId="20609"/>
    <cellStyle name="Percent 4 24 27" xfId="20610"/>
    <cellStyle name="Percent 4 24 28" xfId="20611"/>
    <cellStyle name="Percent 4 24 29" xfId="20612"/>
    <cellStyle name="Percent 4 24 3" xfId="20613"/>
    <cellStyle name="Percent 4 24 30" xfId="20614"/>
    <cellStyle name="Percent 4 24 31" xfId="20615"/>
    <cellStyle name="Percent 4 24 32" xfId="20616"/>
    <cellStyle name="Percent 4 24 33" xfId="20617"/>
    <cellStyle name="Percent 4 24 34" xfId="20618"/>
    <cellStyle name="Percent 4 24 35" xfId="20619"/>
    <cellStyle name="Percent 4 24 4" xfId="20620"/>
    <cellStyle name="Percent 4 24 5" xfId="20621"/>
    <cellStyle name="Percent 4 24 6" xfId="20622"/>
    <cellStyle name="Percent 4 24 7" xfId="20623"/>
    <cellStyle name="Percent 4 24 8" xfId="20624"/>
    <cellStyle name="Percent 4 24 9" xfId="20625"/>
    <cellStyle name="Percent 4 25" xfId="20626"/>
    <cellStyle name="Percent 4 25 10" xfId="20627"/>
    <cellStyle name="Percent 4 25 11" xfId="20628"/>
    <cellStyle name="Percent 4 25 12" xfId="20629"/>
    <cellStyle name="Percent 4 25 13" xfId="20630"/>
    <cellStyle name="Percent 4 25 14" xfId="20631"/>
    <cellStyle name="Percent 4 25 15" xfId="20632"/>
    <cellStyle name="Percent 4 25 16" xfId="20633"/>
    <cellStyle name="Percent 4 25 17" xfId="20634"/>
    <cellStyle name="Percent 4 25 18" xfId="20635"/>
    <cellStyle name="Percent 4 25 19" xfId="20636"/>
    <cellStyle name="Percent 4 25 2" xfId="20637"/>
    <cellStyle name="Percent 4 25 20" xfId="20638"/>
    <cellStyle name="Percent 4 25 21" xfId="20639"/>
    <cellStyle name="Percent 4 25 22" xfId="20640"/>
    <cellStyle name="Percent 4 25 23" xfId="20641"/>
    <cellStyle name="Percent 4 25 24" xfId="20642"/>
    <cellStyle name="Percent 4 25 25" xfId="20643"/>
    <cellStyle name="Percent 4 25 26" xfId="20644"/>
    <cellStyle name="Percent 4 25 27" xfId="20645"/>
    <cellStyle name="Percent 4 25 28" xfId="20646"/>
    <cellStyle name="Percent 4 25 29" xfId="20647"/>
    <cellStyle name="Percent 4 25 3" xfId="20648"/>
    <cellStyle name="Percent 4 25 30" xfId="20649"/>
    <cellStyle name="Percent 4 25 31" xfId="20650"/>
    <cellStyle name="Percent 4 25 32" xfId="20651"/>
    <cellStyle name="Percent 4 25 33" xfId="20652"/>
    <cellStyle name="Percent 4 25 34" xfId="20653"/>
    <cellStyle name="Percent 4 25 35" xfId="20654"/>
    <cellStyle name="Percent 4 25 4" xfId="20655"/>
    <cellStyle name="Percent 4 25 5" xfId="20656"/>
    <cellStyle name="Percent 4 25 6" xfId="20657"/>
    <cellStyle name="Percent 4 25 7" xfId="20658"/>
    <cellStyle name="Percent 4 25 8" xfId="20659"/>
    <cellStyle name="Percent 4 25 9" xfId="20660"/>
    <cellStyle name="Percent 4 3" xfId="20661"/>
    <cellStyle name="Percent 4 3 10" xfId="20662"/>
    <cellStyle name="Percent 4 3 11" xfId="20663"/>
    <cellStyle name="Percent 4 3 12" xfId="20664"/>
    <cellStyle name="Percent 4 3 13" xfId="20665"/>
    <cellStyle name="Percent 4 3 14" xfId="20666"/>
    <cellStyle name="Percent 4 3 15" xfId="20667"/>
    <cellStyle name="Percent 4 3 16" xfId="20668"/>
    <cellStyle name="Percent 4 3 17" xfId="20669"/>
    <cellStyle name="Percent 4 3 18" xfId="20670"/>
    <cellStyle name="Percent 4 3 19" xfId="20671"/>
    <cellStyle name="Percent 4 3 2" xfId="20672"/>
    <cellStyle name="Percent 4 3 20" xfId="20673"/>
    <cellStyle name="Percent 4 3 21" xfId="20674"/>
    <cellStyle name="Percent 4 3 22" xfId="20675"/>
    <cellStyle name="Percent 4 3 23" xfId="20676"/>
    <cellStyle name="Percent 4 3 24" xfId="20677"/>
    <cellStyle name="Percent 4 3 25" xfId="20678"/>
    <cellStyle name="Percent 4 3 26" xfId="20679"/>
    <cellStyle name="Percent 4 3 27" xfId="20680"/>
    <cellStyle name="Percent 4 3 28" xfId="20681"/>
    <cellStyle name="Percent 4 3 29" xfId="20682"/>
    <cellStyle name="Percent 4 3 3" xfId="20683"/>
    <cellStyle name="Percent 4 3 30" xfId="20684"/>
    <cellStyle name="Percent 4 3 31" xfId="20685"/>
    <cellStyle name="Percent 4 3 32" xfId="20686"/>
    <cellStyle name="Percent 4 3 33" xfId="20687"/>
    <cellStyle name="Percent 4 3 34" xfId="20688"/>
    <cellStyle name="Percent 4 3 35" xfId="20689"/>
    <cellStyle name="Percent 4 3 4" xfId="20690"/>
    <cellStyle name="Percent 4 3 5" xfId="20691"/>
    <cellStyle name="Percent 4 3 6" xfId="20692"/>
    <cellStyle name="Percent 4 3 7" xfId="20693"/>
    <cellStyle name="Percent 4 3 8" xfId="20694"/>
    <cellStyle name="Percent 4 3 9" xfId="20695"/>
    <cellStyle name="Percent 4 4" xfId="20696"/>
    <cellStyle name="Percent 4 4 10" xfId="20697"/>
    <cellStyle name="Percent 4 4 11" xfId="20698"/>
    <cellStyle name="Percent 4 4 12" xfId="20699"/>
    <cellStyle name="Percent 4 4 13" xfId="20700"/>
    <cellStyle name="Percent 4 4 14" xfId="20701"/>
    <cellStyle name="Percent 4 4 15" xfId="20702"/>
    <cellStyle name="Percent 4 4 16" xfId="20703"/>
    <cellStyle name="Percent 4 4 17" xfId="20704"/>
    <cellStyle name="Percent 4 4 18" xfId="20705"/>
    <cellStyle name="Percent 4 4 19" xfId="20706"/>
    <cellStyle name="Percent 4 4 2" xfId="20707"/>
    <cellStyle name="Percent 4 4 20" xfId="20708"/>
    <cellStyle name="Percent 4 4 21" xfId="20709"/>
    <cellStyle name="Percent 4 4 22" xfId="20710"/>
    <cellStyle name="Percent 4 4 23" xfId="20711"/>
    <cellStyle name="Percent 4 4 24" xfId="20712"/>
    <cellStyle name="Percent 4 4 25" xfId="20713"/>
    <cellStyle name="Percent 4 4 26" xfId="20714"/>
    <cellStyle name="Percent 4 4 27" xfId="20715"/>
    <cellStyle name="Percent 4 4 28" xfId="20716"/>
    <cellStyle name="Percent 4 4 29" xfId="20717"/>
    <cellStyle name="Percent 4 4 3" xfId="20718"/>
    <cellStyle name="Percent 4 4 30" xfId="20719"/>
    <cellStyle name="Percent 4 4 31" xfId="20720"/>
    <cellStyle name="Percent 4 4 32" xfId="20721"/>
    <cellStyle name="Percent 4 4 33" xfId="20722"/>
    <cellStyle name="Percent 4 4 34" xfId="20723"/>
    <cellStyle name="Percent 4 4 35" xfId="20724"/>
    <cellStyle name="Percent 4 4 4" xfId="20725"/>
    <cellStyle name="Percent 4 4 5" xfId="20726"/>
    <cellStyle name="Percent 4 4 6" xfId="20727"/>
    <cellStyle name="Percent 4 4 7" xfId="20728"/>
    <cellStyle name="Percent 4 4 8" xfId="20729"/>
    <cellStyle name="Percent 4 4 9" xfId="20730"/>
    <cellStyle name="Percent 4 5" xfId="20731"/>
    <cellStyle name="Percent 4 5 10" xfId="20732"/>
    <cellStyle name="Percent 4 5 11" xfId="20733"/>
    <cellStyle name="Percent 4 5 12" xfId="20734"/>
    <cellStyle name="Percent 4 5 13" xfId="20735"/>
    <cellStyle name="Percent 4 5 14" xfId="20736"/>
    <cellStyle name="Percent 4 5 15" xfId="20737"/>
    <cellStyle name="Percent 4 5 16" xfId="20738"/>
    <cellStyle name="Percent 4 5 17" xfId="20739"/>
    <cellStyle name="Percent 4 5 18" xfId="20740"/>
    <cellStyle name="Percent 4 5 19" xfId="20741"/>
    <cellStyle name="Percent 4 5 2" xfId="20742"/>
    <cellStyle name="Percent 4 5 20" xfId="20743"/>
    <cellStyle name="Percent 4 5 21" xfId="20744"/>
    <cellStyle name="Percent 4 5 22" xfId="20745"/>
    <cellStyle name="Percent 4 5 23" xfId="20746"/>
    <cellStyle name="Percent 4 5 24" xfId="20747"/>
    <cellStyle name="Percent 4 5 25" xfId="20748"/>
    <cellStyle name="Percent 4 5 26" xfId="20749"/>
    <cellStyle name="Percent 4 5 27" xfId="20750"/>
    <cellStyle name="Percent 4 5 28" xfId="20751"/>
    <cellStyle name="Percent 4 5 29" xfId="20752"/>
    <cellStyle name="Percent 4 5 3" xfId="20753"/>
    <cellStyle name="Percent 4 5 30" xfId="20754"/>
    <cellStyle name="Percent 4 5 31" xfId="20755"/>
    <cellStyle name="Percent 4 5 32" xfId="20756"/>
    <cellStyle name="Percent 4 5 33" xfId="20757"/>
    <cellStyle name="Percent 4 5 34" xfId="20758"/>
    <cellStyle name="Percent 4 5 35" xfId="20759"/>
    <cellStyle name="Percent 4 5 4" xfId="20760"/>
    <cellStyle name="Percent 4 5 5" xfId="20761"/>
    <cellStyle name="Percent 4 5 6" xfId="20762"/>
    <cellStyle name="Percent 4 5 7" xfId="20763"/>
    <cellStyle name="Percent 4 5 8" xfId="20764"/>
    <cellStyle name="Percent 4 5 9" xfId="20765"/>
    <cellStyle name="Percent 4 6" xfId="20766"/>
    <cellStyle name="Percent 4 6 10" xfId="20767"/>
    <cellStyle name="Percent 4 6 11" xfId="20768"/>
    <cellStyle name="Percent 4 6 12" xfId="20769"/>
    <cellStyle name="Percent 4 6 13" xfId="20770"/>
    <cellStyle name="Percent 4 6 14" xfId="20771"/>
    <cellStyle name="Percent 4 6 15" xfId="20772"/>
    <cellStyle name="Percent 4 6 16" xfId="20773"/>
    <cellStyle name="Percent 4 6 17" xfId="20774"/>
    <cellStyle name="Percent 4 6 18" xfId="20775"/>
    <cellStyle name="Percent 4 6 19" xfId="20776"/>
    <cellStyle name="Percent 4 6 2" xfId="20777"/>
    <cellStyle name="Percent 4 6 20" xfId="20778"/>
    <cellStyle name="Percent 4 6 21" xfId="20779"/>
    <cellStyle name="Percent 4 6 22" xfId="20780"/>
    <cellStyle name="Percent 4 6 23" xfId="20781"/>
    <cellStyle name="Percent 4 6 24" xfId="20782"/>
    <cellStyle name="Percent 4 6 25" xfId="20783"/>
    <cellStyle name="Percent 4 6 26" xfId="20784"/>
    <cellStyle name="Percent 4 6 27" xfId="20785"/>
    <cellStyle name="Percent 4 6 28" xfId="20786"/>
    <cellStyle name="Percent 4 6 29" xfId="20787"/>
    <cellStyle name="Percent 4 6 3" xfId="20788"/>
    <cellStyle name="Percent 4 6 30" xfId="20789"/>
    <cellStyle name="Percent 4 6 31" xfId="20790"/>
    <cellStyle name="Percent 4 6 32" xfId="20791"/>
    <cellStyle name="Percent 4 6 33" xfId="20792"/>
    <cellStyle name="Percent 4 6 34" xfId="20793"/>
    <cellStyle name="Percent 4 6 35" xfId="20794"/>
    <cellStyle name="Percent 4 6 4" xfId="20795"/>
    <cellStyle name="Percent 4 6 5" xfId="20796"/>
    <cellStyle name="Percent 4 6 6" xfId="20797"/>
    <cellStyle name="Percent 4 6 7" xfId="20798"/>
    <cellStyle name="Percent 4 6 8" xfId="20799"/>
    <cellStyle name="Percent 4 6 9" xfId="20800"/>
    <cellStyle name="Percent 4 7" xfId="20801"/>
    <cellStyle name="Percent 4 7 10" xfId="20802"/>
    <cellStyle name="Percent 4 7 11" xfId="20803"/>
    <cellStyle name="Percent 4 7 12" xfId="20804"/>
    <cellStyle name="Percent 4 7 13" xfId="20805"/>
    <cellStyle name="Percent 4 7 14" xfId="20806"/>
    <cellStyle name="Percent 4 7 15" xfId="20807"/>
    <cellStyle name="Percent 4 7 16" xfId="20808"/>
    <cellStyle name="Percent 4 7 17" xfId="20809"/>
    <cellStyle name="Percent 4 7 18" xfId="20810"/>
    <cellStyle name="Percent 4 7 19" xfId="20811"/>
    <cellStyle name="Percent 4 7 2" xfId="20812"/>
    <cellStyle name="Percent 4 7 20" xfId="20813"/>
    <cellStyle name="Percent 4 7 21" xfId="20814"/>
    <cellStyle name="Percent 4 7 22" xfId="20815"/>
    <cellStyle name="Percent 4 7 23" xfId="20816"/>
    <cellStyle name="Percent 4 7 24" xfId="20817"/>
    <cellStyle name="Percent 4 7 25" xfId="20818"/>
    <cellStyle name="Percent 4 7 26" xfId="20819"/>
    <cellStyle name="Percent 4 7 27" xfId="20820"/>
    <cellStyle name="Percent 4 7 28" xfId="20821"/>
    <cellStyle name="Percent 4 7 29" xfId="20822"/>
    <cellStyle name="Percent 4 7 3" xfId="20823"/>
    <cellStyle name="Percent 4 7 30" xfId="20824"/>
    <cellStyle name="Percent 4 7 31" xfId="20825"/>
    <cellStyle name="Percent 4 7 32" xfId="20826"/>
    <cellStyle name="Percent 4 7 33" xfId="20827"/>
    <cellStyle name="Percent 4 7 34" xfId="20828"/>
    <cellStyle name="Percent 4 7 35" xfId="20829"/>
    <cellStyle name="Percent 4 7 4" xfId="20830"/>
    <cellStyle name="Percent 4 7 5" xfId="20831"/>
    <cellStyle name="Percent 4 7 6" xfId="20832"/>
    <cellStyle name="Percent 4 7 7" xfId="20833"/>
    <cellStyle name="Percent 4 7 8" xfId="20834"/>
    <cellStyle name="Percent 4 7 9" xfId="20835"/>
    <cellStyle name="Percent 4 8" xfId="20836"/>
    <cellStyle name="Percent 4 8 10" xfId="20837"/>
    <cellStyle name="Percent 4 8 11" xfId="20838"/>
    <cellStyle name="Percent 4 8 12" xfId="20839"/>
    <cellStyle name="Percent 4 8 13" xfId="20840"/>
    <cellStyle name="Percent 4 8 14" xfId="20841"/>
    <cellStyle name="Percent 4 8 15" xfId="20842"/>
    <cellStyle name="Percent 4 8 16" xfId="20843"/>
    <cellStyle name="Percent 4 8 17" xfId="20844"/>
    <cellStyle name="Percent 4 8 18" xfId="20845"/>
    <cellStyle name="Percent 4 8 19" xfId="20846"/>
    <cellStyle name="Percent 4 8 2" xfId="20847"/>
    <cellStyle name="Percent 4 8 20" xfId="20848"/>
    <cellStyle name="Percent 4 8 21" xfId="20849"/>
    <cellStyle name="Percent 4 8 22" xfId="20850"/>
    <cellStyle name="Percent 4 8 23" xfId="20851"/>
    <cellStyle name="Percent 4 8 24" xfId="20852"/>
    <cellStyle name="Percent 4 8 25" xfId="20853"/>
    <cellStyle name="Percent 4 8 26" xfId="20854"/>
    <cellStyle name="Percent 4 8 27" xfId="20855"/>
    <cellStyle name="Percent 4 8 28" xfId="20856"/>
    <cellStyle name="Percent 4 8 29" xfId="20857"/>
    <cellStyle name="Percent 4 8 3" xfId="20858"/>
    <cellStyle name="Percent 4 8 30" xfId="20859"/>
    <cellStyle name="Percent 4 8 31" xfId="20860"/>
    <cellStyle name="Percent 4 8 32" xfId="20861"/>
    <cellStyle name="Percent 4 8 33" xfId="20862"/>
    <cellStyle name="Percent 4 8 34" xfId="20863"/>
    <cellStyle name="Percent 4 8 35" xfId="20864"/>
    <cellStyle name="Percent 4 8 4" xfId="20865"/>
    <cellStyle name="Percent 4 8 5" xfId="20866"/>
    <cellStyle name="Percent 4 8 6" xfId="20867"/>
    <cellStyle name="Percent 4 8 7" xfId="20868"/>
    <cellStyle name="Percent 4 8 8" xfId="20869"/>
    <cellStyle name="Percent 4 8 9" xfId="20870"/>
    <cellStyle name="Percent 4 9" xfId="20871"/>
    <cellStyle name="Percent 4 9 10" xfId="20872"/>
    <cellStyle name="Percent 4 9 11" xfId="20873"/>
    <cellStyle name="Percent 4 9 12" xfId="20874"/>
    <cellStyle name="Percent 4 9 13" xfId="20875"/>
    <cellStyle name="Percent 4 9 14" xfId="20876"/>
    <cellStyle name="Percent 4 9 15" xfId="20877"/>
    <cellStyle name="Percent 4 9 16" xfId="20878"/>
    <cellStyle name="Percent 4 9 17" xfId="20879"/>
    <cellStyle name="Percent 4 9 18" xfId="20880"/>
    <cellStyle name="Percent 4 9 19" xfId="20881"/>
    <cellStyle name="Percent 4 9 2" xfId="20882"/>
    <cellStyle name="Percent 4 9 20" xfId="20883"/>
    <cellStyle name="Percent 4 9 21" xfId="20884"/>
    <cellStyle name="Percent 4 9 22" xfId="20885"/>
    <cellStyle name="Percent 4 9 23" xfId="20886"/>
    <cellStyle name="Percent 4 9 24" xfId="20887"/>
    <cellStyle name="Percent 4 9 25" xfId="20888"/>
    <cellStyle name="Percent 4 9 26" xfId="20889"/>
    <cellStyle name="Percent 4 9 27" xfId="20890"/>
    <cellStyle name="Percent 4 9 28" xfId="20891"/>
    <cellStyle name="Percent 4 9 29" xfId="20892"/>
    <cellStyle name="Percent 4 9 3" xfId="20893"/>
    <cellStyle name="Percent 4 9 30" xfId="20894"/>
    <cellStyle name="Percent 4 9 31" xfId="20895"/>
    <cellStyle name="Percent 4 9 32" xfId="20896"/>
    <cellStyle name="Percent 4 9 33" xfId="20897"/>
    <cellStyle name="Percent 4 9 34" xfId="20898"/>
    <cellStyle name="Percent 4 9 35" xfId="20899"/>
    <cellStyle name="Percent 4 9 4" xfId="20900"/>
    <cellStyle name="Percent 4 9 5" xfId="20901"/>
    <cellStyle name="Percent 4 9 6" xfId="20902"/>
    <cellStyle name="Percent 4 9 7" xfId="20903"/>
    <cellStyle name="Percent 4 9 8" xfId="20904"/>
    <cellStyle name="Percent 4 9 9" xfId="20905"/>
    <cellStyle name="Percent 40" xfId="23801"/>
    <cellStyle name="Percent 41" xfId="23739"/>
    <cellStyle name="Percent 42" xfId="23760"/>
    <cellStyle name="Percent 43" xfId="23803"/>
    <cellStyle name="Percent 44" xfId="23804"/>
    <cellStyle name="Percent 45" xfId="23805"/>
    <cellStyle name="Percent 46" xfId="23807"/>
    <cellStyle name="Percent 47" xfId="23808"/>
    <cellStyle name="Percent 48" xfId="23811"/>
    <cellStyle name="Percent 49" xfId="23876"/>
    <cellStyle name="Percent 5" xfId="144"/>
    <cellStyle name="Percent 5 10" xfId="20907"/>
    <cellStyle name="Percent 5 11" xfId="20908"/>
    <cellStyle name="Percent 5 12" xfId="20909"/>
    <cellStyle name="Percent 5 13" xfId="20910"/>
    <cellStyle name="Percent 5 14" xfId="20911"/>
    <cellStyle name="Percent 5 15" xfId="20912"/>
    <cellStyle name="Percent 5 16" xfId="20913"/>
    <cellStyle name="Percent 5 17" xfId="20914"/>
    <cellStyle name="Percent 5 18" xfId="20915"/>
    <cellStyle name="Percent 5 19" xfId="20916"/>
    <cellStyle name="Percent 5 2" xfId="20917"/>
    <cellStyle name="Percent 5 2 2" xfId="20918"/>
    <cellStyle name="Percent 5 2 2 2" xfId="20919"/>
    <cellStyle name="Percent 5 2 3" xfId="20920"/>
    <cellStyle name="Percent 5 20" xfId="20921"/>
    <cellStyle name="Percent 5 21" xfId="20906"/>
    <cellStyle name="Percent 5 3" xfId="20922"/>
    <cellStyle name="Percent 5 3 2" xfId="20923"/>
    <cellStyle name="Percent 5 4" xfId="20924"/>
    <cellStyle name="Percent 5 5" xfId="20925"/>
    <cellStyle name="Percent 5 6" xfId="20926"/>
    <cellStyle name="Percent 5 7" xfId="20927"/>
    <cellStyle name="Percent 5 8" xfId="20928"/>
    <cellStyle name="Percent 5 9" xfId="20929"/>
    <cellStyle name="Percent 50" xfId="23880"/>
    <cellStyle name="Percent 51" xfId="23883"/>
    <cellStyle name="Percent 52" xfId="23887"/>
    <cellStyle name="Percent 53" xfId="23891"/>
    <cellStyle name="Percent 54" xfId="23895"/>
    <cellStyle name="Percent 55" xfId="23899"/>
    <cellStyle name="Percent 56" xfId="23902"/>
    <cellStyle name="Percent 57" xfId="23906"/>
    <cellStyle name="Percent 58" xfId="23909"/>
    <cellStyle name="Percent 59" xfId="23913"/>
    <cellStyle name="Percent 6" xfId="177"/>
    <cellStyle name="Percent 6 10" xfId="20931"/>
    <cellStyle name="Percent 6 10 10" xfId="20932"/>
    <cellStyle name="Percent 6 10 11" xfId="20933"/>
    <cellStyle name="Percent 6 10 12" xfId="20934"/>
    <cellStyle name="Percent 6 10 13" xfId="20935"/>
    <cellStyle name="Percent 6 10 14" xfId="20936"/>
    <cellStyle name="Percent 6 10 15" xfId="20937"/>
    <cellStyle name="Percent 6 10 16" xfId="20938"/>
    <cellStyle name="Percent 6 10 17" xfId="20939"/>
    <cellStyle name="Percent 6 10 18" xfId="20940"/>
    <cellStyle name="Percent 6 10 19" xfId="20941"/>
    <cellStyle name="Percent 6 10 2" xfId="20942"/>
    <cellStyle name="Percent 6 10 20" xfId="20943"/>
    <cellStyle name="Percent 6 10 21" xfId="20944"/>
    <cellStyle name="Percent 6 10 22" xfId="20945"/>
    <cellStyle name="Percent 6 10 23" xfId="20946"/>
    <cellStyle name="Percent 6 10 24" xfId="20947"/>
    <cellStyle name="Percent 6 10 25" xfId="20948"/>
    <cellStyle name="Percent 6 10 26" xfId="20949"/>
    <cellStyle name="Percent 6 10 27" xfId="20950"/>
    <cellStyle name="Percent 6 10 28" xfId="20951"/>
    <cellStyle name="Percent 6 10 29" xfId="20952"/>
    <cellStyle name="Percent 6 10 3" xfId="20953"/>
    <cellStyle name="Percent 6 10 30" xfId="20954"/>
    <cellStyle name="Percent 6 10 31" xfId="20955"/>
    <cellStyle name="Percent 6 10 32" xfId="20956"/>
    <cellStyle name="Percent 6 10 33" xfId="20957"/>
    <cellStyle name="Percent 6 10 34" xfId="20958"/>
    <cellStyle name="Percent 6 10 35" xfId="20959"/>
    <cellStyle name="Percent 6 10 4" xfId="20960"/>
    <cellStyle name="Percent 6 10 5" xfId="20961"/>
    <cellStyle name="Percent 6 10 6" xfId="20962"/>
    <cellStyle name="Percent 6 10 7" xfId="20963"/>
    <cellStyle name="Percent 6 10 8" xfId="20964"/>
    <cellStyle name="Percent 6 10 9" xfId="20965"/>
    <cellStyle name="Percent 6 11" xfId="20966"/>
    <cellStyle name="Percent 6 11 10" xfId="20967"/>
    <cellStyle name="Percent 6 11 11" xfId="20968"/>
    <cellStyle name="Percent 6 11 12" xfId="20969"/>
    <cellStyle name="Percent 6 11 13" xfId="20970"/>
    <cellStyle name="Percent 6 11 14" xfId="20971"/>
    <cellStyle name="Percent 6 11 15" xfId="20972"/>
    <cellStyle name="Percent 6 11 16" xfId="20973"/>
    <cellStyle name="Percent 6 11 17" xfId="20974"/>
    <cellStyle name="Percent 6 11 18" xfId="20975"/>
    <cellStyle name="Percent 6 11 19" xfId="20976"/>
    <cellStyle name="Percent 6 11 2" xfId="20977"/>
    <cellStyle name="Percent 6 11 20" xfId="20978"/>
    <cellStyle name="Percent 6 11 21" xfId="20979"/>
    <cellStyle name="Percent 6 11 22" xfId="20980"/>
    <cellStyle name="Percent 6 11 23" xfId="20981"/>
    <cellStyle name="Percent 6 11 24" xfId="20982"/>
    <cellStyle name="Percent 6 11 25" xfId="20983"/>
    <cellStyle name="Percent 6 11 26" xfId="20984"/>
    <cellStyle name="Percent 6 11 27" xfId="20985"/>
    <cellStyle name="Percent 6 11 28" xfId="20986"/>
    <cellStyle name="Percent 6 11 29" xfId="20987"/>
    <cellStyle name="Percent 6 11 3" xfId="20988"/>
    <cellStyle name="Percent 6 11 30" xfId="20989"/>
    <cellStyle name="Percent 6 11 31" xfId="20990"/>
    <cellStyle name="Percent 6 11 32" xfId="20991"/>
    <cellStyle name="Percent 6 11 33" xfId="20992"/>
    <cellStyle name="Percent 6 11 34" xfId="20993"/>
    <cellStyle name="Percent 6 11 35" xfId="20994"/>
    <cellStyle name="Percent 6 11 4" xfId="20995"/>
    <cellStyle name="Percent 6 11 5" xfId="20996"/>
    <cellStyle name="Percent 6 11 6" xfId="20997"/>
    <cellStyle name="Percent 6 11 7" xfId="20998"/>
    <cellStyle name="Percent 6 11 8" xfId="20999"/>
    <cellStyle name="Percent 6 11 9" xfId="21000"/>
    <cellStyle name="Percent 6 12" xfId="21001"/>
    <cellStyle name="Percent 6 12 10" xfId="21002"/>
    <cellStyle name="Percent 6 12 11" xfId="21003"/>
    <cellStyle name="Percent 6 12 12" xfId="21004"/>
    <cellStyle name="Percent 6 12 13" xfId="21005"/>
    <cellStyle name="Percent 6 12 14" xfId="21006"/>
    <cellStyle name="Percent 6 12 15" xfId="21007"/>
    <cellStyle name="Percent 6 12 16" xfId="21008"/>
    <cellStyle name="Percent 6 12 17" xfId="21009"/>
    <cellStyle name="Percent 6 12 18" xfId="21010"/>
    <cellStyle name="Percent 6 12 19" xfId="21011"/>
    <cellStyle name="Percent 6 12 2" xfId="21012"/>
    <cellStyle name="Percent 6 12 20" xfId="21013"/>
    <cellStyle name="Percent 6 12 21" xfId="21014"/>
    <cellStyle name="Percent 6 12 22" xfId="21015"/>
    <cellStyle name="Percent 6 12 23" xfId="21016"/>
    <cellStyle name="Percent 6 12 24" xfId="21017"/>
    <cellStyle name="Percent 6 12 25" xfId="21018"/>
    <cellStyle name="Percent 6 12 26" xfId="21019"/>
    <cellStyle name="Percent 6 12 27" xfId="21020"/>
    <cellStyle name="Percent 6 12 28" xfId="21021"/>
    <cellStyle name="Percent 6 12 29" xfId="21022"/>
    <cellStyle name="Percent 6 12 3" xfId="21023"/>
    <cellStyle name="Percent 6 12 30" xfId="21024"/>
    <cellStyle name="Percent 6 12 31" xfId="21025"/>
    <cellStyle name="Percent 6 12 32" xfId="21026"/>
    <cellStyle name="Percent 6 12 33" xfId="21027"/>
    <cellStyle name="Percent 6 12 34" xfId="21028"/>
    <cellStyle name="Percent 6 12 35" xfId="21029"/>
    <cellStyle name="Percent 6 12 4" xfId="21030"/>
    <cellStyle name="Percent 6 12 5" xfId="21031"/>
    <cellStyle name="Percent 6 12 6" xfId="21032"/>
    <cellStyle name="Percent 6 12 7" xfId="21033"/>
    <cellStyle name="Percent 6 12 8" xfId="21034"/>
    <cellStyle name="Percent 6 12 9" xfId="21035"/>
    <cellStyle name="Percent 6 13" xfId="21036"/>
    <cellStyle name="Percent 6 13 10" xfId="21037"/>
    <cellStyle name="Percent 6 13 11" xfId="21038"/>
    <cellStyle name="Percent 6 13 12" xfId="21039"/>
    <cellStyle name="Percent 6 13 13" xfId="21040"/>
    <cellStyle name="Percent 6 13 14" xfId="21041"/>
    <cellStyle name="Percent 6 13 15" xfId="21042"/>
    <cellStyle name="Percent 6 13 16" xfId="21043"/>
    <cellStyle name="Percent 6 13 17" xfId="21044"/>
    <cellStyle name="Percent 6 13 18" xfId="21045"/>
    <cellStyle name="Percent 6 13 19" xfId="21046"/>
    <cellStyle name="Percent 6 13 2" xfId="21047"/>
    <cellStyle name="Percent 6 13 20" xfId="21048"/>
    <cellStyle name="Percent 6 13 21" xfId="21049"/>
    <cellStyle name="Percent 6 13 22" xfId="21050"/>
    <cellStyle name="Percent 6 13 23" xfId="21051"/>
    <cellStyle name="Percent 6 13 24" xfId="21052"/>
    <cellStyle name="Percent 6 13 25" xfId="21053"/>
    <cellStyle name="Percent 6 13 26" xfId="21054"/>
    <cellStyle name="Percent 6 13 27" xfId="21055"/>
    <cellStyle name="Percent 6 13 28" xfId="21056"/>
    <cellStyle name="Percent 6 13 29" xfId="21057"/>
    <cellStyle name="Percent 6 13 3" xfId="21058"/>
    <cellStyle name="Percent 6 13 30" xfId="21059"/>
    <cellStyle name="Percent 6 13 31" xfId="21060"/>
    <cellStyle name="Percent 6 13 32" xfId="21061"/>
    <cellStyle name="Percent 6 13 33" xfId="21062"/>
    <cellStyle name="Percent 6 13 34" xfId="21063"/>
    <cellStyle name="Percent 6 13 35" xfId="21064"/>
    <cellStyle name="Percent 6 13 4" xfId="21065"/>
    <cellStyle name="Percent 6 13 5" xfId="21066"/>
    <cellStyle name="Percent 6 13 6" xfId="21067"/>
    <cellStyle name="Percent 6 13 7" xfId="21068"/>
    <cellStyle name="Percent 6 13 8" xfId="21069"/>
    <cellStyle name="Percent 6 13 9" xfId="21070"/>
    <cellStyle name="Percent 6 14" xfId="21071"/>
    <cellStyle name="Percent 6 14 10" xfId="21072"/>
    <cellStyle name="Percent 6 14 11" xfId="21073"/>
    <cellStyle name="Percent 6 14 12" xfId="21074"/>
    <cellStyle name="Percent 6 14 13" xfId="21075"/>
    <cellStyle name="Percent 6 14 14" xfId="21076"/>
    <cellStyle name="Percent 6 14 15" xfId="21077"/>
    <cellStyle name="Percent 6 14 16" xfId="21078"/>
    <cellStyle name="Percent 6 14 17" xfId="21079"/>
    <cellStyle name="Percent 6 14 18" xfId="21080"/>
    <cellStyle name="Percent 6 14 19" xfId="21081"/>
    <cellStyle name="Percent 6 14 2" xfId="21082"/>
    <cellStyle name="Percent 6 14 20" xfId="21083"/>
    <cellStyle name="Percent 6 14 21" xfId="21084"/>
    <cellStyle name="Percent 6 14 22" xfId="21085"/>
    <cellStyle name="Percent 6 14 23" xfId="21086"/>
    <cellStyle name="Percent 6 14 24" xfId="21087"/>
    <cellStyle name="Percent 6 14 25" xfId="21088"/>
    <cellStyle name="Percent 6 14 26" xfId="21089"/>
    <cellStyle name="Percent 6 14 27" xfId="21090"/>
    <cellStyle name="Percent 6 14 28" xfId="21091"/>
    <cellStyle name="Percent 6 14 29" xfId="21092"/>
    <cellStyle name="Percent 6 14 3" xfId="21093"/>
    <cellStyle name="Percent 6 14 30" xfId="21094"/>
    <cellStyle name="Percent 6 14 31" xfId="21095"/>
    <cellStyle name="Percent 6 14 32" xfId="21096"/>
    <cellStyle name="Percent 6 14 33" xfId="21097"/>
    <cellStyle name="Percent 6 14 34" xfId="21098"/>
    <cellStyle name="Percent 6 14 35" xfId="21099"/>
    <cellStyle name="Percent 6 14 4" xfId="21100"/>
    <cellStyle name="Percent 6 14 5" xfId="21101"/>
    <cellStyle name="Percent 6 14 6" xfId="21102"/>
    <cellStyle name="Percent 6 14 7" xfId="21103"/>
    <cellStyle name="Percent 6 14 8" xfId="21104"/>
    <cellStyle name="Percent 6 14 9" xfId="21105"/>
    <cellStyle name="Percent 6 15" xfId="21106"/>
    <cellStyle name="Percent 6 15 10" xfId="21107"/>
    <cellStyle name="Percent 6 15 11" xfId="21108"/>
    <cellStyle name="Percent 6 15 12" xfId="21109"/>
    <cellStyle name="Percent 6 15 13" xfId="21110"/>
    <cellStyle name="Percent 6 15 14" xfId="21111"/>
    <cellStyle name="Percent 6 15 15" xfId="21112"/>
    <cellStyle name="Percent 6 15 16" xfId="21113"/>
    <cellStyle name="Percent 6 15 17" xfId="21114"/>
    <cellStyle name="Percent 6 15 18" xfId="21115"/>
    <cellStyle name="Percent 6 15 19" xfId="21116"/>
    <cellStyle name="Percent 6 15 2" xfId="21117"/>
    <cellStyle name="Percent 6 15 20" xfId="21118"/>
    <cellStyle name="Percent 6 15 21" xfId="21119"/>
    <cellStyle name="Percent 6 15 22" xfId="21120"/>
    <cellStyle name="Percent 6 15 23" xfId="21121"/>
    <cellStyle name="Percent 6 15 24" xfId="21122"/>
    <cellStyle name="Percent 6 15 25" xfId="21123"/>
    <cellStyle name="Percent 6 15 26" xfId="21124"/>
    <cellStyle name="Percent 6 15 27" xfId="21125"/>
    <cellStyle name="Percent 6 15 28" xfId="21126"/>
    <cellStyle name="Percent 6 15 29" xfId="21127"/>
    <cellStyle name="Percent 6 15 3" xfId="21128"/>
    <cellStyle name="Percent 6 15 30" xfId="21129"/>
    <cellStyle name="Percent 6 15 31" xfId="21130"/>
    <cellStyle name="Percent 6 15 32" xfId="21131"/>
    <cellStyle name="Percent 6 15 33" xfId="21132"/>
    <cellStyle name="Percent 6 15 34" xfId="21133"/>
    <cellStyle name="Percent 6 15 35" xfId="21134"/>
    <cellStyle name="Percent 6 15 4" xfId="21135"/>
    <cellStyle name="Percent 6 15 5" xfId="21136"/>
    <cellStyle name="Percent 6 15 6" xfId="21137"/>
    <cellStyle name="Percent 6 15 7" xfId="21138"/>
    <cellStyle name="Percent 6 15 8" xfId="21139"/>
    <cellStyle name="Percent 6 15 9" xfId="21140"/>
    <cellStyle name="Percent 6 16" xfId="21141"/>
    <cellStyle name="Percent 6 16 10" xfId="21142"/>
    <cellStyle name="Percent 6 16 11" xfId="21143"/>
    <cellStyle name="Percent 6 16 12" xfId="21144"/>
    <cellStyle name="Percent 6 16 13" xfId="21145"/>
    <cellStyle name="Percent 6 16 14" xfId="21146"/>
    <cellStyle name="Percent 6 16 15" xfId="21147"/>
    <cellStyle name="Percent 6 16 16" xfId="21148"/>
    <cellStyle name="Percent 6 16 17" xfId="21149"/>
    <cellStyle name="Percent 6 16 18" xfId="21150"/>
    <cellStyle name="Percent 6 16 19" xfId="21151"/>
    <cellStyle name="Percent 6 16 2" xfId="21152"/>
    <cellStyle name="Percent 6 16 20" xfId="21153"/>
    <cellStyle name="Percent 6 16 21" xfId="21154"/>
    <cellStyle name="Percent 6 16 22" xfId="21155"/>
    <cellStyle name="Percent 6 16 23" xfId="21156"/>
    <cellStyle name="Percent 6 16 24" xfId="21157"/>
    <cellStyle name="Percent 6 16 25" xfId="21158"/>
    <cellStyle name="Percent 6 16 26" xfId="21159"/>
    <cellStyle name="Percent 6 16 27" xfId="21160"/>
    <cellStyle name="Percent 6 16 28" xfId="21161"/>
    <cellStyle name="Percent 6 16 29" xfId="21162"/>
    <cellStyle name="Percent 6 16 3" xfId="21163"/>
    <cellStyle name="Percent 6 16 30" xfId="21164"/>
    <cellStyle name="Percent 6 16 31" xfId="21165"/>
    <cellStyle name="Percent 6 16 32" xfId="21166"/>
    <cellStyle name="Percent 6 16 33" xfId="21167"/>
    <cellStyle name="Percent 6 16 34" xfId="21168"/>
    <cellStyle name="Percent 6 16 35" xfId="21169"/>
    <cellStyle name="Percent 6 16 4" xfId="21170"/>
    <cellStyle name="Percent 6 16 5" xfId="21171"/>
    <cellStyle name="Percent 6 16 6" xfId="21172"/>
    <cellStyle name="Percent 6 16 7" xfId="21173"/>
    <cellStyle name="Percent 6 16 8" xfId="21174"/>
    <cellStyle name="Percent 6 16 9" xfId="21175"/>
    <cellStyle name="Percent 6 17" xfId="21176"/>
    <cellStyle name="Percent 6 17 10" xfId="21177"/>
    <cellStyle name="Percent 6 17 11" xfId="21178"/>
    <cellStyle name="Percent 6 17 12" xfId="21179"/>
    <cellStyle name="Percent 6 17 13" xfId="21180"/>
    <cellStyle name="Percent 6 17 14" xfId="21181"/>
    <cellStyle name="Percent 6 17 15" xfId="21182"/>
    <cellStyle name="Percent 6 17 16" xfId="21183"/>
    <cellStyle name="Percent 6 17 17" xfId="21184"/>
    <cellStyle name="Percent 6 17 18" xfId="21185"/>
    <cellStyle name="Percent 6 17 19" xfId="21186"/>
    <cellStyle name="Percent 6 17 2" xfId="21187"/>
    <cellStyle name="Percent 6 17 20" xfId="21188"/>
    <cellStyle name="Percent 6 17 21" xfId="21189"/>
    <cellStyle name="Percent 6 17 22" xfId="21190"/>
    <cellStyle name="Percent 6 17 23" xfId="21191"/>
    <cellStyle name="Percent 6 17 24" xfId="21192"/>
    <cellStyle name="Percent 6 17 25" xfId="21193"/>
    <cellStyle name="Percent 6 17 26" xfId="21194"/>
    <cellStyle name="Percent 6 17 27" xfId="21195"/>
    <cellStyle name="Percent 6 17 28" xfId="21196"/>
    <cellStyle name="Percent 6 17 29" xfId="21197"/>
    <cellStyle name="Percent 6 17 3" xfId="21198"/>
    <cellStyle name="Percent 6 17 30" xfId="21199"/>
    <cellStyle name="Percent 6 17 31" xfId="21200"/>
    <cellStyle name="Percent 6 17 32" xfId="21201"/>
    <cellStyle name="Percent 6 17 33" xfId="21202"/>
    <cellStyle name="Percent 6 17 34" xfId="21203"/>
    <cellStyle name="Percent 6 17 35" xfId="21204"/>
    <cellStyle name="Percent 6 17 4" xfId="21205"/>
    <cellStyle name="Percent 6 17 5" xfId="21206"/>
    <cellStyle name="Percent 6 17 6" xfId="21207"/>
    <cellStyle name="Percent 6 17 7" xfId="21208"/>
    <cellStyle name="Percent 6 17 8" xfId="21209"/>
    <cellStyle name="Percent 6 17 9" xfId="21210"/>
    <cellStyle name="Percent 6 18" xfId="21211"/>
    <cellStyle name="Percent 6 18 10" xfId="21212"/>
    <cellStyle name="Percent 6 18 11" xfId="21213"/>
    <cellStyle name="Percent 6 18 12" xfId="21214"/>
    <cellStyle name="Percent 6 18 13" xfId="21215"/>
    <cellStyle name="Percent 6 18 14" xfId="21216"/>
    <cellStyle name="Percent 6 18 15" xfId="21217"/>
    <cellStyle name="Percent 6 18 16" xfId="21218"/>
    <cellStyle name="Percent 6 18 17" xfId="21219"/>
    <cellStyle name="Percent 6 18 18" xfId="21220"/>
    <cellStyle name="Percent 6 18 19" xfId="21221"/>
    <cellStyle name="Percent 6 18 2" xfId="21222"/>
    <cellStyle name="Percent 6 18 20" xfId="21223"/>
    <cellStyle name="Percent 6 18 21" xfId="21224"/>
    <cellStyle name="Percent 6 18 22" xfId="21225"/>
    <cellStyle name="Percent 6 18 23" xfId="21226"/>
    <cellStyle name="Percent 6 18 24" xfId="21227"/>
    <cellStyle name="Percent 6 18 25" xfId="21228"/>
    <cellStyle name="Percent 6 18 26" xfId="21229"/>
    <cellStyle name="Percent 6 18 27" xfId="21230"/>
    <cellStyle name="Percent 6 18 28" xfId="21231"/>
    <cellStyle name="Percent 6 18 29" xfId="21232"/>
    <cellStyle name="Percent 6 18 3" xfId="21233"/>
    <cellStyle name="Percent 6 18 30" xfId="21234"/>
    <cellStyle name="Percent 6 18 31" xfId="21235"/>
    <cellStyle name="Percent 6 18 32" xfId="21236"/>
    <cellStyle name="Percent 6 18 33" xfId="21237"/>
    <cellStyle name="Percent 6 18 34" xfId="21238"/>
    <cellStyle name="Percent 6 18 35" xfId="21239"/>
    <cellStyle name="Percent 6 18 4" xfId="21240"/>
    <cellStyle name="Percent 6 18 5" xfId="21241"/>
    <cellStyle name="Percent 6 18 6" xfId="21242"/>
    <cellStyle name="Percent 6 18 7" xfId="21243"/>
    <cellStyle name="Percent 6 18 8" xfId="21244"/>
    <cellStyle name="Percent 6 18 9" xfId="21245"/>
    <cellStyle name="Percent 6 19" xfId="21246"/>
    <cellStyle name="Percent 6 19 10" xfId="21247"/>
    <cellStyle name="Percent 6 19 11" xfId="21248"/>
    <cellStyle name="Percent 6 19 12" xfId="21249"/>
    <cellStyle name="Percent 6 19 13" xfId="21250"/>
    <cellStyle name="Percent 6 19 14" xfId="21251"/>
    <cellStyle name="Percent 6 19 15" xfId="21252"/>
    <cellStyle name="Percent 6 19 16" xfId="21253"/>
    <cellStyle name="Percent 6 19 17" xfId="21254"/>
    <cellStyle name="Percent 6 19 18" xfId="21255"/>
    <cellStyle name="Percent 6 19 19" xfId="21256"/>
    <cellStyle name="Percent 6 19 2" xfId="21257"/>
    <cellStyle name="Percent 6 19 20" xfId="21258"/>
    <cellStyle name="Percent 6 19 21" xfId="21259"/>
    <cellStyle name="Percent 6 19 22" xfId="21260"/>
    <cellStyle name="Percent 6 19 23" xfId="21261"/>
    <cellStyle name="Percent 6 19 24" xfId="21262"/>
    <cellStyle name="Percent 6 19 25" xfId="21263"/>
    <cellStyle name="Percent 6 19 26" xfId="21264"/>
    <cellStyle name="Percent 6 19 27" xfId="21265"/>
    <cellStyle name="Percent 6 19 28" xfId="21266"/>
    <cellStyle name="Percent 6 19 29" xfId="21267"/>
    <cellStyle name="Percent 6 19 3" xfId="21268"/>
    <cellStyle name="Percent 6 19 30" xfId="21269"/>
    <cellStyle name="Percent 6 19 31" xfId="21270"/>
    <cellStyle name="Percent 6 19 32" xfId="21271"/>
    <cellStyle name="Percent 6 19 33" xfId="21272"/>
    <cellStyle name="Percent 6 19 34" xfId="21273"/>
    <cellStyle name="Percent 6 19 35" xfId="21274"/>
    <cellStyle name="Percent 6 19 4" xfId="21275"/>
    <cellStyle name="Percent 6 19 5" xfId="21276"/>
    <cellStyle name="Percent 6 19 6" xfId="21277"/>
    <cellStyle name="Percent 6 19 7" xfId="21278"/>
    <cellStyle name="Percent 6 19 8" xfId="21279"/>
    <cellStyle name="Percent 6 19 9" xfId="21280"/>
    <cellStyle name="Percent 6 2" xfId="21281"/>
    <cellStyle name="Percent 6 2 10" xfId="21282"/>
    <cellStyle name="Percent 6 2 11" xfId="21283"/>
    <cellStyle name="Percent 6 2 12" xfId="21284"/>
    <cellStyle name="Percent 6 2 13" xfId="21285"/>
    <cellStyle name="Percent 6 2 14" xfId="21286"/>
    <cellStyle name="Percent 6 2 15" xfId="21287"/>
    <cellStyle name="Percent 6 2 16" xfId="21288"/>
    <cellStyle name="Percent 6 2 17" xfId="21289"/>
    <cellStyle name="Percent 6 2 18" xfId="21290"/>
    <cellStyle name="Percent 6 2 19" xfId="21291"/>
    <cellStyle name="Percent 6 2 2" xfId="21292"/>
    <cellStyle name="Percent 6 2 20" xfId="21293"/>
    <cellStyle name="Percent 6 2 21" xfId="21294"/>
    <cellStyle name="Percent 6 2 22" xfId="21295"/>
    <cellStyle name="Percent 6 2 23" xfId="21296"/>
    <cellStyle name="Percent 6 2 24" xfId="21297"/>
    <cellStyle name="Percent 6 2 25" xfId="21298"/>
    <cellStyle name="Percent 6 2 26" xfId="21299"/>
    <cellStyle name="Percent 6 2 27" xfId="21300"/>
    <cellStyle name="Percent 6 2 28" xfId="21301"/>
    <cellStyle name="Percent 6 2 29" xfId="21302"/>
    <cellStyle name="Percent 6 2 3" xfId="21303"/>
    <cellStyle name="Percent 6 2 30" xfId="21304"/>
    <cellStyle name="Percent 6 2 31" xfId="21305"/>
    <cellStyle name="Percent 6 2 32" xfId="21306"/>
    <cellStyle name="Percent 6 2 33" xfId="21307"/>
    <cellStyle name="Percent 6 2 34" xfId="21308"/>
    <cellStyle name="Percent 6 2 35" xfId="21309"/>
    <cellStyle name="Percent 6 2 4" xfId="21310"/>
    <cellStyle name="Percent 6 2 5" xfId="21311"/>
    <cellStyle name="Percent 6 2 6" xfId="21312"/>
    <cellStyle name="Percent 6 2 7" xfId="21313"/>
    <cellStyle name="Percent 6 2 8" xfId="21314"/>
    <cellStyle name="Percent 6 2 9" xfId="21315"/>
    <cellStyle name="Percent 6 20" xfId="21316"/>
    <cellStyle name="Percent 6 20 10" xfId="21317"/>
    <cellStyle name="Percent 6 20 11" xfId="21318"/>
    <cellStyle name="Percent 6 20 12" xfId="21319"/>
    <cellStyle name="Percent 6 20 13" xfId="21320"/>
    <cellStyle name="Percent 6 20 14" xfId="21321"/>
    <cellStyle name="Percent 6 20 15" xfId="21322"/>
    <cellStyle name="Percent 6 20 16" xfId="21323"/>
    <cellStyle name="Percent 6 20 17" xfId="21324"/>
    <cellStyle name="Percent 6 20 18" xfId="21325"/>
    <cellStyle name="Percent 6 20 19" xfId="21326"/>
    <cellStyle name="Percent 6 20 2" xfId="21327"/>
    <cellStyle name="Percent 6 20 20" xfId="21328"/>
    <cellStyle name="Percent 6 20 21" xfId="21329"/>
    <cellStyle name="Percent 6 20 22" xfId="21330"/>
    <cellStyle name="Percent 6 20 23" xfId="21331"/>
    <cellStyle name="Percent 6 20 24" xfId="21332"/>
    <cellStyle name="Percent 6 20 25" xfId="21333"/>
    <cellStyle name="Percent 6 20 26" xfId="21334"/>
    <cellStyle name="Percent 6 20 27" xfId="21335"/>
    <cellStyle name="Percent 6 20 28" xfId="21336"/>
    <cellStyle name="Percent 6 20 29" xfId="21337"/>
    <cellStyle name="Percent 6 20 3" xfId="21338"/>
    <cellStyle name="Percent 6 20 30" xfId="21339"/>
    <cellStyle name="Percent 6 20 31" xfId="21340"/>
    <cellStyle name="Percent 6 20 32" xfId="21341"/>
    <cellStyle name="Percent 6 20 33" xfId="21342"/>
    <cellStyle name="Percent 6 20 34" xfId="21343"/>
    <cellStyle name="Percent 6 20 35" xfId="21344"/>
    <cellStyle name="Percent 6 20 4" xfId="21345"/>
    <cellStyle name="Percent 6 20 5" xfId="21346"/>
    <cellStyle name="Percent 6 20 6" xfId="21347"/>
    <cellStyle name="Percent 6 20 7" xfId="21348"/>
    <cellStyle name="Percent 6 20 8" xfId="21349"/>
    <cellStyle name="Percent 6 20 9" xfId="21350"/>
    <cellStyle name="Percent 6 21" xfId="21351"/>
    <cellStyle name="Percent 6 21 10" xfId="21352"/>
    <cellStyle name="Percent 6 21 11" xfId="21353"/>
    <cellStyle name="Percent 6 21 12" xfId="21354"/>
    <cellStyle name="Percent 6 21 13" xfId="21355"/>
    <cellStyle name="Percent 6 21 14" xfId="21356"/>
    <cellStyle name="Percent 6 21 15" xfId="21357"/>
    <cellStyle name="Percent 6 21 16" xfId="21358"/>
    <cellStyle name="Percent 6 21 17" xfId="21359"/>
    <cellStyle name="Percent 6 21 18" xfId="21360"/>
    <cellStyle name="Percent 6 21 19" xfId="21361"/>
    <cellStyle name="Percent 6 21 2" xfId="21362"/>
    <cellStyle name="Percent 6 21 20" xfId="21363"/>
    <cellStyle name="Percent 6 21 21" xfId="21364"/>
    <cellStyle name="Percent 6 21 22" xfId="21365"/>
    <cellStyle name="Percent 6 21 23" xfId="21366"/>
    <cellStyle name="Percent 6 21 24" xfId="21367"/>
    <cellStyle name="Percent 6 21 25" xfId="21368"/>
    <cellStyle name="Percent 6 21 26" xfId="21369"/>
    <cellStyle name="Percent 6 21 27" xfId="21370"/>
    <cellStyle name="Percent 6 21 28" xfId="21371"/>
    <cellStyle name="Percent 6 21 29" xfId="21372"/>
    <cellStyle name="Percent 6 21 3" xfId="21373"/>
    <cellStyle name="Percent 6 21 30" xfId="21374"/>
    <cellStyle name="Percent 6 21 31" xfId="21375"/>
    <cellStyle name="Percent 6 21 32" xfId="21376"/>
    <cellStyle name="Percent 6 21 33" xfId="21377"/>
    <cellStyle name="Percent 6 21 34" xfId="21378"/>
    <cellStyle name="Percent 6 21 35" xfId="21379"/>
    <cellStyle name="Percent 6 21 4" xfId="21380"/>
    <cellStyle name="Percent 6 21 5" xfId="21381"/>
    <cellStyle name="Percent 6 21 6" xfId="21382"/>
    <cellStyle name="Percent 6 21 7" xfId="21383"/>
    <cellStyle name="Percent 6 21 8" xfId="21384"/>
    <cellStyle name="Percent 6 21 9" xfId="21385"/>
    <cellStyle name="Percent 6 22" xfId="21386"/>
    <cellStyle name="Percent 6 22 10" xfId="21387"/>
    <cellStyle name="Percent 6 22 11" xfId="21388"/>
    <cellStyle name="Percent 6 22 12" xfId="21389"/>
    <cellStyle name="Percent 6 22 13" xfId="21390"/>
    <cellStyle name="Percent 6 22 14" xfId="21391"/>
    <cellStyle name="Percent 6 22 15" xfId="21392"/>
    <cellStyle name="Percent 6 22 16" xfId="21393"/>
    <cellStyle name="Percent 6 22 17" xfId="21394"/>
    <cellStyle name="Percent 6 22 18" xfId="21395"/>
    <cellStyle name="Percent 6 22 19" xfId="21396"/>
    <cellStyle name="Percent 6 22 2" xfId="21397"/>
    <cellStyle name="Percent 6 22 20" xfId="21398"/>
    <cellStyle name="Percent 6 22 21" xfId="21399"/>
    <cellStyle name="Percent 6 22 22" xfId="21400"/>
    <cellStyle name="Percent 6 22 23" xfId="21401"/>
    <cellStyle name="Percent 6 22 24" xfId="21402"/>
    <cellStyle name="Percent 6 22 25" xfId="21403"/>
    <cellStyle name="Percent 6 22 26" xfId="21404"/>
    <cellStyle name="Percent 6 22 27" xfId="21405"/>
    <cellStyle name="Percent 6 22 28" xfId="21406"/>
    <cellStyle name="Percent 6 22 29" xfId="21407"/>
    <cellStyle name="Percent 6 22 3" xfId="21408"/>
    <cellStyle name="Percent 6 22 30" xfId="21409"/>
    <cellStyle name="Percent 6 22 31" xfId="21410"/>
    <cellStyle name="Percent 6 22 32" xfId="21411"/>
    <cellStyle name="Percent 6 22 33" xfId="21412"/>
    <cellStyle name="Percent 6 22 34" xfId="21413"/>
    <cellStyle name="Percent 6 22 35" xfId="21414"/>
    <cellStyle name="Percent 6 22 4" xfId="21415"/>
    <cellStyle name="Percent 6 22 5" xfId="21416"/>
    <cellStyle name="Percent 6 22 6" xfId="21417"/>
    <cellStyle name="Percent 6 22 7" xfId="21418"/>
    <cellStyle name="Percent 6 22 8" xfId="21419"/>
    <cellStyle name="Percent 6 22 9" xfId="21420"/>
    <cellStyle name="Percent 6 23" xfId="21421"/>
    <cellStyle name="Percent 6 23 10" xfId="21422"/>
    <cellStyle name="Percent 6 23 11" xfId="21423"/>
    <cellStyle name="Percent 6 23 12" xfId="21424"/>
    <cellStyle name="Percent 6 23 13" xfId="21425"/>
    <cellStyle name="Percent 6 23 14" xfId="21426"/>
    <cellStyle name="Percent 6 23 15" xfId="21427"/>
    <cellStyle name="Percent 6 23 16" xfId="21428"/>
    <cellStyle name="Percent 6 23 17" xfId="21429"/>
    <cellStyle name="Percent 6 23 18" xfId="21430"/>
    <cellStyle name="Percent 6 23 19" xfId="21431"/>
    <cellStyle name="Percent 6 23 2" xfId="21432"/>
    <cellStyle name="Percent 6 23 20" xfId="21433"/>
    <cellStyle name="Percent 6 23 21" xfId="21434"/>
    <cellStyle name="Percent 6 23 22" xfId="21435"/>
    <cellStyle name="Percent 6 23 23" xfId="21436"/>
    <cellStyle name="Percent 6 23 24" xfId="21437"/>
    <cellStyle name="Percent 6 23 25" xfId="21438"/>
    <cellStyle name="Percent 6 23 26" xfId="21439"/>
    <cellStyle name="Percent 6 23 27" xfId="21440"/>
    <cellStyle name="Percent 6 23 28" xfId="21441"/>
    <cellStyle name="Percent 6 23 29" xfId="21442"/>
    <cellStyle name="Percent 6 23 3" xfId="21443"/>
    <cellStyle name="Percent 6 23 30" xfId="21444"/>
    <cellStyle name="Percent 6 23 31" xfId="21445"/>
    <cellStyle name="Percent 6 23 32" xfId="21446"/>
    <cellStyle name="Percent 6 23 33" xfId="21447"/>
    <cellStyle name="Percent 6 23 34" xfId="21448"/>
    <cellStyle name="Percent 6 23 35" xfId="21449"/>
    <cellStyle name="Percent 6 23 4" xfId="21450"/>
    <cellStyle name="Percent 6 23 5" xfId="21451"/>
    <cellStyle name="Percent 6 23 6" xfId="21452"/>
    <cellStyle name="Percent 6 23 7" xfId="21453"/>
    <cellStyle name="Percent 6 23 8" xfId="21454"/>
    <cellStyle name="Percent 6 23 9" xfId="21455"/>
    <cellStyle name="Percent 6 24" xfId="21456"/>
    <cellStyle name="Percent 6 24 10" xfId="21457"/>
    <cellStyle name="Percent 6 24 11" xfId="21458"/>
    <cellStyle name="Percent 6 24 12" xfId="21459"/>
    <cellStyle name="Percent 6 24 13" xfId="21460"/>
    <cellStyle name="Percent 6 24 14" xfId="21461"/>
    <cellStyle name="Percent 6 24 15" xfId="21462"/>
    <cellStyle name="Percent 6 24 16" xfId="21463"/>
    <cellStyle name="Percent 6 24 17" xfId="21464"/>
    <cellStyle name="Percent 6 24 18" xfId="21465"/>
    <cellStyle name="Percent 6 24 19" xfId="21466"/>
    <cellStyle name="Percent 6 24 2" xfId="21467"/>
    <cellStyle name="Percent 6 24 20" xfId="21468"/>
    <cellStyle name="Percent 6 24 21" xfId="21469"/>
    <cellStyle name="Percent 6 24 22" xfId="21470"/>
    <cellStyle name="Percent 6 24 23" xfId="21471"/>
    <cellStyle name="Percent 6 24 24" xfId="21472"/>
    <cellStyle name="Percent 6 24 25" xfId="21473"/>
    <cellStyle name="Percent 6 24 26" xfId="21474"/>
    <cellStyle name="Percent 6 24 27" xfId="21475"/>
    <cellStyle name="Percent 6 24 28" xfId="21476"/>
    <cellStyle name="Percent 6 24 29" xfId="21477"/>
    <cellStyle name="Percent 6 24 3" xfId="21478"/>
    <cellStyle name="Percent 6 24 30" xfId="21479"/>
    <cellStyle name="Percent 6 24 31" xfId="21480"/>
    <cellStyle name="Percent 6 24 32" xfId="21481"/>
    <cellStyle name="Percent 6 24 33" xfId="21482"/>
    <cellStyle name="Percent 6 24 34" xfId="21483"/>
    <cellStyle name="Percent 6 24 35" xfId="21484"/>
    <cellStyle name="Percent 6 24 4" xfId="21485"/>
    <cellStyle name="Percent 6 24 5" xfId="21486"/>
    <cellStyle name="Percent 6 24 6" xfId="21487"/>
    <cellStyle name="Percent 6 24 7" xfId="21488"/>
    <cellStyle name="Percent 6 24 8" xfId="21489"/>
    <cellStyle name="Percent 6 24 9" xfId="21490"/>
    <cellStyle name="Percent 6 25" xfId="21491"/>
    <cellStyle name="Percent 6 25 10" xfId="21492"/>
    <cellStyle name="Percent 6 25 11" xfId="21493"/>
    <cellStyle name="Percent 6 25 12" xfId="21494"/>
    <cellStyle name="Percent 6 25 13" xfId="21495"/>
    <cellStyle name="Percent 6 25 14" xfId="21496"/>
    <cellStyle name="Percent 6 25 15" xfId="21497"/>
    <cellStyle name="Percent 6 25 16" xfId="21498"/>
    <cellStyle name="Percent 6 25 17" xfId="21499"/>
    <cellStyle name="Percent 6 25 18" xfId="21500"/>
    <cellStyle name="Percent 6 25 19" xfId="21501"/>
    <cellStyle name="Percent 6 25 2" xfId="21502"/>
    <cellStyle name="Percent 6 25 20" xfId="21503"/>
    <cellStyle name="Percent 6 25 21" xfId="21504"/>
    <cellStyle name="Percent 6 25 22" xfId="21505"/>
    <cellStyle name="Percent 6 25 23" xfId="21506"/>
    <cellStyle name="Percent 6 25 24" xfId="21507"/>
    <cellStyle name="Percent 6 25 25" xfId="21508"/>
    <cellStyle name="Percent 6 25 26" xfId="21509"/>
    <cellStyle name="Percent 6 25 27" xfId="21510"/>
    <cellStyle name="Percent 6 25 28" xfId="21511"/>
    <cellStyle name="Percent 6 25 29" xfId="21512"/>
    <cellStyle name="Percent 6 25 3" xfId="21513"/>
    <cellStyle name="Percent 6 25 30" xfId="21514"/>
    <cellStyle name="Percent 6 25 31" xfId="21515"/>
    <cellStyle name="Percent 6 25 32" xfId="21516"/>
    <cellStyle name="Percent 6 25 33" xfId="21517"/>
    <cellStyle name="Percent 6 25 34" xfId="21518"/>
    <cellStyle name="Percent 6 25 35" xfId="21519"/>
    <cellStyle name="Percent 6 25 4" xfId="21520"/>
    <cellStyle name="Percent 6 25 5" xfId="21521"/>
    <cellStyle name="Percent 6 25 6" xfId="21522"/>
    <cellStyle name="Percent 6 25 7" xfId="21523"/>
    <cellStyle name="Percent 6 25 8" xfId="21524"/>
    <cellStyle name="Percent 6 25 9" xfId="21525"/>
    <cellStyle name="Percent 6 26" xfId="20930"/>
    <cellStyle name="Percent 6 3" xfId="21526"/>
    <cellStyle name="Percent 6 3 10" xfId="21527"/>
    <cellStyle name="Percent 6 3 11" xfId="21528"/>
    <cellStyle name="Percent 6 3 12" xfId="21529"/>
    <cellStyle name="Percent 6 3 13" xfId="21530"/>
    <cellStyle name="Percent 6 3 14" xfId="21531"/>
    <cellStyle name="Percent 6 3 15" xfId="21532"/>
    <cellStyle name="Percent 6 3 16" xfId="21533"/>
    <cellStyle name="Percent 6 3 17" xfId="21534"/>
    <cellStyle name="Percent 6 3 18" xfId="21535"/>
    <cellStyle name="Percent 6 3 19" xfId="21536"/>
    <cellStyle name="Percent 6 3 2" xfId="21537"/>
    <cellStyle name="Percent 6 3 20" xfId="21538"/>
    <cellStyle name="Percent 6 3 21" xfId="21539"/>
    <cellStyle name="Percent 6 3 22" xfId="21540"/>
    <cellStyle name="Percent 6 3 23" xfId="21541"/>
    <cellStyle name="Percent 6 3 24" xfId="21542"/>
    <cellStyle name="Percent 6 3 25" xfId="21543"/>
    <cellStyle name="Percent 6 3 26" xfId="21544"/>
    <cellStyle name="Percent 6 3 27" xfId="21545"/>
    <cellStyle name="Percent 6 3 28" xfId="21546"/>
    <cellStyle name="Percent 6 3 29" xfId="21547"/>
    <cellStyle name="Percent 6 3 3" xfId="21548"/>
    <cellStyle name="Percent 6 3 30" xfId="21549"/>
    <cellStyle name="Percent 6 3 31" xfId="21550"/>
    <cellStyle name="Percent 6 3 32" xfId="21551"/>
    <cellStyle name="Percent 6 3 33" xfId="21552"/>
    <cellStyle name="Percent 6 3 34" xfId="21553"/>
    <cellStyle name="Percent 6 3 35" xfId="21554"/>
    <cellStyle name="Percent 6 3 4" xfId="21555"/>
    <cellStyle name="Percent 6 3 5" xfId="21556"/>
    <cellStyle name="Percent 6 3 6" xfId="21557"/>
    <cellStyle name="Percent 6 3 7" xfId="21558"/>
    <cellStyle name="Percent 6 3 8" xfId="21559"/>
    <cellStyle name="Percent 6 3 9" xfId="21560"/>
    <cellStyle name="Percent 6 4" xfId="21561"/>
    <cellStyle name="Percent 6 4 10" xfId="21562"/>
    <cellStyle name="Percent 6 4 11" xfId="21563"/>
    <cellStyle name="Percent 6 4 12" xfId="21564"/>
    <cellStyle name="Percent 6 4 13" xfId="21565"/>
    <cellStyle name="Percent 6 4 14" xfId="21566"/>
    <cellStyle name="Percent 6 4 15" xfId="21567"/>
    <cellStyle name="Percent 6 4 16" xfId="21568"/>
    <cellStyle name="Percent 6 4 17" xfId="21569"/>
    <cellStyle name="Percent 6 4 18" xfId="21570"/>
    <cellStyle name="Percent 6 4 19" xfId="21571"/>
    <cellStyle name="Percent 6 4 2" xfId="21572"/>
    <cellStyle name="Percent 6 4 20" xfId="21573"/>
    <cellStyle name="Percent 6 4 21" xfId="21574"/>
    <cellStyle name="Percent 6 4 22" xfId="21575"/>
    <cellStyle name="Percent 6 4 23" xfId="21576"/>
    <cellStyle name="Percent 6 4 24" xfId="21577"/>
    <cellStyle name="Percent 6 4 25" xfId="21578"/>
    <cellStyle name="Percent 6 4 26" xfId="21579"/>
    <cellStyle name="Percent 6 4 27" xfId="21580"/>
    <cellStyle name="Percent 6 4 28" xfId="21581"/>
    <cellStyle name="Percent 6 4 29" xfId="21582"/>
    <cellStyle name="Percent 6 4 3" xfId="21583"/>
    <cellStyle name="Percent 6 4 30" xfId="21584"/>
    <cellStyle name="Percent 6 4 31" xfId="21585"/>
    <cellStyle name="Percent 6 4 32" xfId="21586"/>
    <cellStyle name="Percent 6 4 33" xfId="21587"/>
    <cellStyle name="Percent 6 4 34" xfId="21588"/>
    <cellStyle name="Percent 6 4 35" xfId="21589"/>
    <cellStyle name="Percent 6 4 4" xfId="21590"/>
    <cellStyle name="Percent 6 4 5" xfId="21591"/>
    <cellStyle name="Percent 6 4 6" xfId="21592"/>
    <cellStyle name="Percent 6 4 7" xfId="21593"/>
    <cellStyle name="Percent 6 4 8" xfId="21594"/>
    <cellStyle name="Percent 6 4 9" xfId="21595"/>
    <cellStyle name="Percent 6 5" xfId="21596"/>
    <cellStyle name="Percent 6 5 10" xfId="21597"/>
    <cellStyle name="Percent 6 5 11" xfId="21598"/>
    <cellStyle name="Percent 6 5 12" xfId="21599"/>
    <cellStyle name="Percent 6 5 13" xfId="21600"/>
    <cellStyle name="Percent 6 5 14" xfId="21601"/>
    <cellStyle name="Percent 6 5 15" xfId="21602"/>
    <cellStyle name="Percent 6 5 16" xfId="21603"/>
    <cellStyle name="Percent 6 5 17" xfId="21604"/>
    <cellStyle name="Percent 6 5 18" xfId="21605"/>
    <cellStyle name="Percent 6 5 19" xfId="21606"/>
    <cellStyle name="Percent 6 5 2" xfId="21607"/>
    <cellStyle name="Percent 6 5 20" xfId="21608"/>
    <cellStyle name="Percent 6 5 21" xfId="21609"/>
    <cellStyle name="Percent 6 5 22" xfId="21610"/>
    <cellStyle name="Percent 6 5 23" xfId="21611"/>
    <cellStyle name="Percent 6 5 24" xfId="21612"/>
    <cellStyle name="Percent 6 5 25" xfId="21613"/>
    <cellStyle name="Percent 6 5 26" xfId="21614"/>
    <cellStyle name="Percent 6 5 27" xfId="21615"/>
    <cellStyle name="Percent 6 5 28" xfId="21616"/>
    <cellStyle name="Percent 6 5 29" xfId="21617"/>
    <cellStyle name="Percent 6 5 3" xfId="21618"/>
    <cellStyle name="Percent 6 5 30" xfId="21619"/>
    <cellStyle name="Percent 6 5 31" xfId="21620"/>
    <cellStyle name="Percent 6 5 32" xfId="21621"/>
    <cellStyle name="Percent 6 5 33" xfId="21622"/>
    <cellStyle name="Percent 6 5 34" xfId="21623"/>
    <cellStyle name="Percent 6 5 35" xfId="21624"/>
    <cellStyle name="Percent 6 5 4" xfId="21625"/>
    <cellStyle name="Percent 6 5 5" xfId="21626"/>
    <cellStyle name="Percent 6 5 6" xfId="21627"/>
    <cellStyle name="Percent 6 5 7" xfId="21628"/>
    <cellStyle name="Percent 6 5 8" xfId="21629"/>
    <cellStyle name="Percent 6 5 9" xfId="21630"/>
    <cellStyle name="Percent 6 6" xfId="21631"/>
    <cellStyle name="Percent 6 6 10" xfId="21632"/>
    <cellStyle name="Percent 6 6 11" xfId="21633"/>
    <cellStyle name="Percent 6 6 12" xfId="21634"/>
    <cellStyle name="Percent 6 6 13" xfId="21635"/>
    <cellStyle name="Percent 6 6 14" xfId="21636"/>
    <cellStyle name="Percent 6 6 15" xfId="21637"/>
    <cellStyle name="Percent 6 6 16" xfId="21638"/>
    <cellStyle name="Percent 6 6 17" xfId="21639"/>
    <cellStyle name="Percent 6 6 18" xfId="21640"/>
    <cellStyle name="Percent 6 6 19" xfId="21641"/>
    <cellStyle name="Percent 6 6 2" xfId="21642"/>
    <cellStyle name="Percent 6 6 20" xfId="21643"/>
    <cellStyle name="Percent 6 6 21" xfId="21644"/>
    <cellStyle name="Percent 6 6 22" xfId="21645"/>
    <cellStyle name="Percent 6 6 23" xfId="21646"/>
    <cellStyle name="Percent 6 6 24" xfId="21647"/>
    <cellStyle name="Percent 6 6 25" xfId="21648"/>
    <cellStyle name="Percent 6 6 26" xfId="21649"/>
    <cellStyle name="Percent 6 6 27" xfId="21650"/>
    <cellStyle name="Percent 6 6 28" xfId="21651"/>
    <cellStyle name="Percent 6 6 29" xfId="21652"/>
    <cellStyle name="Percent 6 6 3" xfId="21653"/>
    <cellStyle name="Percent 6 6 30" xfId="21654"/>
    <cellStyle name="Percent 6 6 31" xfId="21655"/>
    <cellStyle name="Percent 6 6 32" xfId="21656"/>
    <cellStyle name="Percent 6 6 33" xfId="21657"/>
    <cellStyle name="Percent 6 6 34" xfId="21658"/>
    <cellStyle name="Percent 6 6 35" xfId="21659"/>
    <cellStyle name="Percent 6 6 4" xfId="21660"/>
    <cellStyle name="Percent 6 6 5" xfId="21661"/>
    <cellStyle name="Percent 6 6 6" xfId="21662"/>
    <cellStyle name="Percent 6 6 7" xfId="21663"/>
    <cellStyle name="Percent 6 6 8" xfId="21664"/>
    <cellStyle name="Percent 6 6 9" xfId="21665"/>
    <cellStyle name="Percent 6 7" xfId="21666"/>
    <cellStyle name="Percent 6 7 10" xfId="21667"/>
    <cellStyle name="Percent 6 7 11" xfId="21668"/>
    <cellStyle name="Percent 6 7 12" xfId="21669"/>
    <cellStyle name="Percent 6 7 13" xfId="21670"/>
    <cellStyle name="Percent 6 7 14" xfId="21671"/>
    <cellStyle name="Percent 6 7 15" xfId="21672"/>
    <cellStyle name="Percent 6 7 16" xfId="21673"/>
    <cellStyle name="Percent 6 7 17" xfId="21674"/>
    <cellStyle name="Percent 6 7 18" xfId="21675"/>
    <cellStyle name="Percent 6 7 19" xfId="21676"/>
    <cellStyle name="Percent 6 7 2" xfId="21677"/>
    <cellStyle name="Percent 6 7 20" xfId="21678"/>
    <cellStyle name="Percent 6 7 21" xfId="21679"/>
    <cellStyle name="Percent 6 7 22" xfId="21680"/>
    <cellStyle name="Percent 6 7 23" xfId="21681"/>
    <cellStyle name="Percent 6 7 24" xfId="21682"/>
    <cellStyle name="Percent 6 7 25" xfId="21683"/>
    <cellStyle name="Percent 6 7 26" xfId="21684"/>
    <cellStyle name="Percent 6 7 27" xfId="21685"/>
    <cellStyle name="Percent 6 7 28" xfId="21686"/>
    <cellStyle name="Percent 6 7 29" xfId="21687"/>
    <cellStyle name="Percent 6 7 3" xfId="21688"/>
    <cellStyle name="Percent 6 7 30" xfId="21689"/>
    <cellStyle name="Percent 6 7 31" xfId="21690"/>
    <cellStyle name="Percent 6 7 32" xfId="21691"/>
    <cellStyle name="Percent 6 7 33" xfId="21692"/>
    <cellStyle name="Percent 6 7 34" xfId="21693"/>
    <cellStyle name="Percent 6 7 35" xfId="21694"/>
    <cellStyle name="Percent 6 7 4" xfId="21695"/>
    <cellStyle name="Percent 6 7 5" xfId="21696"/>
    <cellStyle name="Percent 6 7 6" xfId="21697"/>
    <cellStyle name="Percent 6 7 7" xfId="21698"/>
    <cellStyle name="Percent 6 7 8" xfId="21699"/>
    <cellStyle name="Percent 6 7 9" xfId="21700"/>
    <cellStyle name="Percent 6 8" xfId="21701"/>
    <cellStyle name="Percent 6 8 10" xfId="21702"/>
    <cellStyle name="Percent 6 8 11" xfId="21703"/>
    <cellStyle name="Percent 6 8 12" xfId="21704"/>
    <cellStyle name="Percent 6 8 13" xfId="21705"/>
    <cellStyle name="Percent 6 8 14" xfId="21706"/>
    <cellStyle name="Percent 6 8 15" xfId="21707"/>
    <cellStyle name="Percent 6 8 16" xfId="21708"/>
    <cellStyle name="Percent 6 8 17" xfId="21709"/>
    <cellStyle name="Percent 6 8 18" xfId="21710"/>
    <cellStyle name="Percent 6 8 19" xfId="21711"/>
    <cellStyle name="Percent 6 8 2" xfId="21712"/>
    <cellStyle name="Percent 6 8 20" xfId="21713"/>
    <cellStyle name="Percent 6 8 21" xfId="21714"/>
    <cellStyle name="Percent 6 8 22" xfId="21715"/>
    <cellStyle name="Percent 6 8 23" xfId="21716"/>
    <cellStyle name="Percent 6 8 24" xfId="21717"/>
    <cellStyle name="Percent 6 8 25" xfId="21718"/>
    <cellStyle name="Percent 6 8 26" xfId="21719"/>
    <cellStyle name="Percent 6 8 27" xfId="21720"/>
    <cellStyle name="Percent 6 8 28" xfId="21721"/>
    <cellStyle name="Percent 6 8 29" xfId="21722"/>
    <cellStyle name="Percent 6 8 3" xfId="21723"/>
    <cellStyle name="Percent 6 8 30" xfId="21724"/>
    <cellStyle name="Percent 6 8 31" xfId="21725"/>
    <cellStyle name="Percent 6 8 32" xfId="21726"/>
    <cellStyle name="Percent 6 8 33" xfId="21727"/>
    <cellStyle name="Percent 6 8 34" xfId="21728"/>
    <cellStyle name="Percent 6 8 35" xfId="21729"/>
    <cellStyle name="Percent 6 8 4" xfId="21730"/>
    <cellStyle name="Percent 6 8 5" xfId="21731"/>
    <cellStyle name="Percent 6 8 6" xfId="21732"/>
    <cellStyle name="Percent 6 8 7" xfId="21733"/>
    <cellStyle name="Percent 6 8 8" xfId="21734"/>
    <cellStyle name="Percent 6 8 9" xfId="21735"/>
    <cellStyle name="Percent 6 9" xfId="21736"/>
    <cellStyle name="Percent 6 9 10" xfId="21737"/>
    <cellStyle name="Percent 6 9 11" xfId="21738"/>
    <cellStyle name="Percent 6 9 12" xfId="21739"/>
    <cellStyle name="Percent 6 9 13" xfId="21740"/>
    <cellStyle name="Percent 6 9 14" xfId="21741"/>
    <cellStyle name="Percent 6 9 15" xfId="21742"/>
    <cellStyle name="Percent 6 9 16" xfId="21743"/>
    <cellStyle name="Percent 6 9 17" xfId="21744"/>
    <cellStyle name="Percent 6 9 18" xfId="21745"/>
    <cellStyle name="Percent 6 9 19" xfId="21746"/>
    <cellStyle name="Percent 6 9 2" xfId="21747"/>
    <cellStyle name="Percent 6 9 20" xfId="21748"/>
    <cellStyle name="Percent 6 9 21" xfId="21749"/>
    <cellStyle name="Percent 6 9 22" xfId="21750"/>
    <cellStyle name="Percent 6 9 23" xfId="21751"/>
    <cellStyle name="Percent 6 9 24" xfId="21752"/>
    <cellStyle name="Percent 6 9 25" xfId="21753"/>
    <cellStyle name="Percent 6 9 26" xfId="21754"/>
    <cellStyle name="Percent 6 9 27" xfId="21755"/>
    <cellStyle name="Percent 6 9 28" xfId="21756"/>
    <cellStyle name="Percent 6 9 29" xfId="21757"/>
    <cellStyle name="Percent 6 9 3" xfId="21758"/>
    <cellStyle name="Percent 6 9 30" xfId="21759"/>
    <cellStyle name="Percent 6 9 31" xfId="21760"/>
    <cellStyle name="Percent 6 9 32" xfId="21761"/>
    <cellStyle name="Percent 6 9 33" xfId="21762"/>
    <cellStyle name="Percent 6 9 34" xfId="21763"/>
    <cellStyle name="Percent 6 9 35" xfId="21764"/>
    <cellStyle name="Percent 6 9 4" xfId="21765"/>
    <cellStyle name="Percent 6 9 5" xfId="21766"/>
    <cellStyle name="Percent 6 9 6" xfId="21767"/>
    <cellStyle name="Percent 6 9 7" xfId="21768"/>
    <cellStyle name="Percent 6 9 8" xfId="21769"/>
    <cellStyle name="Percent 6 9 9" xfId="21770"/>
    <cellStyle name="Percent 60" xfId="23914"/>
    <cellStyle name="Percent 61" xfId="23917"/>
    <cellStyle name="Percent 62" xfId="23920"/>
    <cellStyle name="Percent 63" xfId="23923"/>
    <cellStyle name="Percent 64" xfId="23926"/>
    <cellStyle name="Percent 65" xfId="23930"/>
    <cellStyle name="Percent 66" xfId="23932"/>
    <cellStyle name="Percent 67" xfId="23935"/>
    <cellStyle name="Percent 68" xfId="23846"/>
    <cellStyle name="Percent 69" xfId="23943"/>
    <cellStyle name="Percent 7" xfId="21771"/>
    <cellStyle name="Percent 7 10" xfId="21772"/>
    <cellStyle name="Percent 7 10 10" xfId="21773"/>
    <cellStyle name="Percent 7 10 11" xfId="21774"/>
    <cellStyle name="Percent 7 10 12" xfId="21775"/>
    <cellStyle name="Percent 7 10 13" xfId="21776"/>
    <cellStyle name="Percent 7 10 14" xfId="21777"/>
    <cellStyle name="Percent 7 10 15" xfId="21778"/>
    <cellStyle name="Percent 7 10 16" xfId="21779"/>
    <cellStyle name="Percent 7 10 17" xfId="21780"/>
    <cellStyle name="Percent 7 10 18" xfId="21781"/>
    <cellStyle name="Percent 7 10 19" xfId="21782"/>
    <cellStyle name="Percent 7 10 2" xfId="21783"/>
    <cellStyle name="Percent 7 10 20" xfId="21784"/>
    <cellStyle name="Percent 7 10 21" xfId="21785"/>
    <cellStyle name="Percent 7 10 22" xfId="21786"/>
    <cellStyle name="Percent 7 10 23" xfId="21787"/>
    <cellStyle name="Percent 7 10 24" xfId="21788"/>
    <cellStyle name="Percent 7 10 25" xfId="21789"/>
    <cellStyle name="Percent 7 10 26" xfId="21790"/>
    <cellStyle name="Percent 7 10 27" xfId="21791"/>
    <cellStyle name="Percent 7 10 28" xfId="21792"/>
    <cellStyle name="Percent 7 10 29" xfId="21793"/>
    <cellStyle name="Percent 7 10 3" xfId="21794"/>
    <cellStyle name="Percent 7 10 30" xfId="21795"/>
    <cellStyle name="Percent 7 10 31" xfId="21796"/>
    <cellStyle name="Percent 7 10 32" xfId="21797"/>
    <cellStyle name="Percent 7 10 33" xfId="21798"/>
    <cellStyle name="Percent 7 10 34" xfId="21799"/>
    <cellStyle name="Percent 7 10 35" xfId="21800"/>
    <cellStyle name="Percent 7 10 4" xfId="21801"/>
    <cellStyle name="Percent 7 10 5" xfId="21802"/>
    <cellStyle name="Percent 7 10 6" xfId="21803"/>
    <cellStyle name="Percent 7 10 7" xfId="21804"/>
    <cellStyle name="Percent 7 10 8" xfId="21805"/>
    <cellStyle name="Percent 7 10 9" xfId="21806"/>
    <cellStyle name="Percent 7 11" xfId="21807"/>
    <cellStyle name="Percent 7 11 10" xfId="21808"/>
    <cellStyle name="Percent 7 11 11" xfId="21809"/>
    <cellStyle name="Percent 7 11 12" xfId="21810"/>
    <cellStyle name="Percent 7 11 13" xfId="21811"/>
    <cellStyle name="Percent 7 11 14" xfId="21812"/>
    <cellStyle name="Percent 7 11 15" xfId="21813"/>
    <cellStyle name="Percent 7 11 16" xfId="21814"/>
    <cellStyle name="Percent 7 11 17" xfId="21815"/>
    <cellStyle name="Percent 7 11 18" xfId="21816"/>
    <cellStyle name="Percent 7 11 19" xfId="21817"/>
    <cellStyle name="Percent 7 11 2" xfId="21818"/>
    <cellStyle name="Percent 7 11 20" xfId="21819"/>
    <cellStyle name="Percent 7 11 21" xfId="21820"/>
    <cellStyle name="Percent 7 11 22" xfId="21821"/>
    <cellStyle name="Percent 7 11 23" xfId="21822"/>
    <cellStyle name="Percent 7 11 24" xfId="21823"/>
    <cellStyle name="Percent 7 11 25" xfId="21824"/>
    <cellStyle name="Percent 7 11 26" xfId="21825"/>
    <cellStyle name="Percent 7 11 27" xfId="21826"/>
    <cellStyle name="Percent 7 11 28" xfId="21827"/>
    <cellStyle name="Percent 7 11 29" xfId="21828"/>
    <cellStyle name="Percent 7 11 3" xfId="21829"/>
    <cellStyle name="Percent 7 11 30" xfId="21830"/>
    <cellStyle name="Percent 7 11 31" xfId="21831"/>
    <cellStyle name="Percent 7 11 32" xfId="21832"/>
    <cellStyle name="Percent 7 11 33" xfId="21833"/>
    <cellStyle name="Percent 7 11 34" xfId="21834"/>
    <cellStyle name="Percent 7 11 35" xfId="21835"/>
    <cellStyle name="Percent 7 11 4" xfId="21836"/>
    <cellStyle name="Percent 7 11 5" xfId="21837"/>
    <cellStyle name="Percent 7 11 6" xfId="21838"/>
    <cellStyle name="Percent 7 11 7" xfId="21839"/>
    <cellStyle name="Percent 7 11 8" xfId="21840"/>
    <cellStyle name="Percent 7 11 9" xfId="21841"/>
    <cellStyle name="Percent 7 12" xfId="21842"/>
    <cellStyle name="Percent 7 12 10" xfId="21843"/>
    <cellStyle name="Percent 7 12 11" xfId="21844"/>
    <cellStyle name="Percent 7 12 12" xfId="21845"/>
    <cellStyle name="Percent 7 12 13" xfId="21846"/>
    <cellStyle name="Percent 7 12 14" xfId="21847"/>
    <cellStyle name="Percent 7 12 15" xfId="21848"/>
    <cellStyle name="Percent 7 12 16" xfId="21849"/>
    <cellStyle name="Percent 7 12 17" xfId="21850"/>
    <cellStyle name="Percent 7 12 18" xfId="21851"/>
    <cellStyle name="Percent 7 12 19" xfId="21852"/>
    <cellStyle name="Percent 7 12 2" xfId="21853"/>
    <cellStyle name="Percent 7 12 20" xfId="21854"/>
    <cellStyle name="Percent 7 12 21" xfId="21855"/>
    <cellStyle name="Percent 7 12 22" xfId="21856"/>
    <cellStyle name="Percent 7 12 23" xfId="21857"/>
    <cellStyle name="Percent 7 12 24" xfId="21858"/>
    <cellStyle name="Percent 7 12 25" xfId="21859"/>
    <cellStyle name="Percent 7 12 26" xfId="21860"/>
    <cellStyle name="Percent 7 12 27" xfId="21861"/>
    <cellStyle name="Percent 7 12 28" xfId="21862"/>
    <cellStyle name="Percent 7 12 29" xfId="21863"/>
    <cellStyle name="Percent 7 12 3" xfId="21864"/>
    <cellStyle name="Percent 7 12 30" xfId="21865"/>
    <cellStyle name="Percent 7 12 31" xfId="21866"/>
    <cellStyle name="Percent 7 12 32" xfId="21867"/>
    <cellStyle name="Percent 7 12 33" xfId="21868"/>
    <cellStyle name="Percent 7 12 34" xfId="21869"/>
    <cellStyle name="Percent 7 12 35" xfId="21870"/>
    <cellStyle name="Percent 7 12 4" xfId="21871"/>
    <cellStyle name="Percent 7 12 5" xfId="21872"/>
    <cellStyle name="Percent 7 12 6" xfId="21873"/>
    <cellStyle name="Percent 7 12 7" xfId="21874"/>
    <cellStyle name="Percent 7 12 8" xfId="21875"/>
    <cellStyle name="Percent 7 12 9" xfId="21876"/>
    <cellStyle name="Percent 7 13" xfId="21877"/>
    <cellStyle name="Percent 7 13 10" xfId="21878"/>
    <cellStyle name="Percent 7 13 11" xfId="21879"/>
    <cellStyle name="Percent 7 13 12" xfId="21880"/>
    <cellStyle name="Percent 7 13 13" xfId="21881"/>
    <cellStyle name="Percent 7 13 14" xfId="21882"/>
    <cellStyle name="Percent 7 13 15" xfId="21883"/>
    <cellStyle name="Percent 7 13 16" xfId="21884"/>
    <cellStyle name="Percent 7 13 17" xfId="21885"/>
    <cellStyle name="Percent 7 13 18" xfId="21886"/>
    <cellStyle name="Percent 7 13 19" xfId="21887"/>
    <cellStyle name="Percent 7 13 2" xfId="21888"/>
    <cellStyle name="Percent 7 13 20" xfId="21889"/>
    <cellStyle name="Percent 7 13 21" xfId="21890"/>
    <cellStyle name="Percent 7 13 22" xfId="21891"/>
    <cellStyle name="Percent 7 13 23" xfId="21892"/>
    <cellStyle name="Percent 7 13 24" xfId="21893"/>
    <cellStyle name="Percent 7 13 25" xfId="21894"/>
    <cellStyle name="Percent 7 13 26" xfId="21895"/>
    <cellStyle name="Percent 7 13 27" xfId="21896"/>
    <cellStyle name="Percent 7 13 28" xfId="21897"/>
    <cellStyle name="Percent 7 13 29" xfId="21898"/>
    <cellStyle name="Percent 7 13 3" xfId="21899"/>
    <cellStyle name="Percent 7 13 30" xfId="21900"/>
    <cellStyle name="Percent 7 13 31" xfId="21901"/>
    <cellStyle name="Percent 7 13 32" xfId="21902"/>
    <cellStyle name="Percent 7 13 33" xfId="21903"/>
    <cellStyle name="Percent 7 13 34" xfId="21904"/>
    <cellStyle name="Percent 7 13 35" xfId="21905"/>
    <cellStyle name="Percent 7 13 4" xfId="21906"/>
    <cellStyle name="Percent 7 13 5" xfId="21907"/>
    <cellStyle name="Percent 7 13 6" xfId="21908"/>
    <cellStyle name="Percent 7 13 7" xfId="21909"/>
    <cellStyle name="Percent 7 13 8" xfId="21910"/>
    <cellStyle name="Percent 7 13 9" xfId="21911"/>
    <cellStyle name="Percent 7 14" xfId="21912"/>
    <cellStyle name="Percent 7 14 10" xfId="21913"/>
    <cellStyle name="Percent 7 14 11" xfId="21914"/>
    <cellStyle name="Percent 7 14 12" xfId="21915"/>
    <cellStyle name="Percent 7 14 13" xfId="21916"/>
    <cellStyle name="Percent 7 14 14" xfId="21917"/>
    <cellStyle name="Percent 7 14 15" xfId="21918"/>
    <cellStyle name="Percent 7 14 16" xfId="21919"/>
    <cellStyle name="Percent 7 14 17" xfId="21920"/>
    <cellStyle name="Percent 7 14 18" xfId="21921"/>
    <cellStyle name="Percent 7 14 19" xfId="21922"/>
    <cellStyle name="Percent 7 14 2" xfId="21923"/>
    <cellStyle name="Percent 7 14 20" xfId="21924"/>
    <cellStyle name="Percent 7 14 21" xfId="21925"/>
    <cellStyle name="Percent 7 14 22" xfId="21926"/>
    <cellStyle name="Percent 7 14 23" xfId="21927"/>
    <cellStyle name="Percent 7 14 24" xfId="21928"/>
    <cellStyle name="Percent 7 14 25" xfId="21929"/>
    <cellStyle name="Percent 7 14 26" xfId="21930"/>
    <cellStyle name="Percent 7 14 27" xfId="21931"/>
    <cellStyle name="Percent 7 14 28" xfId="21932"/>
    <cellStyle name="Percent 7 14 29" xfId="21933"/>
    <cellStyle name="Percent 7 14 3" xfId="21934"/>
    <cellStyle name="Percent 7 14 30" xfId="21935"/>
    <cellStyle name="Percent 7 14 31" xfId="21936"/>
    <cellStyle name="Percent 7 14 32" xfId="21937"/>
    <cellStyle name="Percent 7 14 33" xfId="21938"/>
    <cellStyle name="Percent 7 14 34" xfId="21939"/>
    <cellStyle name="Percent 7 14 35" xfId="21940"/>
    <cellStyle name="Percent 7 14 4" xfId="21941"/>
    <cellStyle name="Percent 7 14 5" xfId="21942"/>
    <cellStyle name="Percent 7 14 6" xfId="21943"/>
    <cellStyle name="Percent 7 14 7" xfId="21944"/>
    <cellStyle name="Percent 7 14 8" xfId="21945"/>
    <cellStyle name="Percent 7 14 9" xfId="21946"/>
    <cellStyle name="Percent 7 15" xfId="21947"/>
    <cellStyle name="Percent 7 15 10" xfId="21948"/>
    <cellStyle name="Percent 7 15 11" xfId="21949"/>
    <cellStyle name="Percent 7 15 12" xfId="21950"/>
    <cellStyle name="Percent 7 15 13" xfId="21951"/>
    <cellStyle name="Percent 7 15 14" xfId="21952"/>
    <cellStyle name="Percent 7 15 15" xfId="21953"/>
    <cellStyle name="Percent 7 15 16" xfId="21954"/>
    <cellStyle name="Percent 7 15 17" xfId="21955"/>
    <cellStyle name="Percent 7 15 18" xfId="21956"/>
    <cellStyle name="Percent 7 15 19" xfId="21957"/>
    <cellStyle name="Percent 7 15 2" xfId="21958"/>
    <cellStyle name="Percent 7 15 20" xfId="21959"/>
    <cellStyle name="Percent 7 15 21" xfId="21960"/>
    <cellStyle name="Percent 7 15 22" xfId="21961"/>
    <cellStyle name="Percent 7 15 23" xfId="21962"/>
    <cellStyle name="Percent 7 15 24" xfId="21963"/>
    <cellStyle name="Percent 7 15 25" xfId="21964"/>
    <cellStyle name="Percent 7 15 26" xfId="21965"/>
    <cellStyle name="Percent 7 15 27" xfId="21966"/>
    <cellStyle name="Percent 7 15 28" xfId="21967"/>
    <cellStyle name="Percent 7 15 29" xfId="21968"/>
    <cellStyle name="Percent 7 15 3" xfId="21969"/>
    <cellStyle name="Percent 7 15 30" xfId="21970"/>
    <cellStyle name="Percent 7 15 31" xfId="21971"/>
    <cellStyle name="Percent 7 15 32" xfId="21972"/>
    <cellStyle name="Percent 7 15 33" xfId="21973"/>
    <cellStyle name="Percent 7 15 34" xfId="21974"/>
    <cellStyle name="Percent 7 15 35" xfId="21975"/>
    <cellStyle name="Percent 7 15 4" xfId="21976"/>
    <cellStyle name="Percent 7 15 5" xfId="21977"/>
    <cellStyle name="Percent 7 15 6" xfId="21978"/>
    <cellStyle name="Percent 7 15 7" xfId="21979"/>
    <cellStyle name="Percent 7 15 8" xfId="21980"/>
    <cellStyle name="Percent 7 15 9" xfId="21981"/>
    <cellStyle name="Percent 7 16" xfId="21982"/>
    <cellStyle name="Percent 7 16 10" xfId="21983"/>
    <cellStyle name="Percent 7 16 11" xfId="21984"/>
    <cellStyle name="Percent 7 16 12" xfId="21985"/>
    <cellStyle name="Percent 7 16 13" xfId="21986"/>
    <cellStyle name="Percent 7 16 14" xfId="21987"/>
    <cellStyle name="Percent 7 16 15" xfId="21988"/>
    <cellStyle name="Percent 7 16 16" xfId="21989"/>
    <cellStyle name="Percent 7 16 17" xfId="21990"/>
    <cellStyle name="Percent 7 16 18" xfId="21991"/>
    <cellStyle name="Percent 7 16 19" xfId="21992"/>
    <cellStyle name="Percent 7 16 2" xfId="21993"/>
    <cellStyle name="Percent 7 16 20" xfId="21994"/>
    <cellStyle name="Percent 7 16 21" xfId="21995"/>
    <cellStyle name="Percent 7 16 22" xfId="21996"/>
    <cellStyle name="Percent 7 16 23" xfId="21997"/>
    <cellStyle name="Percent 7 16 24" xfId="21998"/>
    <cellStyle name="Percent 7 16 25" xfId="21999"/>
    <cellStyle name="Percent 7 16 26" xfId="22000"/>
    <cellStyle name="Percent 7 16 27" xfId="22001"/>
    <cellStyle name="Percent 7 16 28" xfId="22002"/>
    <cellStyle name="Percent 7 16 29" xfId="22003"/>
    <cellStyle name="Percent 7 16 3" xfId="22004"/>
    <cellStyle name="Percent 7 16 30" xfId="22005"/>
    <cellStyle name="Percent 7 16 31" xfId="22006"/>
    <cellStyle name="Percent 7 16 32" xfId="22007"/>
    <cellStyle name="Percent 7 16 33" xfId="22008"/>
    <cellStyle name="Percent 7 16 34" xfId="22009"/>
    <cellStyle name="Percent 7 16 35" xfId="22010"/>
    <cellStyle name="Percent 7 16 4" xfId="22011"/>
    <cellStyle name="Percent 7 16 5" xfId="22012"/>
    <cellStyle name="Percent 7 16 6" xfId="22013"/>
    <cellStyle name="Percent 7 16 7" xfId="22014"/>
    <cellStyle name="Percent 7 16 8" xfId="22015"/>
    <cellStyle name="Percent 7 16 9" xfId="22016"/>
    <cellStyle name="Percent 7 17" xfId="22017"/>
    <cellStyle name="Percent 7 17 10" xfId="22018"/>
    <cellStyle name="Percent 7 17 11" xfId="22019"/>
    <cellStyle name="Percent 7 17 12" xfId="22020"/>
    <cellStyle name="Percent 7 17 13" xfId="22021"/>
    <cellStyle name="Percent 7 17 14" xfId="22022"/>
    <cellStyle name="Percent 7 17 15" xfId="22023"/>
    <cellStyle name="Percent 7 17 16" xfId="22024"/>
    <cellStyle name="Percent 7 17 17" xfId="22025"/>
    <cellStyle name="Percent 7 17 18" xfId="22026"/>
    <cellStyle name="Percent 7 17 19" xfId="22027"/>
    <cellStyle name="Percent 7 17 2" xfId="22028"/>
    <cellStyle name="Percent 7 17 20" xfId="22029"/>
    <cellStyle name="Percent 7 17 21" xfId="22030"/>
    <cellStyle name="Percent 7 17 22" xfId="22031"/>
    <cellStyle name="Percent 7 17 23" xfId="22032"/>
    <cellStyle name="Percent 7 17 24" xfId="22033"/>
    <cellStyle name="Percent 7 17 25" xfId="22034"/>
    <cellStyle name="Percent 7 17 26" xfId="22035"/>
    <cellStyle name="Percent 7 17 27" xfId="22036"/>
    <cellStyle name="Percent 7 17 28" xfId="22037"/>
    <cellStyle name="Percent 7 17 29" xfId="22038"/>
    <cellStyle name="Percent 7 17 3" xfId="22039"/>
    <cellStyle name="Percent 7 17 30" xfId="22040"/>
    <cellStyle name="Percent 7 17 31" xfId="22041"/>
    <cellStyle name="Percent 7 17 32" xfId="22042"/>
    <cellStyle name="Percent 7 17 33" xfId="22043"/>
    <cellStyle name="Percent 7 17 34" xfId="22044"/>
    <cellStyle name="Percent 7 17 35" xfId="22045"/>
    <cellStyle name="Percent 7 17 4" xfId="22046"/>
    <cellStyle name="Percent 7 17 5" xfId="22047"/>
    <cellStyle name="Percent 7 17 6" xfId="22048"/>
    <cellStyle name="Percent 7 17 7" xfId="22049"/>
    <cellStyle name="Percent 7 17 8" xfId="22050"/>
    <cellStyle name="Percent 7 17 9" xfId="22051"/>
    <cellStyle name="Percent 7 18" xfId="22052"/>
    <cellStyle name="Percent 7 18 10" xfId="22053"/>
    <cellStyle name="Percent 7 18 11" xfId="22054"/>
    <cellStyle name="Percent 7 18 12" xfId="22055"/>
    <cellStyle name="Percent 7 18 13" xfId="22056"/>
    <cellStyle name="Percent 7 18 14" xfId="22057"/>
    <cellStyle name="Percent 7 18 15" xfId="22058"/>
    <cellStyle name="Percent 7 18 16" xfId="22059"/>
    <cellStyle name="Percent 7 18 17" xfId="22060"/>
    <cellStyle name="Percent 7 18 18" xfId="22061"/>
    <cellStyle name="Percent 7 18 19" xfId="22062"/>
    <cellStyle name="Percent 7 18 2" xfId="22063"/>
    <cellStyle name="Percent 7 18 20" xfId="22064"/>
    <cellStyle name="Percent 7 18 21" xfId="22065"/>
    <cellStyle name="Percent 7 18 22" xfId="22066"/>
    <cellStyle name="Percent 7 18 23" xfId="22067"/>
    <cellStyle name="Percent 7 18 24" xfId="22068"/>
    <cellStyle name="Percent 7 18 25" xfId="22069"/>
    <cellStyle name="Percent 7 18 26" xfId="22070"/>
    <cellStyle name="Percent 7 18 27" xfId="22071"/>
    <cellStyle name="Percent 7 18 28" xfId="22072"/>
    <cellStyle name="Percent 7 18 29" xfId="22073"/>
    <cellStyle name="Percent 7 18 3" xfId="22074"/>
    <cellStyle name="Percent 7 18 30" xfId="22075"/>
    <cellStyle name="Percent 7 18 31" xfId="22076"/>
    <cellStyle name="Percent 7 18 32" xfId="22077"/>
    <cellStyle name="Percent 7 18 33" xfId="22078"/>
    <cellStyle name="Percent 7 18 34" xfId="22079"/>
    <cellStyle name="Percent 7 18 35" xfId="22080"/>
    <cellStyle name="Percent 7 18 4" xfId="22081"/>
    <cellStyle name="Percent 7 18 5" xfId="22082"/>
    <cellStyle name="Percent 7 18 6" xfId="22083"/>
    <cellStyle name="Percent 7 18 7" xfId="22084"/>
    <cellStyle name="Percent 7 18 8" xfId="22085"/>
    <cellStyle name="Percent 7 18 9" xfId="22086"/>
    <cellStyle name="Percent 7 19" xfId="22087"/>
    <cellStyle name="Percent 7 19 10" xfId="22088"/>
    <cellStyle name="Percent 7 19 11" xfId="22089"/>
    <cellStyle name="Percent 7 19 12" xfId="22090"/>
    <cellStyle name="Percent 7 19 13" xfId="22091"/>
    <cellStyle name="Percent 7 19 14" xfId="22092"/>
    <cellStyle name="Percent 7 19 15" xfId="22093"/>
    <cellStyle name="Percent 7 19 16" xfId="22094"/>
    <cellStyle name="Percent 7 19 17" xfId="22095"/>
    <cellStyle name="Percent 7 19 18" xfId="22096"/>
    <cellStyle name="Percent 7 19 19" xfId="22097"/>
    <cellStyle name="Percent 7 19 2" xfId="22098"/>
    <cellStyle name="Percent 7 19 20" xfId="22099"/>
    <cellStyle name="Percent 7 19 21" xfId="22100"/>
    <cellStyle name="Percent 7 19 22" xfId="22101"/>
    <cellStyle name="Percent 7 19 23" xfId="22102"/>
    <cellStyle name="Percent 7 19 24" xfId="22103"/>
    <cellStyle name="Percent 7 19 25" xfId="22104"/>
    <cellStyle name="Percent 7 19 26" xfId="22105"/>
    <cellStyle name="Percent 7 19 27" xfId="22106"/>
    <cellStyle name="Percent 7 19 28" xfId="22107"/>
    <cellStyle name="Percent 7 19 29" xfId="22108"/>
    <cellStyle name="Percent 7 19 3" xfId="22109"/>
    <cellStyle name="Percent 7 19 30" xfId="22110"/>
    <cellStyle name="Percent 7 19 31" xfId="22111"/>
    <cellStyle name="Percent 7 19 32" xfId="22112"/>
    <cellStyle name="Percent 7 19 33" xfId="22113"/>
    <cellStyle name="Percent 7 19 34" xfId="22114"/>
    <cellStyle name="Percent 7 19 35" xfId="22115"/>
    <cellStyle name="Percent 7 19 4" xfId="22116"/>
    <cellStyle name="Percent 7 19 5" xfId="22117"/>
    <cellStyle name="Percent 7 19 6" xfId="22118"/>
    <cellStyle name="Percent 7 19 7" xfId="22119"/>
    <cellStyle name="Percent 7 19 8" xfId="22120"/>
    <cellStyle name="Percent 7 19 9" xfId="22121"/>
    <cellStyle name="Percent 7 2" xfId="22122"/>
    <cellStyle name="Percent 7 2 10" xfId="22123"/>
    <cellStyle name="Percent 7 2 11" xfId="22124"/>
    <cellStyle name="Percent 7 2 12" xfId="22125"/>
    <cellStyle name="Percent 7 2 13" xfId="22126"/>
    <cellStyle name="Percent 7 2 14" xfId="22127"/>
    <cellStyle name="Percent 7 2 15" xfId="22128"/>
    <cellStyle name="Percent 7 2 16" xfId="22129"/>
    <cellStyle name="Percent 7 2 17" xfId="22130"/>
    <cellStyle name="Percent 7 2 18" xfId="22131"/>
    <cellStyle name="Percent 7 2 19" xfId="22132"/>
    <cellStyle name="Percent 7 2 2" xfId="22133"/>
    <cellStyle name="Percent 7 2 20" xfId="22134"/>
    <cellStyle name="Percent 7 2 21" xfId="22135"/>
    <cellStyle name="Percent 7 2 22" xfId="22136"/>
    <cellStyle name="Percent 7 2 23" xfId="22137"/>
    <cellStyle name="Percent 7 2 24" xfId="22138"/>
    <cellStyle name="Percent 7 2 25" xfId="22139"/>
    <cellStyle name="Percent 7 2 26" xfId="22140"/>
    <cellStyle name="Percent 7 2 27" xfId="22141"/>
    <cellStyle name="Percent 7 2 28" xfId="22142"/>
    <cellStyle name="Percent 7 2 29" xfId="22143"/>
    <cellStyle name="Percent 7 2 3" xfId="22144"/>
    <cellStyle name="Percent 7 2 30" xfId="22145"/>
    <cellStyle name="Percent 7 2 31" xfId="22146"/>
    <cellStyle name="Percent 7 2 32" xfId="22147"/>
    <cellStyle name="Percent 7 2 33" xfId="22148"/>
    <cellStyle name="Percent 7 2 34" xfId="22149"/>
    <cellStyle name="Percent 7 2 35" xfId="22150"/>
    <cellStyle name="Percent 7 2 4" xfId="22151"/>
    <cellStyle name="Percent 7 2 5" xfId="22152"/>
    <cellStyle name="Percent 7 2 6" xfId="22153"/>
    <cellStyle name="Percent 7 2 7" xfId="22154"/>
    <cellStyle name="Percent 7 2 8" xfId="22155"/>
    <cellStyle name="Percent 7 2 9" xfId="22156"/>
    <cellStyle name="Percent 7 20" xfId="22157"/>
    <cellStyle name="Percent 7 20 10" xfId="22158"/>
    <cellStyle name="Percent 7 20 11" xfId="22159"/>
    <cellStyle name="Percent 7 20 12" xfId="22160"/>
    <cellStyle name="Percent 7 20 13" xfId="22161"/>
    <cellStyle name="Percent 7 20 14" xfId="22162"/>
    <cellStyle name="Percent 7 20 15" xfId="22163"/>
    <cellStyle name="Percent 7 20 16" xfId="22164"/>
    <cellStyle name="Percent 7 20 17" xfId="22165"/>
    <cellStyle name="Percent 7 20 18" xfId="22166"/>
    <cellStyle name="Percent 7 20 19" xfId="22167"/>
    <cellStyle name="Percent 7 20 2" xfId="22168"/>
    <cellStyle name="Percent 7 20 20" xfId="22169"/>
    <cellStyle name="Percent 7 20 21" xfId="22170"/>
    <cellStyle name="Percent 7 20 22" xfId="22171"/>
    <cellStyle name="Percent 7 20 23" xfId="22172"/>
    <cellStyle name="Percent 7 20 24" xfId="22173"/>
    <cellStyle name="Percent 7 20 25" xfId="22174"/>
    <cellStyle name="Percent 7 20 26" xfId="22175"/>
    <cellStyle name="Percent 7 20 27" xfId="22176"/>
    <cellStyle name="Percent 7 20 28" xfId="22177"/>
    <cellStyle name="Percent 7 20 29" xfId="22178"/>
    <cellStyle name="Percent 7 20 3" xfId="22179"/>
    <cellStyle name="Percent 7 20 30" xfId="22180"/>
    <cellStyle name="Percent 7 20 31" xfId="22181"/>
    <cellStyle name="Percent 7 20 32" xfId="22182"/>
    <cellStyle name="Percent 7 20 33" xfId="22183"/>
    <cellStyle name="Percent 7 20 34" xfId="22184"/>
    <cellStyle name="Percent 7 20 35" xfId="22185"/>
    <cellStyle name="Percent 7 20 4" xfId="22186"/>
    <cellStyle name="Percent 7 20 5" xfId="22187"/>
    <cellStyle name="Percent 7 20 6" xfId="22188"/>
    <cellStyle name="Percent 7 20 7" xfId="22189"/>
    <cellStyle name="Percent 7 20 8" xfId="22190"/>
    <cellStyle name="Percent 7 20 9" xfId="22191"/>
    <cellStyle name="Percent 7 21" xfId="22192"/>
    <cellStyle name="Percent 7 21 10" xfId="22193"/>
    <cellStyle name="Percent 7 21 11" xfId="22194"/>
    <cellStyle name="Percent 7 21 12" xfId="22195"/>
    <cellStyle name="Percent 7 21 13" xfId="22196"/>
    <cellStyle name="Percent 7 21 14" xfId="22197"/>
    <cellStyle name="Percent 7 21 15" xfId="22198"/>
    <cellStyle name="Percent 7 21 16" xfId="22199"/>
    <cellStyle name="Percent 7 21 17" xfId="22200"/>
    <cellStyle name="Percent 7 21 18" xfId="22201"/>
    <cellStyle name="Percent 7 21 19" xfId="22202"/>
    <cellStyle name="Percent 7 21 2" xfId="22203"/>
    <cellStyle name="Percent 7 21 20" xfId="22204"/>
    <cellStyle name="Percent 7 21 21" xfId="22205"/>
    <cellStyle name="Percent 7 21 22" xfId="22206"/>
    <cellStyle name="Percent 7 21 23" xfId="22207"/>
    <cellStyle name="Percent 7 21 24" xfId="22208"/>
    <cellStyle name="Percent 7 21 25" xfId="22209"/>
    <cellStyle name="Percent 7 21 26" xfId="22210"/>
    <cellStyle name="Percent 7 21 27" xfId="22211"/>
    <cellStyle name="Percent 7 21 28" xfId="22212"/>
    <cellStyle name="Percent 7 21 29" xfId="22213"/>
    <cellStyle name="Percent 7 21 3" xfId="22214"/>
    <cellStyle name="Percent 7 21 30" xfId="22215"/>
    <cellStyle name="Percent 7 21 31" xfId="22216"/>
    <cellStyle name="Percent 7 21 32" xfId="22217"/>
    <cellStyle name="Percent 7 21 33" xfId="22218"/>
    <cellStyle name="Percent 7 21 34" xfId="22219"/>
    <cellStyle name="Percent 7 21 35" xfId="22220"/>
    <cellStyle name="Percent 7 21 4" xfId="22221"/>
    <cellStyle name="Percent 7 21 5" xfId="22222"/>
    <cellStyle name="Percent 7 21 6" xfId="22223"/>
    <cellStyle name="Percent 7 21 7" xfId="22224"/>
    <cellStyle name="Percent 7 21 8" xfId="22225"/>
    <cellStyle name="Percent 7 21 9" xfId="22226"/>
    <cellStyle name="Percent 7 22" xfId="22227"/>
    <cellStyle name="Percent 7 22 10" xfId="22228"/>
    <cellStyle name="Percent 7 22 11" xfId="22229"/>
    <cellStyle name="Percent 7 22 12" xfId="22230"/>
    <cellStyle name="Percent 7 22 13" xfId="22231"/>
    <cellStyle name="Percent 7 22 14" xfId="22232"/>
    <cellStyle name="Percent 7 22 15" xfId="22233"/>
    <cellStyle name="Percent 7 22 16" xfId="22234"/>
    <cellStyle name="Percent 7 22 17" xfId="22235"/>
    <cellStyle name="Percent 7 22 18" xfId="22236"/>
    <cellStyle name="Percent 7 22 19" xfId="22237"/>
    <cellStyle name="Percent 7 22 2" xfId="22238"/>
    <cellStyle name="Percent 7 22 20" xfId="22239"/>
    <cellStyle name="Percent 7 22 21" xfId="22240"/>
    <cellStyle name="Percent 7 22 22" xfId="22241"/>
    <cellStyle name="Percent 7 22 23" xfId="22242"/>
    <cellStyle name="Percent 7 22 24" xfId="22243"/>
    <cellStyle name="Percent 7 22 25" xfId="22244"/>
    <cellStyle name="Percent 7 22 26" xfId="22245"/>
    <cellStyle name="Percent 7 22 27" xfId="22246"/>
    <cellStyle name="Percent 7 22 28" xfId="22247"/>
    <cellStyle name="Percent 7 22 29" xfId="22248"/>
    <cellStyle name="Percent 7 22 3" xfId="22249"/>
    <cellStyle name="Percent 7 22 30" xfId="22250"/>
    <cellStyle name="Percent 7 22 31" xfId="22251"/>
    <cellStyle name="Percent 7 22 32" xfId="22252"/>
    <cellStyle name="Percent 7 22 33" xfId="22253"/>
    <cellStyle name="Percent 7 22 34" xfId="22254"/>
    <cellStyle name="Percent 7 22 35" xfId="22255"/>
    <cellStyle name="Percent 7 22 4" xfId="22256"/>
    <cellStyle name="Percent 7 22 5" xfId="22257"/>
    <cellStyle name="Percent 7 22 6" xfId="22258"/>
    <cellStyle name="Percent 7 22 7" xfId="22259"/>
    <cellStyle name="Percent 7 22 8" xfId="22260"/>
    <cellStyle name="Percent 7 22 9" xfId="22261"/>
    <cellStyle name="Percent 7 23" xfId="22262"/>
    <cellStyle name="Percent 7 23 10" xfId="22263"/>
    <cellStyle name="Percent 7 23 11" xfId="22264"/>
    <cellStyle name="Percent 7 23 12" xfId="22265"/>
    <cellStyle name="Percent 7 23 13" xfId="22266"/>
    <cellStyle name="Percent 7 23 14" xfId="22267"/>
    <cellStyle name="Percent 7 23 15" xfId="22268"/>
    <cellStyle name="Percent 7 23 16" xfId="22269"/>
    <cellStyle name="Percent 7 23 17" xfId="22270"/>
    <cellStyle name="Percent 7 23 18" xfId="22271"/>
    <cellStyle name="Percent 7 23 19" xfId="22272"/>
    <cellStyle name="Percent 7 23 2" xfId="22273"/>
    <cellStyle name="Percent 7 23 20" xfId="22274"/>
    <cellStyle name="Percent 7 23 21" xfId="22275"/>
    <cellStyle name="Percent 7 23 22" xfId="22276"/>
    <cellStyle name="Percent 7 23 23" xfId="22277"/>
    <cellStyle name="Percent 7 23 24" xfId="22278"/>
    <cellStyle name="Percent 7 23 25" xfId="22279"/>
    <cellStyle name="Percent 7 23 26" xfId="22280"/>
    <cellStyle name="Percent 7 23 27" xfId="22281"/>
    <cellStyle name="Percent 7 23 28" xfId="22282"/>
    <cellStyle name="Percent 7 23 29" xfId="22283"/>
    <cellStyle name="Percent 7 23 3" xfId="22284"/>
    <cellStyle name="Percent 7 23 30" xfId="22285"/>
    <cellStyle name="Percent 7 23 31" xfId="22286"/>
    <cellStyle name="Percent 7 23 32" xfId="22287"/>
    <cellStyle name="Percent 7 23 33" xfId="22288"/>
    <cellStyle name="Percent 7 23 34" xfId="22289"/>
    <cellStyle name="Percent 7 23 35" xfId="22290"/>
    <cellStyle name="Percent 7 23 4" xfId="22291"/>
    <cellStyle name="Percent 7 23 5" xfId="22292"/>
    <cellStyle name="Percent 7 23 6" xfId="22293"/>
    <cellStyle name="Percent 7 23 7" xfId="22294"/>
    <cellStyle name="Percent 7 23 8" xfId="22295"/>
    <cellStyle name="Percent 7 23 9" xfId="22296"/>
    <cellStyle name="Percent 7 24" xfId="22297"/>
    <cellStyle name="Percent 7 24 10" xfId="22298"/>
    <cellStyle name="Percent 7 24 11" xfId="22299"/>
    <cellStyle name="Percent 7 24 12" xfId="22300"/>
    <cellStyle name="Percent 7 24 13" xfId="22301"/>
    <cellStyle name="Percent 7 24 14" xfId="22302"/>
    <cellStyle name="Percent 7 24 15" xfId="22303"/>
    <cellStyle name="Percent 7 24 16" xfId="22304"/>
    <cellStyle name="Percent 7 24 17" xfId="22305"/>
    <cellStyle name="Percent 7 24 18" xfId="22306"/>
    <cellStyle name="Percent 7 24 19" xfId="22307"/>
    <cellStyle name="Percent 7 24 2" xfId="22308"/>
    <cellStyle name="Percent 7 24 20" xfId="22309"/>
    <cellStyle name="Percent 7 24 21" xfId="22310"/>
    <cellStyle name="Percent 7 24 22" xfId="22311"/>
    <cellStyle name="Percent 7 24 23" xfId="22312"/>
    <cellStyle name="Percent 7 24 24" xfId="22313"/>
    <cellStyle name="Percent 7 24 25" xfId="22314"/>
    <cellStyle name="Percent 7 24 26" xfId="22315"/>
    <cellStyle name="Percent 7 24 27" xfId="22316"/>
    <cellStyle name="Percent 7 24 28" xfId="22317"/>
    <cellStyle name="Percent 7 24 29" xfId="22318"/>
    <cellStyle name="Percent 7 24 3" xfId="22319"/>
    <cellStyle name="Percent 7 24 30" xfId="22320"/>
    <cellStyle name="Percent 7 24 31" xfId="22321"/>
    <cellStyle name="Percent 7 24 32" xfId="22322"/>
    <cellStyle name="Percent 7 24 33" xfId="22323"/>
    <cellStyle name="Percent 7 24 34" xfId="22324"/>
    <cellStyle name="Percent 7 24 35" xfId="22325"/>
    <cellStyle name="Percent 7 24 4" xfId="22326"/>
    <cellStyle name="Percent 7 24 5" xfId="22327"/>
    <cellStyle name="Percent 7 24 6" xfId="22328"/>
    <cellStyle name="Percent 7 24 7" xfId="22329"/>
    <cellStyle name="Percent 7 24 8" xfId="22330"/>
    <cellStyle name="Percent 7 24 9" xfId="22331"/>
    <cellStyle name="Percent 7 25" xfId="22332"/>
    <cellStyle name="Percent 7 25 10" xfId="22333"/>
    <cellStyle name="Percent 7 25 11" xfId="22334"/>
    <cellStyle name="Percent 7 25 12" xfId="22335"/>
    <cellStyle name="Percent 7 25 13" xfId="22336"/>
    <cellStyle name="Percent 7 25 14" xfId="22337"/>
    <cellStyle name="Percent 7 25 15" xfId="22338"/>
    <cellStyle name="Percent 7 25 16" xfId="22339"/>
    <cellStyle name="Percent 7 25 17" xfId="22340"/>
    <cellStyle name="Percent 7 25 18" xfId="22341"/>
    <cellStyle name="Percent 7 25 19" xfId="22342"/>
    <cellStyle name="Percent 7 25 2" xfId="22343"/>
    <cellStyle name="Percent 7 25 20" xfId="22344"/>
    <cellStyle name="Percent 7 25 21" xfId="22345"/>
    <cellStyle name="Percent 7 25 22" xfId="22346"/>
    <cellStyle name="Percent 7 25 23" xfId="22347"/>
    <cellStyle name="Percent 7 25 24" xfId="22348"/>
    <cellStyle name="Percent 7 25 25" xfId="22349"/>
    <cellStyle name="Percent 7 25 26" xfId="22350"/>
    <cellStyle name="Percent 7 25 27" xfId="22351"/>
    <cellStyle name="Percent 7 25 28" xfId="22352"/>
    <cellStyle name="Percent 7 25 29" xfId="22353"/>
    <cellStyle name="Percent 7 25 3" xfId="22354"/>
    <cellStyle name="Percent 7 25 30" xfId="22355"/>
    <cellStyle name="Percent 7 25 31" xfId="22356"/>
    <cellStyle name="Percent 7 25 32" xfId="22357"/>
    <cellStyle name="Percent 7 25 33" xfId="22358"/>
    <cellStyle name="Percent 7 25 34" xfId="22359"/>
    <cellStyle name="Percent 7 25 35" xfId="22360"/>
    <cellStyle name="Percent 7 25 4" xfId="22361"/>
    <cellStyle name="Percent 7 25 5" xfId="22362"/>
    <cellStyle name="Percent 7 25 6" xfId="22363"/>
    <cellStyle name="Percent 7 25 7" xfId="22364"/>
    <cellStyle name="Percent 7 25 8" xfId="22365"/>
    <cellStyle name="Percent 7 25 9" xfId="22366"/>
    <cellStyle name="Percent 7 3" xfId="22367"/>
    <cellStyle name="Percent 7 3 10" xfId="22368"/>
    <cellStyle name="Percent 7 3 11" xfId="22369"/>
    <cellStyle name="Percent 7 3 12" xfId="22370"/>
    <cellStyle name="Percent 7 3 13" xfId="22371"/>
    <cellStyle name="Percent 7 3 14" xfId="22372"/>
    <cellStyle name="Percent 7 3 15" xfId="22373"/>
    <cellStyle name="Percent 7 3 16" xfId="22374"/>
    <cellStyle name="Percent 7 3 17" xfId="22375"/>
    <cellStyle name="Percent 7 3 18" xfId="22376"/>
    <cellStyle name="Percent 7 3 19" xfId="22377"/>
    <cellStyle name="Percent 7 3 2" xfId="22378"/>
    <cellStyle name="Percent 7 3 20" xfId="22379"/>
    <cellStyle name="Percent 7 3 21" xfId="22380"/>
    <cellStyle name="Percent 7 3 22" xfId="22381"/>
    <cellStyle name="Percent 7 3 23" xfId="22382"/>
    <cellStyle name="Percent 7 3 24" xfId="22383"/>
    <cellStyle name="Percent 7 3 25" xfId="22384"/>
    <cellStyle name="Percent 7 3 26" xfId="22385"/>
    <cellStyle name="Percent 7 3 27" xfId="22386"/>
    <cellStyle name="Percent 7 3 28" xfId="22387"/>
    <cellStyle name="Percent 7 3 29" xfId="22388"/>
    <cellStyle name="Percent 7 3 3" xfId="22389"/>
    <cellStyle name="Percent 7 3 30" xfId="22390"/>
    <cellStyle name="Percent 7 3 31" xfId="22391"/>
    <cellStyle name="Percent 7 3 32" xfId="22392"/>
    <cellStyle name="Percent 7 3 33" xfId="22393"/>
    <cellStyle name="Percent 7 3 34" xfId="22394"/>
    <cellStyle name="Percent 7 3 35" xfId="22395"/>
    <cellStyle name="Percent 7 3 4" xfId="22396"/>
    <cellStyle name="Percent 7 3 5" xfId="22397"/>
    <cellStyle name="Percent 7 3 6" xfId="22398"/>
    <cellStyle name="Percent 7 3 7" xfId="22399"/>
    <cellStyle name="Percent 7 3 8" xfId="22400"/>
    <cellStyle name="Percent 7 3 9" xfId="22401"/>
    <cellStyle name="Percent 7 4" xfId="22402"/>
    <cellStyle name="Percent 7 4 10" xfId="22403"/>
    <cellStyle name="Percent 7 4 11" xfId="22404"/>
    <cellStyle name="Percent 7 4 12" xfId="22405"/>
    <cellStyle name="Percent 7 4 13" xfId="22406"/>
    <cellStyle name="Percent 7 4 14" xfId="22407"/>
    <cellStyle name="Percent 7 4 15" xfId="22408"/>
    <cellStyle name="Percent 7 4 16" xfId="22409"/>
    <cellStyle name="Percent 7 4 17" xfId="22410"/>
    <cellStyle name="Percent 7 4 18" xfId="22411"/>
    <cellStyle name="Percent 7 4 19" xfId="22412"/>
    <cellStyle name="Percent 7 4 2" xfId="22413"/>
    <cellStyle name="Percent 7 4 20" xfId="22414"/>
    <cellStyle name="Percent 7 4 21" xfId="22415"/>
    <cellStyle name="Percent 7 4 22" xfId="22416"/>
    <cellStyle name="Percent 7 4 23" xfId="22417"/>
    <cellStyle name="Percent 7 4 24" xfId="22418"/>
    <cellStyle name="Percent 7 4 25" xfId="22419"/>
    <cellStyle name="Percent 7 4 26" xfId="22420"/>
    <cellStyle name="Percent 7 4 27" xfId="22421"/>
    <cellStyle name="Percent 7 4 28" xfId="22422"/>
    <cellStyle name="Percent 7 4 29" xfId="22423"/>
    <cellStyle name="Percent 7 4 3" xfId="22424"/>
    <cellStyle name="Percent 7 4 30" xfId="22425"/>
    <cellStyle name="Percent 7 4 31" xfId="22426"/>
    <cellStyle name="Percent 7 4 32" xfId="22427"/>
    <cellStyle name="Percent 7 4 33" xfId="22428"/>
    <cellStyle name="Percent 7 4 34" xfId="22429"/>
    <cellStyle name="Percent 7 4 35" xfId="22430"/>
    <cellStyle name="Percent 7 4 4" xfId="22431"/>
    <cellStyle name="Percent 7 4 5" xfId="22432"/>
    <cellStyle name="Percent 7 4 6" xfId="22433"/>
    <cellStyle name="Percent 7 4 7" xfId="22434"/>
    <cellStyle name="Percent 7 4 8" xfId="22435"/>
    <cellStyle name="Percent 7 4 9" xfId="22436"/>
    <cellStyle name="Percent 7 5" xfId="22437"/>
    <cellStyle name="Percent 7 5 10" xfId="22438"/>
    <cellStyle name="Percent 7 5 11" xfId="22439"/>
    <cellStyle name="Percent 7 5 12" xfId="22440"/>
    <cellStyle name="Percent 7 5 13" xfId="22441"/>
    <cellStyle name="Percent 7 5 14" xfId="22442"/>
    <cellStyle name="Percent 7 5 15" xfId="22443"/>
    <cellStyle name="Percent 7 5 16" xfId="22444"/>
    <cellStyle name="Percent 7 5 17" xfId="22445"/>
    <cellStyle name="Percent 7 5 18" xfId="22446"/>
    <cellStyle name="Percent 7 5 19" xfId="22447"/>
    <cellStyle name="Percent 7 5 2" xfId="22448"/>
    <cellStyle name="Percent 7 5 20" xfId="22449"/>
    <cellStyle name="Percent 7 5 21" xfId="22450"/>
    <cellStyle name="Percent 7 5 22" xfId="22451"/>
    <cellStyle name="Percent 7 5 23" xfId="22452"/>
    <cellStyle name="Percent 7 5 24" xfId="22453"/>
    <cellStyle name="Percent 7 5 25" xfId="22454"/>
    <cellStyle name="Percent 7 5 26" xfId="22455"/>
    <cellStyle name="Percent 7 5 27" xfId="22456"/>
    <cellStyle name="Percent 7 5 28" xfId="22457"/>
    <cellStyle name="Percent 7 5 29" xfId="22458"/>
    <cellStyle name="Percent 7 5 3" xfId="22459"/>
    <cellStyle name="Percent 7 5 30" xfId="22460"/>
    <cellStyle name="Percent 7 5 31" xfId="22461"/>
    <cellStyle name="Percent 7 5 32" xfId="22462"/>
    <cellStyle name="Percent 7 5 33" xfId="22463"/>
    <cellStyle name="Percent 7 5 34" xfId="22464"/>
    <cellStyle name="Percent 7 5 35" xfId="22465"/>
    <cellStyle name="Percent 7 5 4" xfId="22466"/>
    <cellStyle name="Percent 7 5 5" xfId="22467"/>
    <cellStyle name="Percent 7 5 6" xfId="22468"/>
    <cellStyle name="Percent 7 5 7" xfId="22469"/>
    <cellStyle name="Percent 7 5 8" xfId="22470"/>
    <cellStyle name="Percent 7 5 9" xfId="22471"/>
    <cellStyle name="Percent 7 6" xfId="22472"/>
    <cellStyle name="Percent 7 6 10" xfId="22473"/>
    <cellStyle name="Percent 7 6 11" xfId="22474"/>
    <cellStyle name="Percent 7 6 12" xfId="22475"/>
    <cellStyle name="Percent 7 6 13" xfId="22476"/>
    <cellStyle name="Percent 7 6 14" xfId="22477"/>
    <cellStyle name="Percent 7 6 15" xfId="22478"/>
    <cellStyle name="Percent 7 6 16" xfId="22479"/>
    <cellStyle name="Percent 7 6 17" xfId="22480"/>
    <cellStyle name="Percent 7 6 18" xfId="22481"/>
    <cellStyle name="Percent 7 6 19" xfId="22482"/>
    <cellStyle name="Percent 7 6 2" xfId="22483"/>
    <cellStyle name="Percent 7 6 20" xfId="22484"/>
    <cellStyle name="Percent 7 6 21" xfId="22485"/>
    <cellStyle name="Percent 7 6 22" xfId="22486"/>
    <cellStyle name="Percent 7 6 23" xfId="22487"/>
    <cellStyle name="Percent 7 6 24" xfId="22488"/>
    <cellStyle name="Percent 7 6 25" xfId="22489"/>
    <cellStyle name="Percent 7 6 26" xfId="22490"/>
    <cellStyle name="Percent 7 6 27" xfId="22491"/>
    <cellStyle name="Percent 7 6 28" xfId="22492"/>
    <cellStyle name="Percent 7 6 29" xfId="22493"/>
    <cellStyle name="Percent 7 6 3" xfId="22494"/>
    <cellStyle name="Percent 7 6 30" xfId="22495"/>
    <cellStyle name="Percent 7 6 31" xfId="22496"/>
    <cellStyle name="Percent 7 6 32" xfId="22497"/>
    <cellStyle name="Percent 7 6 33" xfId="22498"/>
    <cellStyle name="Percent 7 6 34" xfId="22499"/>
    <cellStyle name="Percent 7 6 35" xfId="22500"/>
    <cellStyle name="Percent 7 6 4" xfId="22501"/>
    <cellStyle name="Percent 7 6 5" xfId="22502"/>
    <cellStyle name="Percent 7 6 6" xfId="22503"/>
    <cellStyle name="Percent 7 6 7" xfId="22504"/>
    <cellStyle name="Percent 7 6 8" xfId="22505"/>
    <cellStyle name="Percent 7 6 9" xfId="22506"/>
    <cellStyle name="Percent 7 7" xfId="22507"/>
    <cellStyle name="Percent 7 7 10" xfId="22508"/>
    <cellStyle name="Percent 7 7 11" xfId="22509"/>
    <cellStyle name="Percent 7 7 12" xfId="22510"/>
    <cellStyle name="Percent 7 7 13" xfId="22511"/>
    <cellStyle name="Percent 7 7 14" xfId="22512"/>
    <cellStyle name="Percent 7 7 15" xfId="22513"/>
    <cellStyle name="Percent 7 7 16" xfId="22514"/>
    <cellStyle name="Percent 7 7 17" xfId="22515"/>
    <cellStyle name="Percent 7 7 18" xfId="22516"/>
    <cellStyle name="Percent 7 7 19" xfId="22517"/>
    <cellStyle name="Percent 7 7 2" xfId="22518"/>
    <cellStyle name="Percent 7 7 20" xfId="22519"/>
    <cellStyle name="Percent 7 7 21" xfId="22520"/>
    <cellStyle name="Percent 7 7 22" xfId="22521"/>
    <cellStyle name="Percent 7 7 23" xfId="22522"/>
    <cellStyle name="Percent 7 7 24" xfId="22523"/>
    <cellStyle name="Percent 7 7 25" xfId="22524"/>
    <cellStyle name="Percent 7 7 26" xfId="22525"/>
    <cellStyle name="Percent 7 7 27" xfId="22526"/>
    <cellStyle name="Percent 7 7 28" xfId="22527"/>
    <cellStyle name="Percent 7 7 29" xfId="22528"/>
    <cellStyle name="Percent 7 7 3" xfId="22529"/>
    <cellStyle name="Percent 7 7 30" xfId="22530"/>
    <cellStyle name="Percent 7 7 31" xfId="22531"/>
    <cellStyle name="Percent 7 7 32" xfId="22532"/>
    <cellStyle name="Percent 7 7 33" xfId="22533"/>
    <cellStyle name="Percent 7 7 34" xfId="22534"/>
    <cellStyle name="Percent 7 7 35" xfId="22535"/>
    <cellStyle name="Percent 7 7 4" xfId="22536"/>
    <cellStyle name="Percent 7 7 5" xfId="22537"/>
    <cellStyle name="Percent 7 7 6" xfId="22538"/>
    <cellStyle name="Percent 7 7 7" xfId="22539"/>
    <cellStyle name="Percent 7 7 8" xfId="22540"/>
    <cellStyle name="Percent 7 7 9" xfId="22541"/>
    <cellStyle name="Percent 7 8" xfId="22542"/>
    <cellStyle name="Percent 7 8 10" xfId="22543"/>
    <cellStyle name="Percent 7 8 11" xfId="22544"/>
    <cellStyle name="Percent 7 8 12" xfId="22545"/>
    <cellStyle name="Percent 7 8 13" xfId="22546"/>
    <cellStyle name="Percent 7 8 14" xfId="22547"/>
    <cellStyle name="Percent 7 8 15" xfId="22548"/>
    <cellStyle name="Percent 7 8 16" xfId="22549"/>
    <cellStyle name="Percent 7 8 17" xfId="22550"/>
    <cellStyle name="Percent 7 8 18" xfId="22551"/>
    <cellStyle name="Percent 7 8 19" xfId="22552"/>
    <cellStyle name="Percent 7 8 2" xfId="22553"/>
    <cellStyle name="Percent 7 8 20" xfId="22554"/>
    <cellStyle name="Percent 7 8 21" xfId="22555"/>
    <cellStyle name="Percent 7 8 22" xfId="22556"/>
    <cellStyle name="Percent 7 8 23" xfId="22557"/>
    <cellStyle name="Percent 7 8 24" xfId="22558"/>
    <cellStyle name="Percent 7 8 25" xfId="22559"/>
    <cellStyle name="Percent 7 8 26" xfId="22560"/>
    <cellStyle name="Percent 7 8 27" xfId="22561"/>
    <cellStyle name="Percent 7 8 28" xfId="22562"/>
    <cellStyle name="Percent 7 8 29" xfId="22563"/>
    <cellStyle name="Percent 7 8 3" xfId="22564"/>
    <cellStyle name="Percent 7 8 30" xfId="22565"/>
    <cellStyle name="Percent 7 8 31" xfId="22566"/>
    <cellStyle name="Percent 7 8 32" xfId="22567"/>
    <cellStyle name="Percent 7 8 33" xfId="22568"/>
    <cellStyle name="Percent 7 8 34" xfId="22569"/>
    <cellStyle name="Percent 7 8 35" xfId="22570"/>
    <cellStyle name="Percent 7 8 4" xfId="22571"/>
    <cellStyle name="Percent 7 8 5" xfId="22572"/>
    <cellStyle name="Percent 7 8 6" xfId="22573"/>
    <cellStyle name="Percent 7 8 7" xfId="22574"/>
    <cellStyle name="Percent 7 8 8" xfId="22575"/>
    <cellStyle name="Percent 7 8 9" xfId="22576"/>
    <cellStyle name="Percent 7 9" xfId="22577"/>
    <cellStyle name="Percent 7 9 10" xfId="22578"/>
    <cellStyle name="Percent 7 9 11" xfId="22579"/>
    <cellStyle name="Percent 7 9 12" xfId="22580"/>
    <cellStyle name="Percent 7 9 13" xfId="22581"/>
    <cellStyle name="Percent 7 9 14" xfId="22582"/>
    <cellStyle name="Percent 7 9 15" xfId="22583"/>
    <cellStyle name="Percent 7 9 16" xfId="22584"/>
    <cellStyle name="Percent 7 9 17" xfId="22585"/>
    <cellStyle name="Percent 7 9 18" xfId="22586"/>
    <cellStyle name="Percent 7 9 19" xfId="22587"/>
    <cellStyle name="Percent 7 9 2" xfId="22588"/>
    <cellStyle name="Percent 7 9 20" xfId="22589"/>
    <cellStyle name="Percent 7 9 21" xfId="22590"/>
    <cellStyle name="Percent 7 9 22" xfId="22591"/>
    <cellStyle name="Percent 7 9 23" xfId="22592"/>
    <cellStyle name="Percent 7 9 24" xfId="22593"/>
    <cellStyle name="Percent 7 9 25" xfId="22594"/>
    <cellStyle name="Percent 7 9 26" xfId="22595"/>
    <cellStyle name="Percent 7 9 27" xfId="22596"/>
    <cellStyle name="Percent 7 9 28" xfId="22597"/>
    <cellStyle name="Percent 7 9 29" xfId="22598"/>
    <cellStyle name="Percent 7 9 3" xfId="22599"/>
    <cellStyle name="Percent 7 9 30" xfId="22600"/>
    <cellStyle name="Percent 7 9 31" xfId="22601"/>
    <cellStyle name="Percent 7 9 32" xfId="22602"/>
    <cellStyle name="Percent 7 9 33" xfId="22603"/>
    <cellStyle name="Percent 7 9 34" xfId="22604"/>
    <cellStyle name="Percent 7 9 35" xfId="22605"/>
    <cellStyle name="Percent 7 9 4" xfId="22606"/>
    <cellStyle name="Percent 7 9 5" xfId="22607"/>
    <cellStyle name="Percent 7 9 6" xfId="22608"/>
    <cellStyle name="Percent 7 9 7" xfId="22609"/>
    <cellStyle name="Percent 7 9 8" xfId="22610"/>
    <cellStyle name="Percent 7 9 9" xfId="22611"/>
    <cellStyle name="Percent 70" xfId="23840"/>
    <cellStyle name="Percent 71" xfId="23919"/>
    <cellStyle name="Percent 72" xfId="23951"/>
    <cellStyle name="Percent 73" xfId="23954"/>
    <cellStyle name="Percent 74" xfId="23956"/>
    <cellStyle name="Percent 75" xfId="23960"/>
    <cellStyle name="Percent 76" xfId="23907"/>
    <cellStyle name="Percent 77" xfId="23968"/>
    <cellStyle name="Percent 78" xfId="23971"/>
    <cellStyle name="Percent 79" xfId="23928"/>
    <cellStyle name="Percent 8" xfId="22612"/>
    <cellStyle name="Percent 8 2" xfId="22613"/>
    <cellStyle name="Percent 8 3" xfId="22614"/>
    <cellStyle name="Percent 80" xfId="23973"/>
    <cellStyle name="Percent 81" xfId="23975"/>
    <cellStyle name="Percent 82" xfId="23978"/>
    <cellStyle name="Percent 83" xfId="23981"/>
    <cellStyle name="Percent 84" xfId="23984"/>
    <cellStyle name="Percent 85" xfId="23963"/>
    <cellStyle name="Percent 86" xfId="23990"/>
    <cellStyle name="Percent 87" xfId="23994"/>
    <cellStyle name="Percent 88" xfId="24002"/>
    <cellStyle name="Percent 89" xfId="24004"/>
    <cellStyle name="Percent 9" xfId="22615"/>
    <cellStyle name="Percent 90" xfId="24006"/>
    <cellStyle name="Percent 91" xfId="24008"/>
    <cellStyle name="Percent 92" xfId="24010"/>
    <cellStyle name="Percent 93" xfId="24011"/>
    <cellStyle name="Percent 94" xfId="24012"/>
    <cellStyle name="Percent 95" xfId="24013"/>
    <cellStyle name="Percent 96" xfId="24014"/>
    <cellStyle name="Percent 97" xfId="24015"/>
    <cellStyle name="Percent 98" xfId="24017"/>
    <cellStyle name="Percent 99" xfId="24018"/>
    <cellStyle name="Pourcentage_Ankara-New costing - based on T1" xfId="22616"/>
    <cellStyle name="PSChar" xfId="22617"/>
    <cellStyle name="PSDate" xfId="22618"/>
    <cellStyle name="PSDec" xfId="22619"/>
    <cellStyle name="PSHeading" xfId="22620"/>
    <cellStyle name="PSInt" xfId="22621"/>
    <cellStyle name="PSSpacer" xfId="22622"/>
    <cellStyle name="Published" xfId="22623"/>
    <cellStyle name="Published 10" xfId="22624"/>
    <cellStyle name="Published 11" xfId="22625"/>
    <cellStyle name="Published 12" xfId="22626"/>
    <cellStyle name="Published 13" xfId="22627"/>
    <cellStyle name="Published 14" xfId="22628"/>
    <cellStyle name="Published 15" xfId="22629"/>
    <cellStyle name="Published 16" xfId="22630"/>
    <cellStyle name="Published 17" xfId="22631"/>
    <cellStyle name="Published 18" xfId="22632"/>
    <cellStyle name="Published 19" xfId="22633"/>
    <cellStyle name="Published 2" xfId="22634"/>
    <cellStyle name="Published 2 10" xfId="22635"/>
    <cellStyle name="Published 2 11" xfId="22636"/>
    <cellStyle name="Published 2 12" xfId="22637"/>
    <cellStyle name="Published 2 13" xfId="22638"/>
    <cellStyle name="Published 2 14" xfId="22639"/>
    <cellStyle name="Published 2 15" xfId="22640"/>
    <cellStyle name="Published 2 16" xfId="22641"/>
    <cellStyle name="Published 2 17" xfId="22642"/>
    <cellStyle name="Published 2 18" xfId="22643"/>
    <cellStyle name="Published 2 19" xfId="22644"/>
    <cellStyle name="Published 2 2" xfId="22645"/>
    <cellStyle name="Published 2 20" xfId="22646"/>
    <cellStyle name="Published 2 21" xfId="22647"/>
    <cellStyle name="Published 2 22" xfId="22648"/>
    <cellStyle name="Published 2 23" xfId="22649"/>
    <cellStyle name="Published 2 24" xfId="22650"/>
    <cellStyle name="Published 2 25" xfId="22651"/>
    <cellStyle name="Published 2 26" xfId="22652"/>
    <cellStyle name="Published 2 27" xfId="22653"/>
    <cellStyle name="Published 2 28" xfId="22654"/>
    <cellStyle name="Published 2 29" xfId="22655"/>
    <cellStyle name="Published 2 3" xfId="22656"/>
    <cellStyle name="Published 2 30" xfId="22657"/>
    <cellStyle name="Published 2 31" xfId="22658"/>
    <cellStyle name="Published 2 32" xfId="22659"/>
    <cellStyle name="Published 2 33" xfId="22660"/>
    <cellStyle name="Published 2 34" xfId="22661"/>
    <cellStyle name="Published 2 35" xfId="22662"/>
    <cellStyle name="Published 2 36" xfId="22663"/>
    <cellStyle name="Published 2 37" xfId="22664"/>
    <cellStyle name="Published 2 38" xfId="22665"/>
    <cellStyle name="Published 2 39" xfId="22666"/>
    <cellStyle name="Published 2 4" xfId="22667"/>
    <cellStyle name="Published 2 40" xfId="22668"/>
    <cellStyle name="Published 2 41" xfId="22669"/>
    <cellStyle name="Published 2 42" xfId="22670"/>
    <cellStyle name="Published 2 43" xfId="22671"/>
    <cellStyle name="Published 2 44" xfId="22672"/>
    <cellStyle name="Published 2 45" xfId="22673"/>
    <cellStyle name="Published 2 46" xfId="22674"/>
    <cellStyle name="Published 2 47" xfId="22675"/>
    <cellStyle name="Published 2 48" xfId="22676"/>
    <cellStyle name="Published 2 49" xfId="22677"/>
    <cellStyle name="Published 2 5" xfId="22678"/>
    <cellStyle name="Published 2 50" xfId="22679"/>
    <cellStyle name="Published 2 51" xfId="22680"/>
    <cellStyle name="Published 2 52" xfId="22681"/>
    <cellStyle name="Published 2 53" xfId="22682"/>
    <cellStyle name="Published 2 54" xfId="22683"/>
    <cellStyle name="Published 2 55" xfId="22684"/>
    <cellStyle name="Published 2 56" xfId="22685"/>
    <cellStyle name="Published 2 57" xfId="22686"/>
    <cellStyle name="Published 2 58" xfId="22687"/>
    <cellStyle name="Published 2 59" xfId="22688"/>
    <cellStyle name="Published 2 6" xfId="22689"/>
    <cellStyle name="Published 2 60" xfId="22690"/>
    <cellStyle name="Published 2 61" xfId="22691"/>
    <cellStyle name="Published 2 62" xfId="22692"/>
    <cellStyle name="Published 2 63" xfId="22693"/>
    <cellStyle name="Published 2 64" xfId="22694"/>
    <cellStyle name="Published 2 65" xfId="22695"/>
    <cellStyle name="Published 2 66" xfId="22696"/>
    <cellStyle name="Published 2 67" xfId="22697"/>
    <cellStyle name="Published 2 68" xfId="22698"/>
    <cellStyle name="Published 2 69" xfId="22699"/>
    <cellStyle name="Published 2 7" xfId="22700"/>
    <cellStyle name="Published 2 70" xfId="22701"/>
    <cellStyle name="Published 2 71" xfId="22702"/>
    <cellStyle name="Published 2 72" xfId="22703"/>
    <cellStyle name="Published 2 73" xfId="22704"/>
    <cellStyle name="Published 2 74" xfId="22705"/>
    <cellStyle name="Published 2 75" xfId="22706"/>
    <cellStyle name="Published 2 76" xfId="22707"/>
    <cellStyle name="Published 2 77" xfId="22708"/>
    <cellStyle name="Published 2 78" xfId="22709"/>
    <cellStyle name="Published 2 79" xfId="22710"/>
    <cellStyle name="Published 2 8" xfId="22711"/>
    <cellStyle name="Published 2 80" xfId="22712"/>
    <cellStyle name="Published 2 81" xfId="22713"/>
    <cellStyle name="Published 2 82" xfId="22714"/>
    <cellStyle name="Published 2 9" xfId="22715"/>
    <cellStyle name="Published 20" xfId="22716"/>
    <cellStyle name="Published 21" xfId="22717"/>
    <cellStyle name="Published 22" xfId="22718"/>
    <cellStyle name="Published 23" xfId="22719"/>
    <cellStyle name="Published 24" xfId="22720"/>
    <cellStyle name="Published 25" xfId="22721"/>
    <cellStyle name="Published 26" xfId="22722"/>
    <cellStyle name="Published 27" xfId="22723"/>
    <cellStyle name="Published 28" xfId="22724"/>
    <cellStyle name="Published 29" xfId="22725"/>
    <cellStyle name="Published 3" xfId="22726"/>
    <cellStyle name="Published 30" xfId="22727"/>
    <cellStyle name="Published 31" xfId="22728"/>
    <cellStyle name="Published 32" xfId="22729"/>
    <cellStyle name="Published 33" xfId="22730"/>
    <cellStyle name="Published 34" xfId="22731"/>
    <cellStyle name="Published 35" xfId="22732"/>
    <cellStyle name="Published 36" xfId="22733"/>
    <cellStyle name="Published 37" xfId="22734"/>
    <cellStyle name="Published 38" xfId="22735"/>
    <cellStyle name="Published 39" xfId="22736"/>
    <cellStyle name="Published 4" xfId="22737"/>
    <cellStyle name="Published 40" xfId="22738"/>
    <cellStyle name="Published 41" xfId="22739"/>
    <cellStyle name="Published 42" xfId="22740"/>
    <cellStyle name="Published 43" xfId="22741"/>
    <cellStyle name="Published 44" xfId="22742"/>
    <cellStyle name="Published 45" xfId="22743"/>
    <cellStyle name="Published 46" xfId="22744"/>
    <cellStyle name="Published 47" xfId="22745"/>
    <cellStyle name="Published 48" xfId="22746"/>
    <cellStyle name="Published 49" xfId="22747"/>
    <cellStyle name="Published 5" xfId="22748"/>
    <cellStyle name="Published 50" xfId="22749"/>
    <cellStyle name="Published 51" xfId="22750"/>
    <cellStyle name="Published 52" xfId="22751"/>
    <cellStyle name="Published 53" xfId="22752"/>
    <cellStyle name="Published 54" xfId="22753"/>
    <cellStyle name="Published 55" xfId="22754"/>
    <cellStyle name="Published 56" xfId="22755"/>
    <cellStyle name="Published 57" xfId="22756"/>
    <cellStyle name="Published 58" xfId="22757"/>
    <cellStyle name="Published 59" xfId="22758"/>
    <cellStyle name="Published 6" xfId="22759"/>
    <cellStyle name="Published 60" xfId="22760"/>
    <cellStyle name="Published 61" xfId="22761"/>
    <cellStyle name="Published 62" xfId="22762"/>
    <cellStyle name="Published 63" xfId="22763"/>
    <cellStyle name="Published 64" xfId="22764"/>
    <cellStyle name="Published 65" xfId="22765"/>
    <cellStyle name="Published 66" xfId="22766"/>
    <cellStyle name="Published 67" xfId="22767"/>
    <cellStyle name="Published 68" xfId="22768"/>
    <cellStyle name="Published 69" xfId="22769"/>
    <cellStyle name="Published 7" xfId="22770"/>
    <cellStyle name="Published 70" xfId="22771"/>
    <cellStyle name="Published 71" xfId="22772"/>
    <cellStyle name="Published 72" xfId="22773"/>
    <cellStyle name="Published 73" xfId="22774"/>
    <cellStyle name="Published 74" xfId="22775"/>
    <cellStyle name="Published 75" xfId="22776"/>
    <cellStyle name="Published 76" xfId="22777"/>
    <cellStyle name="Published 77" xfId="22778"/>
    <cellStyle name="Published 78" xfId="22779"/>
    <cellStyle name="Published 79" xfId="22780"/>
    <cellStyle name="Published 8" xfId="22781"/>
    <cellStyle name="Published 80" xfId="22782"/>
    <cellStyle name="Published 81" xfId="22783"/>
    <cellStyle name="Published 82" xfId="22784"/>
    <cellStyle name="Published 83" xfId="22785"/>
    <cellStyle name="Published 9" xfId="22786"/>
    <cellStyle name="Published_4 July 2012 Decomp" xfId="22787"/>
    <cellStyle name="Ratio" xfId="22788"/>
    <cellStyle name="result" xfId="22789"/>
    <cellStyle name="result 2" xfId="22790"/>
    <cellStyle name="Result2" xfId="22791"/>
    <cellStyle name="Right Number" xfId="22792"/>
    <cellStyle name="SAPBEXaggData" xfId="22793"/>
    <cellStyle name="SAPBEXaggDataEmph" xfId="22794"/>
    <cellStyle name="SAPBEXaggItem" xfId="22795"/>
    <cellStyle name="SAPBEXaggItemX" xfId="22796"/>
    <cellStyle name="SAPBEXchaText" xfId="22797"/>
    <cellStyle name="SAPBEXexcBad7" xfId="22798"/>
    <cellStyle name="SAPBEXexcBad8" xfId="22799"/>
    <cellStyle name="SAPBEXexcBad9" xfId="22800"/>
    <cellStyle name="SAPBEXexcCritical4" xfId="22801"/>
    <cellStyle name="SAPBEXexcCritical5" xfId="22802"/>
    <cellStyle name="SAPBEXexcCritical6" xfId="22803"/>
    <cellStyle name="SAPBEXexcGood1" xfId="22804"/>
    <cellStyle name="SAPBEXexcGood2" xfId="22805"/>
    <cellStyle name="SAPBEXexcGood3" xfId="22806"/>
    <cellStyle name="SAPBEXfilterDrill" xfId="22807"/>
    <cellStyle name="SAPBEXfilterItem" xfId="22808"/>
    <cellStyle name="SAPBEXfilterText" xfId="22809"/>
    <cellStyle name="SAPBEXformats" xfId="22810"/>
    <cellStyle name="SAPBEXheaderItem" xfId="22811"/>
    <cellStyle name="SAPBEXheaderText" xfId="22812"/>
    <cellStyle name="SAPBEXHLevel0" xfId="22813"/>
    <cellStyle name="SAPBEXHLevel0 2" xfId="22814"/>
    <cellStyle name="SAPBEXHLevel0 3" xfId="22815"/>
    <cellStyle name="SAPBEXHLevel0X" xfId="22816"/>
    <cellStyle name="SAPBEXHLevel0X 2" xfId="22817"/>
    <cellStyle name="SAPBEXHLevel0X 3" xfId="22818"/>
    <cellStyle name="SAPBEXHLevel1" xfId="22819"/>
    <cellStyle name="SAPBEXHLevel1 2" xfId="22820"/>
    <cellStyle name="SAPBEXHLevel1 3" xfId="22821"/>
    <cellStyle name="SAPBEXHLevel1X" xfId="22822"/>
    <cellStyle name="SAPBEXHLevel1X 2" xfId="22823"/>
    <cellStyle name="SAPBEXHLevel1X 3" xfId="22824"/>
    <cellStyle name="SAPBEXHLevel2" xfId="22825"/>
    <cellStyle name="SAPBEXHLevel2 2" xfId="22826"/>
    <cellStyle name="SAPBEXHLevel2 3" xfId="22827"/>
    <cellStyle name="SAPBEXHLevel2X" xfId="22828"/>
    <cellStyle name="SAPBEXHLevel2X 2" xfId="22829"/>
    <cellStyle name="SAPBEXHLevel2X 3" xfId="22830"/>
    <cellStyle name="SAPBEXHLevel3" xfId="22831"/>
    <cellStyle name="SAPBEXHLevel3 2" xfId="22832"/>
    <cellStyle name="SAPBEXHLevel3 3" xfId="22833"/>
    <cellStyle name="SAPBEXHLevel3X" xfId="22834"/>
    <cellStyle name="SAPBEXHLevel3X 2" xfId="22835"/>
    <cellStyle name="SAPBEXHLevel3X 3" xfId="22836"/>
    <cellStyle name="SAPBEXresData" xfId="22837"/>
    <cellStyle name="SAPBEXresDataEmph" xfId="22838"/>
    <cellStyle name="SAPBEXresItem" xfId="22839"/>
    <cellStyle name="SAPBEXresItemX" xfId="22840"/>
    <cellStyle name="SAPBEXstdData" xfId="22841"/>
    <cellStyle name="SAPBEXstdDataEmph" xfId="22842"/>
    <cellStyle name="SAPBEXstdItem" xfId="22843"/>
    <cellStyle name="SAPBEXstdItemX" xfId="22844"/>
    <cellStyle name="SAPBEXtitle" xfId="22845"/>
    <cellStyle name="SAPBEXundefined" xfId="22846"/>
    <cellStyle name="SAPError" xfId="22847"/>
    <cellStyle name="SAPKey" xfId="22848"/>
    <cellStyle name="SAPLocked" xfId="22849"/>
    <cellStyle name="SAPOutput" xfId="22850"/>
    <cellStyle name="SAPSpace" xfId="22851"/>
    <cellStyle name="SAPText" xfId="22852"/>
    <cellStyle name="SAPUnLocked" xfId="22853"/>
    <cellStyle name="Satisfaisant" xfId="22854"/>
    <cellStyle name="secondary" xfId="22855"/>
    <cellStyle name="section" xfId="22856"/>
    <cellStyle name="section 2" xfId="22857"/>
    <cellStyle name="Section Number" xfId="22858"/>
    <cellStyle name="Section_End" xfId="22859"/>
    <cellStyle name="SHItems" xfId="22860"/>
    <cellStyle name="SHQuadro" xfId="22861"/>
    <cellStyle name="Small" xfId="22862"/>
    <cellStyle name="Solver" xfId="22863"/>
    <cellStyle name="Sortie" xfId="22864"/>
    <cellStyle name="SQL" xfId="22865"/>
    <cellStyle name="Standard" xfId="22866"/>
    <cellStyle name="Std_%" xfId="22867"/>
    <cellStyle name="Style 1" xfId="22868"/>
    <cellStyle name="Style 1 10" xfId="22869"/>
    <cellStyle name="Style 1 10 2" xfId="22870"/>
    <cellStyle name="Style 1 11" xfId="22871"/>
    <cellStyle name="Style 1 11 2" xfId="22872"/>
    <cellStyle name="Style 1 12" xfId="22873"/>
    <cellStyle name="Style 1 12 2" xfId="22874"/>
    <cellStyle name="Style 1 13" xfId="22875"/>
    <cellStyle name="Style 1 13 2" xfId="22876"/>
    <cellStyle name="Style 1 14" xfId="22877"/>
    <cellStyle name="Style 1 14 2" xfId="22878"/>
    <cellStyle name="Style 1 15" xfId="22879"/>
    <cellStyle name="Style 1 15 2" xfId="22880"/>
    <cellStyle name="Style 1 16" xfId="22881"/>
    <cellStyle name="Style 1 16 2" xfId="22882"/>
    <cellStyle name="Style 1 17" xfId="22883"/>
    <cellStyle name="Style 1 17 2" xfId="22884"/>
    <cellStyle name="Style 1 18" xfId="22885"/>
    <cellStyle name="Style 1 18 2" xfId="22886"/>
    <cellStyle name="Style 1 19" xfId="22887"/>
    <cellStyle name="Style 1 19 2" xfId="22888"/>
    <cellStyle name="Style 1 2" xfId="22889"/>
    <cellStyle name="Style 1 2 10" xfId="22890"/>
    <cellStyle name="Style 1 2 11" xfId="22891"/>
    <cellStyle name="Style 1 2 12" xfId="22892"/>
    <cellStyle name="Style 1 2 13" xfId="22893"/>
    <cellStyle name="Style 1 2 14" xfId="22894"/>
    <cellStyle name="Style 1 2 15" xfId="22895"/>
    <cellStyle name="Style 1 2 16" xfId="22896"/>
    <cellStyle name="Style 1 2 17" xfId="22897"/>
    <cellStyle name="Style 1 2 18" xfId="22898"/>
    <cellStyle name="Style 1 2 19" xfId="22899"/>
    <cellStyle name="Style 1 2 2" xfId="22900"/>
    <cellStyle name="Style 1 2 2 2" xfId="22901"/>
    <cellStyle name="Style 1 2 2 2 2" xfId="22902"/>
    <cellStyle name="Style 1 2 2 3" xfId="22903"/>
    <cellStyle name="Style 1 2 2 4" xfId="22904"/>
    <cellStyle name="Style 1 2 2 5" xfId="22905"/>
    <cellStyle name="Style 1 2 20" xfId="22906"/>
    <cellStyle name="Style 1 2 21" xfId="22907"/>
    <cellStyle name="Style 1 2 22" xfId="22908"/>
    <cellStyle name="Style 1 2 23" xfId="22909"/>
    <cellStyle name="Style 1 2 24" xfId="22910"/>
    <cellStyle name="Style 1 2 25" xfId="22911"/>
    <cellStyle name="Style 1 2 26" xfId="22912"/>
    <cellStyle name="Style 1 2 27" xfId="22913"/>
    <cellStyle name="Style 1 2 28" xfId="22914"/>
    <cellStyle name="Style 1 2 29" xfId="22915"/>
    <cellStyle name="Style 1 2 3" xfId="22916"/>
    <cellStyle name="Style 1 2 3 2" xfId="22917"/>
    <cellStyle name="Style 1 2 3 2 2" xfId="22918"/>
    <cellStyle name="Style 1 2 3 3" xfId="22919"/>
    <cellStyle name="Style 1 2 3 4" xfId="22920"/>
    <cellStyle name="Style 1 2 3 5" xfId="22921"/>
    <cellStyle name="Style 1 2 30" xfId="22922"/>
    <cellStyle name="Style 1 2 31" xfId="22923"/>
    <cellStyle name="Style 1 2 32" xfId="22924"/>
    <cellStyle name="Style 1 2 33" xfId="22925"/>
    <cellStyle name="Style 1 2 34" xfId="22926"/>
    <cellStyle name="Style 1 2 35" xfId="22927"/>
    <cellStyle name="Style 1 2 36" xfId="22928"/>
    <cellStyle name="Style 1 2 37" xfId="22929"/>
    <cellStyle name="Style 1 2 38" xfId="22930"/>
    <cellStyle name="Style 1 2 39" xfId="22931"/>
    <cellStyle name="Style 1 2 4" xfId="22932"/>
    <cellStyle name="Style 1 2 4 10" xfId="22933"/>
    <cellStyle name="Style 1 2 4 11" xfId="22934"/>
    <cellStyle name="Style 1 2 4 12" xfId="22935"/>
    <cellStyle name="Style 1 2 4 13" xfId="22936"/>
    <cellStyle name="Style 1 2 4 14" xfId="22937"/>
    <cellStyle name="Style 1 2 4 15" xfId="22938"/>
    <cellStyle name="Style 1 2 4 16" xfId="22939"/>
    <cellStyle name="Style 1 2 4 17" xfId="22940"/>
    <cellStyle name="Style 1 2 4 18" xfId="22941"/>
    <cellStyle name="Style 1 2 4 19" xfId="22942"/>
    <cellStyle name="Style 1 2 4 2" xfId="22943"/>
    <cellStyle name="Style 1 2 4 2 2" xfId="22944"/>
    <cellStyle name="Style 1 2 4 2 2 2" xfId="22945"/>
    <cellStyle name="Style 1 2 4 2 3" xfId="22946"/>
    <cellStyle name="Style 1 2 4 20" xfId="22947"/>
    <cellStyle name="Style 1 2 4 21" xfId="22948"/>
    <cellStyle name="Style 1 2 4 22" xfId="22949"/>
    <cellStyle name="Style 1 2 4 3" xfId="22950"/>
    <cellStyle name="Style 1 2 4 3 2" xfId="22951"/>
    <cellStyle name="Style 1 2 4 4" xfId="22952"/>
    <cellStyle name="Style 1 2 4 5" xfId="22953"/>
    <cellStyle name="Style 1 2 4 6" xfId="22954"/>
    <cellStyle name="Style 1 2 4 7" xfId="22955"/>
    <cellStyle name="Style 1 2 4 8" xfId="22956"/>
    <cellStyle name="Style 1 2 4 9" xfId="22957"/>
    <cellStyle name="Style 1 2 40" xfId="22958"/>
    <cellStyle name="Style 1 2 41" xfId="22959"/>
    <cellStyle name="Style 1 2 42" xfId="22960"/>
    <cellStyle name="Style 1 2 43" xfId="22961"/>
    <cellStyle name="Style 1 2 44" xfId="22962"/>
    <cellStyle name="Style 1 2 45" xfId="22963"/>
    <cellStyle name="Style 1 2 46" xfId="22964"/>
    <cellStyle name="Style 1 2 47" xfId="22965"/>
    <cellStyle name="Style 1 2 48" xfId="22966"/>
    <cellStyle name="Style 1 2 49" xfId="22967"/>
    <cellStyle name="Style 1 2 5" xfId="22968"/>
    <cellStyle name="Style 1 2 5 10" xfId="22969"/>
    <cellStyle name="Style 1 2 5 11" xfId="22970"/>
    <cellStyle name="Style 1 2 5 12" xfId="22971"/>
    <cellStyle name="Style 1 2 5 13" xfId="22972"/>
    <cellStyle name="Style 1 2 5 14" xfId="22973"/>
    <cellStyle name="Style 1 2 5 15" xfId="22974"/>
    <cellStyle name="Style 1 2 5 16" xfId="22975"/>
    <cellStyle name="Style 1 2 5 17" xfId="22976"/>
    <cellStyle name="Style 1 2 5 18" xfId="22977"/>
    <cellStyle name="Style 1 2 5 19" xfId="22978"/>
    <cellStyle name="Style 1 2 5 2" xfId="22979"/>
    <cellStyle name="Style 1 2 5 2 2" xfId="22980"/>
    <cellStyle name="Style 1 2 5 20" xfId="22981"/>
    <cellStyle name="Style 1 2 5 21" xfId="22982"/>
    <cellStyle name="Style 1 2 5 3" xfId="22983"/>
    <cellStyle name="Style 1 2 5 4" xfId="22984"/>
    <cellStyle name="Style 1 2 5 5" xfId="22985"/>
    <cellStyle name="Style 1 2 5 6" xfId="22986"/>
    <cellStyle name="Style 1 2 5 7" xfId="22987"/>
    <cellStyle name="Style 1 2 5 8" xfId="22988"/>
    <cellStyle name="Style 1 2 5 9" xfId="22989"/>
    <cellStyle name="Style 1 2 50" xfId="22990"/>
    <cellStyle name="Style 1 2 51" xfId="22991"/>
    <cellStyle name="Style 1 2 52" xfId="22992"/>
    <cellStyle name="Style 1 2 53" xfId="22993"/>
    <cellStyle name="Style 1 2 54" xfId="22994"/>
    <cellStyle name="Style 1 2 55" xfId="22995"/>
    <cellStyle name="Style 1 2 56" xfId="22996"/>
    <cellStyle name="Style 1 2 57" xfId="22997"/>
    <cellStyle name="Style 1 2 58" xfId="22998"/>
    <cellStyle name="Style 1 2 59" xfId="22999"/>
    <cellStyle name="Style 1 2 6" xfId="23000"/>
    <cellStyle name="Style 1 2 6 2" xfId="23001"/>
    <cellStyle name="Style 1 2 6 3" xfId="23002"/>
    <cellStyle name="Style 1 2 60" xfId="23003"/>
    <cellStyle name="Style 1 2 61" xfId="23004"/>
    <cellStyle name="Style 1 2 62" xfId="23005"/>
    <cellStyle name="Style 1 2 63" xfId="23006"/>
    <cellStyle name="Style 1 2 64" xfId="23007"/>
    <cellStyle name="Style 1 2 65" xfId="23008"/>
    <cellStyle name="Style 1 2 66" xfId="23009"/>
    <cellStyle name="Style 1 2 67" xfId="23010"/>
    <cellStyle name="Style 1 2 68" xfId="23011"/>
    <cellStyle name="Style 1 2 69" xfId="23012"/>
    <cellStyle name="Style 1 2 7" xfId="23013"/>
    <cellStyle name="Style 1 2 70" xfId="23014"/>
    <cellStyle name="Style 1 2 71" xfId="23015"/>
    <cellStyle name="Style 1 2 72" xfId="23016"/>
    <cellStyle name="Style 1 2 73" xfId="23017"/>
    <cellStyle name="Style 1 2 74" xfId="23018"/>
    <cellStyle name="Style 1 2 75" xfId="23019"/>
    <cellStyle name="Style 1 2 76" xfId="23020"/>
    <cellStyle name="Style 1 2 77" xfId="23021"/>
    <cellStyle name="Style 1 2 78" xfId="23022"/>
    <cellStyle name="Style 1 2 79" xfId="23023"/>
    <cellStyle name="Style 1 2 8" xfId="23024"/>
    <cellStyle name="Style 1 2 80" xfId="23025"/>
    <cellStyle name="Style 1 2 81" xfId="23026"/>
    <cellStyle name="Style 1 2 82" xfId="23027"/>
    <cellStyle name="Style 1 2 83" xfId="23028"/>
    <cellStyle name="Style 1 2 84" xfId="23029"/>
    <cellStyle name="Style 1 2 9" xfId="23030"/>
    <cellStyle name="Style 1 20" xfId="23031"/>
    <cellStyle name="Style 1 20 2" xfId="23032"/>
    <cellStyle name="Style 1 21" xfId="23033"/>
    <cellStyle name="Style 1 21 2" xfId="23034"/>
    <cellStyle name="Style 1 22" xfId="23035"/>
    <cellStyle name="Style 1 22 2" xfId="23036"/>
    <cellStyle name="Style 1 23" xfId="23037"/>
    <cellStyle name="Style 1 23 2" xfId="23038"/>
    <cellStyle name="Style 1 24" xfId="23039"/>
    <cellStyle name="Style 1 24 2" xfId="23040"/>
    <cellStyle name="Style 1 25" xfId="23041"/>
    <cellStyle name="Style 1 25 2" xfId="23042"/>
    <cellStyle name="Style 1 26" xfId="23043"/>
    <cellStyle name="Style 1 26 2" xfId="23044"/>
    <cellStyle name="Style 1 27" xfId="23045"/>
    <cellStyle name="Style 1 28" xfId="23046"/>
    <cellStyle name="Style 1 29" xfId="23047"/>
    <cellStyle name="Style 1 3" xfId="23048"/>
    <cellStyle name="Style 1 3 2" xfId="23049"/>
    <cellStyle name="Style 1 3 2 2" xfId="23050"/>
    <cellStyle name="Style 1 3 3" xfId="23051"/>
    <cellStyle name="Style 1 3 4" xfId="23052"/>
    <cellStyle name="Style 1 3 5" xfId="23053"/>
    <cellStyle name="Style 1 30" xfId="23054"/>
    <cellStyle name="Style 1 31" xfId="23055"/>
    <cellStyle name="Style 1 32" xfId="23056"/>
    <cellStyle name="Style 1 33" xfId="23057"/>
    <cellStyle name="Style 1 34" xfId="23058"/>
    <cellStyle name="Style 1 35" xfId="23059"/>
    <cellStyle name="Style 1 36" xfId="23060"/>
    <cellStyle name="Style 1 37" xfId="23061"/>
    <cellStyle name="Style 1 38" xfId="23062"/>
    <cellStyle name="Style 1 39" xfId="23063"/>
    <cellStyle name="Style 1 4" xfId="23064"/>
    <cellStyle name="Style 1 4 2" xfId="23065"/>
    <cellStyle name="Style 1 4 2 2" xfId="23066"/>
    <cellStyle name="Style 1 4 3" xfId="23067"/>
    <cellStyle name="Style 1 4 4" xfId="23068"/>
    <cellStyle name="Style 1 4 5" xfId="23069"/>
    <cellStyle name="Style 1 40" xfId="23070"/>
    <cellStyle name="Style 1 41" xfId="23071"/>
    <cellStyle name="Style 1 42" xfId="23072"/>
    <cellStyle name="Style 1 43" xfId="23073"/>
    <cellStyle name="Style 1 44" xfId="23074"/>
    <cellStyle name="Style 1 45" xfId="23075"/>
    <cellStyle name="Style 1 46" xfId="23076"/>
    <cellStyle name="Style 1 47" xfId="23077"/>
    <cellStyle name="Style 1 48" xfId="23078"/>
    <cellStyle name="Style 1 49" xfId="23079"/>
    <cellStyle name="Style 1 5" xfId="23080"/>
    <cellStyle name="Style 1 5 10" xfId="23081"/>
    <cellStyle name="Style 1 5 11" xfId="23082"/>
    <cellStyle name="Style 1 5 12" xfId="23083"/>
    <cellStyle name="Style 1 5 13" xfId="23084"/>
    <cellStyle name="Style 1 5 14" xfId="23085"/>
    <cellStyle name="Style 1 5 15" xfId="23086"/>
    <cellStyle name="Style 1 5 16" xfId="23087"/>
    <cellStyle name="Style 1 5 17" xfId="23088"/>
    <cellStyle name="Style 1 5 18" xfId="23089"/>
    <cellStyle name="Style 1 5 19" xfId="23090"/>
    <cellStyle name="Style 1 5 2" xfId="23091"/>
    <cellStyle name="Style 1 5 2 2" xfId="23092"/>
    <cellStyle name="Style 1 5 2 2 2" xfId="23093"/>
    <cellStyle name="Style 1 5 2 3" xfId="23094"/>
    <cellStyle name="Style 1 5 2 3 10" xfId="23095"/>
    <cellStyle name="Style 1 5 2 3 11" xfId="23096"/>
    <cellStyle name="Style 1 5 2 3 12" xfId="23097"/>
    <cellStyle name="Style 1 5 2 3 13" xfId="23098"/>
    <cellStyle name="Style 1 5 2 3 14" xfId="23099"/>
    <cellStyle name="Style 1 5 2 3 15" xfId="23100"/>
    <cellStyle name="Style 1 5 2 3 16" xfId="23101"/>
    <cellStyle name="Style 1 5 2 3 17" xfId="23102"/>
    <cellStyle name="Style 1 5 2 3 18" xfId="23103"/>
    <cellStyle name="Style 1 5 2 3 19" xfId="23104"/>
    <cellStyle name="Style 1 5 2 3 2" xfId="23105"/>
    <cellStyle name="Style 1 5 2 3 2 2" xfId="23106"/>
    <cellStyle name="Style 1 5 2 3 3" xfId="23107"/>
    <cellStyle name="Style 1 5 2 3 4" xfId="23108"/>
    <cellStyle name="Style 1 5 2 3 5" xfId="23109"/>
    <cellStyle name="Style 1 5 2 3 6" xfId="23110"/>
    <cellStyle name="Style 1 5 2 3 7" xfId="23111"/>
    <cellStyle name="Style 1 5 2 3 8" xfId="23112"/>
    <cellStyle name="Style 1 5 2 3 9" xfId="23113"/>
    <cellStyle name="Style 1 5 2 4" xfId="23114"/>
    <cellStyle name="Style 1 5 20" xfId="23115"/>
    <cellStyle name="Style 1 5 21" xfId="23116"/>
    <cellStyle name="Style 1 5 22" xfId="23117"/>
    <cellStyle name="Style 1 5 23" xfId="23118"/>
    <cellStyle name="Style 1 5 3" xfId="23119"/>
    <cellStyle name="Style 1 5 3 2" xfId="23120"/>
    <cellStyle name="Style 1 5 4" xfId="23121"/>
    <cellStyle name="Style 1 5 4 10" xfId="23122"/>
    <cellStyle name="Style 1 5 4 11" xfId="23123"/>
    <cellStyle name="Style 1 5 4 12" xfId="23124"/>
    <cellStyle name="Style 1 5 4 13" xfId="23125"/>
    <cellStyle name="Style 1 5 4 14" xfId="23126"/>
    <cellStyle name="Style 1 5 4 15" xfId="23127"/>
    <cellStyle name="Style 1 5 4 16" xfId="23128"/>
    <cellStyle name="Style 1 5 4 17" xfId="23129"/>
    <cellStyle name="Style 1 5 4 18" xfId="23130"/>
    <cellStyle name="Style 1 5 4 19" xfId="23131"/>
    <cellStyle name="Style 1 5 4 2" xfId="23132"/>
    <cellStyle name="Style 1 5 4 2 2" xfId="23133"/>
    <cellStyle name="Style 1 5 4 3" xfId="23134"/>
    <cellStyle name="Style 1 5 4 4" xfId="23135"/>
    <cellStyle name="Style 1 5 4 5" xfId="23136"/>
    <cellStyle name="Style 1 5 4 6" xfId="23137"/>
    <cellStyle name="Style 1 5 4 7" xfId="23138"/>
    <cellStyle name="Style 1 5 4 8" xfId="23139"/>
    <cellStyle name="Style 1 5 4 9" xfId="23140"/>
    <cellStyle name="Style 1 5 5" xfId="23141"/>
    <cellStyle name="Style 1 5 5 2" xfId="23142"/>
    <cellStyle name="Style 1 5 6" xfId="23143"/>
    <cellStyle name="Style 1 5 7" xfId="23144"/>
    <cellStyle name="Style 1 5 8" xfId="23145"/>
    <cellStyle name="Style 1 5 9" xfId="23146"/>
    <cellStyle name="Style 1 50" xfId="23147"/>
    <cellStyle name="Style 1 51" xfId="23148"/>
    <cellStyle name="Style 1 52" xfId="23149"/>
    <cellStyle name="Style 1 53" xfId="23150"/>
    <cellStyle name="Style 1 54" xfId="23151"/>
    <cellStyle name="Style 1 55" xfId="23152"/>
    <cellStyle name="Style 1 56" xfId="23153"/>
    <cellStyle name="Style 1 57" xfId="23154"/>
    <cellStyle name="Style 1 58" xfId="23155"/>
    <cellStyle name="Style 1 59" xfId="23156"/>
    <cellStyle name="Style 1 6" xfId="23157"/>
    <cellStyle name="Style 1 6 10" xfId="23158"/>
    <cellStyle name="Style 1 6 11" xfId="23159"/>
    <cellStyle name="Style 1 6 12" xfId="23160"/>
    <cellStyle name="Style 1 6 13" xfId="23161"/>
    <cellStyle name="Style 1 6 14" xfId="23162"/>
    <cellStyle name="Style 1 6 15" xfId="23163"/>
    <cellStyle name="Style 1 6 16" xfId="23164"/>
    <cellStyle name="Style 1 6 17" xfId="23165"/>
    <cellStyle name="Style 1 6 18" xfId="23166"/>
    <cellStyle name="Style 1 6 19" xfId="23167"/>
    <cellStyle name="Style 1 6 2" xfId="23168"/>
    <cellStyle name="Style 1 6 2 2" xfId="23169"/>
    <cellStyle name="Style 1 6 2 2 2" xfId="23170"/>
    <cellStyle name="Style 1 6 2 3" xfId="23171"/>
    <cellStyle name="Style 1 6 20" xfId="23172"/>
    <cellStyle name="Style 1 6 21" xfId="23173"/>
    <cellStyle name="Style 1 6 22" xfId="23174"/>
    <cellStyle name="Style 1 6 3" xfId="23175"/>
    <cellStyle name="Style 1 6 3 2" xfId="23176"/>
    <cellStyle name="Style 1 6 4" xfId="23177"/>
    <cellStyle name="Style 1 6 5" xfId="23178"/>
    <cellStyle name="Style 1 6 6" xfId="23179"/>
    <cellStyle name="Style 1 6 7" xfId="23180"/>
    <cellStyle name="Style 1 6 8" xfId="23181"/>
    <cellStyle name="Style 1 6 9" xfId="23182"/>
    <cellStyle name="Style 1 60" xfId="23183"/>
    <cellStyle name="Style 1 61" xfId="23184"/>
    <cellStyle name="Style 1 62" xfId="23185"/>
    <cellStyle name="Style 1 63" xfId="23186"/>
    <cellStyle name="Style 1 64" xfId="23187"/>
    <cellStyle name="Style 1 65" xfId="23188"/>
    <cellStyle name="Style 1 66" xfId="23189"/>
    <cellStyle name="Style 1 67" xfId="23190"/>
    <cellStyle name="Style 1 68" xfId="23191"/>
    <cellStyle name="Style 1 69" xfId="23192"/>
    <cellStyle name="Style 1 7" xfId="23193"/>
    <cellStyle name="Style 1 7 2" xfId="23194"/>
    <cellStyle name="Style 1 7 2 2" xfId="23195"/>
    <cellStyle name="Style 1 7 3" xfId="23196"/>
    <cellStyle name="Style 1 7 4" xfId="23197"/>
    <cellStyle name="Style 1 7 5" xfId="23198"/>
    <cellStyle name="Style 1 70" xfId="23199"/>
    <cellStyle name="Style 1 71" xfId="23200"/>
    <cellStyle name="Style 1 72" xfId="23201"/>
    <cellStyle name="Style 1 73" xfId="23202"/>
    <cellStyle name="Style 1 74" xfId="23203"/>
    <cellStyle name="Style 1 75" xfId="23204"/>
    <cellStyle name="Style 1 76" xfId="23205"/>
    <cellStyle name="Style 1 77" xfId="23206"/>
    <cellStyle name="Style 1 78" xfId="23207"/>
    <cellStyle name="Style 1 79" xfId="23208"/>
    <cellStyle name="Style 1 8" xfId="23209"/>
    <cellStyle name="Style 1 8 2" xfId="23210"/>
    <cellStyle name="Style 1 80" xfId="23211"/>
    <cellStyle name="Style 1 81" xfId="23212"/>
    <cellStyle name="Style 1 82" xfId="23213"/>
    <cellStyle name="Style 1 83" xfId="23214"/>
    <cellStyle name="Style 1 84" xfId="23215"/>
    <cellStyle name="Style 1 9" xfId="23216"/>
    <cellStyle name="Style 1 9 2" xfId="23217"/>
    <cellStyle name="Style 1_110324 - Modelled Scenarios v1" xfId="23218"/>
    <cellStyle name="Style 2" xfId="23219"/>
    <cellStyle name="Style 26" xfId="23220"/>
    <cellStyle name="Style 26 2" xfId="23221"/>
    <cellStyle name="Style 26 2 2" xfId="23222"/>
    <cellStyle name="Style 26 2 2 2" xfId="23223"/>
    <cellStyle name="Style 26 2 2 3" xfId="23224"/>
    <cellStyle name="Style 26 2 3" xfId="23225"/>
    <cellStyle name="Style 26 2 4" xfId="23226"/>
    <cellStyle name="Style 26 2_Gold Price" xfId="23227"/>
    <cellStyle name="Style 26 3" xfId="23228"/>
    <cellStyle name="Style 26 3 2" xfId="23229"/>
    <cellStyle name="Style 26 3 2 2" xfId="23230"/>
    <cellStyle name="Style 26 3 3" xfId="23231"/>
    <cellStyle name="Style 26 3 4" xfId="23232"/>
    <cellStyle name="Style 26 4" xfId="23233"/>
    <cellStyle name="Style 26 4 2" xfId="23234"/>
    <cellStyle name="Style 26 4 2 2" xfId="23235"/>
    <cellStyle name="Style 26 4 3" xfId="23236"/>
    <cellStyle name="Style 26 4 4" xfId="23237"/>
    <cellStyle name="Style 26 5" xfId="23238"/>
    <cellStyle name="Style 26 5 2" xfId="23239"/>
    <cellStyle name="Style 26 5 2 2" xfId="23240"/>
    <cellStyle name="Style 26 5 3" xfId="23241"/>
    <cellStyle name="Style 26 5 4" xfId="23242"/>
    <cellStyle name="Style 26 6" xfId="23243"/>
    <cellStyle name="Style 26 7" xfId="23244"/>
    <cellStyle name="Style 26_Monthly Price Data" xfId="23245"/>
    <cellStyle name="Style 34" xfId="23246"/>
    <cellStyle name="Style 34 10" xfId="23247"/>
    <cellStyle name="Style 34 11" xfId="23248"/>
    <cellStyle name="Style 34 12" xfId="23249"/>
    <cellStyle name="Style 34 13" xfId="23250"/>
    <cellStyle name="Style 34 14" xfId="23251"/>
    <cellStyle name="Style 34 15" xfId="23252"/>
    <cellStyle name="Style 34 16" xfId="23253"/>
    <cellStyle name="Style 34 17" xfId="23254"/>
    <cellStyle name="Style 34 18" xfId="23255"/>
    <cellStyle name="Style 34 2" xfId="23256"/>
    <cellStyle name="Style 34 2 2" xfId="23257"/>
    <cellStyle name="Style 34 3" xfId="23258"/>
    <cellStyle name="Style 34 3 2" xfId="23259"/>
    <cellStyle name="Style 34 4" xfId="23260"/>
    <cellStyle name="Style 34 4 2" xfId="23261"/>
    <cellStyle name="Style 34 5" xfId="23262"/>
    <cellStyle name="Style 34 5 2" xfId="23263"/>
    <cellStyle name="Style 34 6" xfId="23264"/>
    <cellStyle name="Style 34 7" xfId="23265"/>
    <cellStyle name="Style 34 8" xfId="23266"/>
    <cellStyle name="Style 34 9" xfId="23267"/>
    <cellStyle name="Style 34_Gold Price" xfId="23268"/>
    <cellStyle name="Style 35" xfId="23269"/>
    <cellStyle name="Style 35 10" xfId="23270"/>
    <cellStyle name="Style 35 11" xfId="23271"/>
    <cellStyle name="Style 35 12" xfId="23272"/>
    <cellStyle name="Style 35 13" xfId="23273"/>
    <cellStyle name="Style 35 14" xfId="23274"/>
    <cellStyle name="Style 35 15" xfId="23275"/>
    <cellStyle name="Style 35 16" xfId="23276"/>
    <cellStyle name="Style 35 17" xfId="23277"/>
    <cellStyle name="Style 35 18" xfId="23278"/>
    <cellStyle name="Style 35 2" xfId="23279"/>
    <cellStyle name="Style 35 2 2" xfId="23280"/>
    <cellStyle name="Style 35 3" xfId="23281"/>
    <cellStyle name="Style 35 3 2" xfId="23282"/>
    <cellStyle name="Style 35 4" xfId="23283"/>
    <cellStyle name="Style 35 4 2" xfId="23284"/>
    <cellStyle name="Style 35 5" xfId="23285"/>
    <cellStyle name="Style 35 5 2" xfId="23286"/>
    <cellStyle name="Style 35 6" xfId="23287"/>
    <cellStyle name="Style 35 7" xfId="23288"/>
    <cellStyle name="Style 35 8" xfId="23289"/>
    <cellStyle name="Style 35 9" xfId="23290"/>
    <cellStyle name="Style 35_Gold Price" xfId="23291"/>
    <cellStyle name="Style0" xfId="145"/>
    <cellStyle name="Style1" xfId="146"/>
    <cellStyle name="Style2" xfId="147"/>
    <cellStyle name="Style2 2" xfId="23292"/>
    <cellStyle name="Style3" xfId="148"/>
    <cellStyle name="Style3 2" xfId="23293"/>
    <cellStyle name="Style4" xfId="149"/>
    <cellStyle name="Style5" xfId="150"/>
    <cellStyle name="Style5 2" xfId="23294"/>
    <cellStyle name="Style6" xfId="151"/>
    <cellStyle name="Style7" xfId="152"/>
    <cellStyle name="Style8" xfId="153"/>
    <cellStyle name="Style9" xfId="154"/>
    <cellStyle name="Sub totals" xfId="23295"/>
    <cellStyle name="SUBMINOR ROW HEADING" xfId="23296"/>
    <cellStyle name="Sub-Total" xfId="23297"/>
    <cellStyle name="Subtotal (line)" xfId="23298"/>
    <cellStyle name="Switch" xfId="23299"/>
    <cellStyle name="SystemData" xfId="23300"/>
    <cellStyle name="Table" xfId="23301"/>
    <cellStyle name="Table Footnotes" xfId="23302"/>
    <cellStyle name="Table Footnotes 2" xfId="23303"/>
    <cellStyle name="Table Heading" xfId="23304"/>
    <cellStyle name="Table Heading 2" xfId="23305"/>
    <cellStyle name="Table Heading 3" xfId="23306"/>
    <cellStyle name="Table Main Heading" xfId="23307"/>
    <cellStyle name="Table Main Heading 2" xfId="23308"/>
    <cellStyle name="table_column_cross_heading" xfId="23309"/>
    <cellStyle name="TableHeader" xfId="23310"/>
    <cellStyle name="TableHeader 10" xfId="23311"/>
    <cellStyle name="TableHeader 10 2" xfId="23312"/>
    <cellStyle name="TableHeader 11" xfId="23313"/>
    <cellStyle name="TableHeader 11 2" xfId="23314"/>
    <cellStyle name="TableHeader 12" xfId="23315"/>
    <cellStyle name="TableHeader 12 2" xfId="23316"/>
    <cellStyle name="TableHeader 13" xfId="23317"/>
    <cellStyle name="TableHeader 13 2" xfId="23318"/>
    <cellStyle name="TableHeader 14" xfId="23319"/>
    <cellStyle name="TableHeader 14 2" xfId="23320"/>
    <cellStyle name="TableHeader 15" xfId="23321"/>
    <cellStyle name="TableHeader 15 2" xfId="23322"/>
    <cellStyle name="TableHeader 16" xfId="23323"/>
    <cellStyle name="TableHeader 16 2" xfId="23324"/>
    <cellStyle name="TableHeader 17" xfId="23325"/>
    <cellStyle name="TableHeader 17 2" xfId="23326"/>
    <cellStyle name="TableHeader 18" xfId="23327"/>
    <cellStyle name="TableHeader 18 2" xfId="23328"/>
    <cellStyle name="TableHeader 19" xfId="23329"/>
    <cellStyle name="TableHeader 19 2" xfId="23330"/>
    <cellStyle name="TableHeader 2" xfId="23331"/>
    <cellStyle name="TableHeader 2 10" xfId="23332"/>
    <cellStyle name="TableHeader 2 11" xfId="23333"/>
    <cellStyle name="TableHeader 2 12" xfId="23334"/>
    <cellStyle name="TableHeader 2 13" xfId="23335"/>
    <cellStyle name="TableHeader 2 14" xfId="23336"/>
    <cellStyle name="TableHeader 2 15" xfId="23337"/>
    <cellStyle name="TableHeader 2 16" xfId="23338"/>
    <cellStyle name="TableHeader 2 17" xfId="23339"/>
    <cellStyle name="TableHeader 2 18" xfId="23340"/>
    <cellStyle name="TableHeader 2 19" xfId="23341"/>
    <cellStyle name="TableHeader 2 2" xfId="23342"/>
    <cellStyle name="TableHeader 2 2 2" xfId="23343"/>
    <cellStyle name="TableHeader 2 2 2 2" xfId="23344"/>
    <cellStyle name="TableHeader 2 2 3" xfId="23345"/>
    <cellStyle name="TableHeader 2 2 4" xfId="23346"/>
    <cellStyle name="TableHeader 2 2 5" xfId="23347"/>
    <cellStyle name="TableHeader 2 20" xfId="23348"/>
    <cellStyle name="TableHeader 2 21" xfId="23349"/>
    <cellStyle name="TableHeader 2 22" xfId="23350"/>
    <cellStyle name="TableHeader 2 23" xfId="23351"/>
    <cellStyle name="TableHeader 2 24" xfId="23352"/>
    <cellStyle name="TableHeader 2 25" xfId="23353"/>
    <cellStyle name="TableHeader 2 26" xfId="23354"/>
    <cellStyle name="TableHeader 2 27" xfId="23355"/>
    <cellStyle name="TableHeader 2 28" xfId="23356"/>
    <cellStyle name="TableHeader 2 29" xfId="23357"/>
    <cellStyle name="TableHeader 2 3" xfId="23358"/>
    <cellStyle name="TableHeader 2 3 2" xfId="23359"/>
    <cellStyle name="TableHeader 2 3 2 2" xfId="23360"/>
    <cellStyle name="TableHeader 2 3 3" xfId="23361"/>
    <cellStyle name="TableHeader 2 3 4" xfId="23362"/>
    <cellStyle name="TableHeader 2 3 5" xfId="23363"/>
    <cellStyle name="TableHeader 2 30" xfId="23364"/>
    <cellStyle name="TableHeader 2 31" xfId="23365"/>
    <cellStyle name="TableHeader 2 32" xfId="23366"/>
    <cellStyle name="TableHeader 2 33" xfId="23367"/>
    <cellStyle name="TableHeader 2 34" xfId="23368"/>
    <cellStyle name="TableHeader 2 35" xfId="23369"/>
    <cellStyle name="TableHeader 2 36" xfId="23370"/>
    <cellStyle name="TableHeader 2 37" xfId="23371"/>
    <cellStyle name="TableHeader 2 38" xfId="23372"/>
    <cellStyle name="TableHeader 2 39" xfId="23373"/>
    <cellStyle name="TableHeader 2 4" xfId="23374"/>
    <cellStyle name="TableHeader 2 4 10" xfId="23375"/>
    <cellStyle name="TableHeader 2 4 11" xfId="23376"/>
    <cellStyle name="TableHeader 2 4 12" xfId="23377"/>
    <cellStyle name="TableHeader 2 4 13" xfId="23378"/>
    <cellStyle name="TableHeader 2 4 14" xfId="23379"/>
    <cellStyle name="TableHeader 2 4 15" xfId="23380"/>
    <cellStyle name="TableHeader 2 4 16" xfId="23381"/>
    <cellStyle name="TableHeader 2 4 17" xfId="23382"/>
    <cellStyle name="TableHeader 2 4 18" xfId="23383"/>
    <cellStyle name="TableHeader 2 4 19" xfId="23384"/>
    <cellStyle name="TableHeader 2 4 2" xfId="23385"/>
    <cellStyle name="TableHeader 2 4 2 2" xfId="23386"/>
    <cellStyle name="TableHeader 2 4 2 2 2" xfId="23387"/>
    <cellStyle name="TableHeader 2 4 2 3" xfId="23388"/>
    <cellStyle name="TableHeader 2 4 20" xfId="23389"/>
    <cellStyle name="TableHeader 2 4 21" xfId="23390"/>
    <cellStyle name="TableHeader 2 4 22" xfId="23391"/>
    <cellStyle name="TableHeader 2 4 3" xfId="23392"/>
    <cellStyle name="TableHeader 2 4 3 2" xfId="23393"/>
    <cellStyle name="TableHeader 2 4 4" xfId="23394"/>
    <cellStyle name="TableHeader 2 4 5" xfId="23395"/>
    <cellStyle name="TableHeader 2 4 6" xfId="23396"/>
    <cellStyle name="TableHeader 2 4 7" xfId="23397"/>
    <cellStyle name="TableHeader 2 4 8" xfId="23398"/>
    <cellStyle name="TableHeader 2 4 9" xfId="23399"/>
    <cellStyle name="TableHeader 2 40" xfId="23400"/>
    <cellStyle name="TableHeader 2 41" xfId="23401"/>
    <cellStyle name="TableHeader 2 42" xfId="23402"/>
    <cellStyle name="TableHeader 2 43" xfId="23403"/>
    <cellStyle name="TableHeader 2 44" xfId="23404"/>
    <cellStyle name="TableHeader 2 45" xfId="23405"/>
    <cellStyle name="TableHeader 2 46" xfId="23406"/>
    <cellStyle name="TableHeader 2 47" xfId="23407"/>
    <cellStyle name="TableHeader 2 48" xfId="23408"/>
    <cellStyle name="TableHeader 2 49" xfId="23409"/>
    <cellStyle name="TableHeader 2 5" xfId="23410"/>
    <cellStyle name="TableHeader 2 5 10" xfId="23411"/>
    <cellStyle name="TableHeader 2 5 11" xfId="23412"/>
    <cellStyle name="TableHeader 2 5 12" xfId="23413"/>
    <cellStyle name="TableHeader 2 5 13" xfId="23414"/>
    <cellStyle name="TableHeader 2 5 14" xfId="23415"/>
    <cellStyle name="TableHeader 2 5 15" xfId="23416"/>
    <cellStyle name="TableHeader 2 5 16" xfId="23417"/>
    <cellStyle name="TableHeader 2 5 17" xfId="23418"/>
    <cellStyle name="TableHeader 2 5 18" xfId="23419"/>
    <cellStyle name="TableHeader 2 5 19" xfId="23420"/>
    <cellStyle name="TableHeader 2 5 2" xfId="23421"/>
    <cellStyle name="TableHeader 2 5 2 2" xfId="23422"/>
    <cellStyle name="TableHeader 2 5 20" xfId="23423"/>
    <cellStyle name="TableHeader 2 5 21" xfId="23424"/>
    <cellStyle name="TableHeader 2 5 3" xfId="23425"/>
    <cellStyle name="TableHeader 2 5 4" xfId="23426"/>
    <cellStyle name="TableHeader 2 5 5" xfId="23427"/>
    <cellStyle name="TableHeader 2 5 6" xfId="23428"/>
    <cellStyle name="TableHeader 2 5 7" xfId="23429"/>
    <cellStyle name="TableHeader 2 5 8" xfId="23430"/>
    <cellStyle name="TableHeader 2 5 9" xfId="23431"/>
    <cellStyle name="TableHeader 2 50" xfId="23432"/>
    <cellStyle name="TableHeader 2 51" xfId="23433"/>
    <cellStyle name="TableHeader 2 52" xfId="23434"/>
    <cellStyle name="TableHeader 2 53" xfId="23435"/>
    <cellStyle name="TableHeader 2 54" xfId="23436"/>
    <cellStyle name="TableHeader 2 55" xfId="23437"/>
    <cellStyle name="TableHeader 2 56" xfId="23438"/>
    <cellStyle name="TableHeader 2 57" xfId="23439"/>
    <cellStyle name="TableHeader 2 58" xfId="23440"/>
    <cellStyle name="TableHeader 2 59" xfId="23441"/>
    <cellStyle name="TableHeader 2 6" xfId="23442"/>
    <cellStyle name="TableHeader 2 6 2" xfId="23443"/>
    <cellStyle name="TableHeader 2 6 3" xfId="23444"/>
    <cellStyle name="TableHeader 2 60" xfId="23445"/>
    <cellStyle name="TableHeader 2 61" xfId="23446"/>
    <cellStyle name="TableHeader 2 62" xfId="23447"/>
    <cellStyle name="TableHeader 2 63" xfId="23448"/>
    <cellStyle name="TableHeader 2 64" xfId="23449"/>
    <cellStyle name="TableHeader 2 65" xfId="23450"/>
    <cellStyle name="TableHeader 2 66" xfId="23451"/>
    <cellStyle name="TableHeader 2 67" xfId="23452"/>
    <cellStyle name="TableHeader 2 68" xfId="23453"/>
    <cellStyle name="TableHeader 2 69" xfId="23454"/>
    <cellStyle name="TableHeader 2 7" xfId="23455"/>
    <cellStyle name="TableHeader 2 70" xfId="23456"/>
    <cellStyle name="TableHeader 2 71" xfId="23457"/>
    <cellStyle name="TableHeader 2 72" xfId="23458"/>
    <cellStyle name="TableHeader 2 73" xfId="23459"/>
    <cellStyle name="TableHeader 2 74" xfId="23460"/>
    <cellStyle name="TableHeader 2 75" xfId="23461"/>
    <cellStyle name="TableHeader 2 76" xfId="23462"/>
    <cellStyle name="TableHeader 2 77" xfId="23463"/>
    <cellStyle name="TableHeader 2 78" xfId="23464"/>
    <cellStyle name="TableHeader 2 79" xfId="23465"/>
    <cellStyle name="TableHeader 2 8" xfId="23466"/>
    <cellStyle name="TableHeader 2 80" xfId="23467"/>
    <cellStyle name="TableHeader 2 81" xfId="23468"/>
    <cellStyle name="TableHeader 2 82" xfId="23469"/>
    <cellStyle name="TableHeader 2 83" xfId="23470"/>
    <cellStyle name="TableHeader 2 84" xfId="23471"/>
    <cellStyle name="TableHeader 2 9" xfId="23472"/>
    <cellStyle name="TableHeader 20" xfId="23473"/>
    <cellStyle name="TableHeader 20 2" xfId="23474"/>
    <cellStyle name="TableHeader 21" xfId="23475"/>
    <cellStyle name="TableHeader 21 2" xfId="23476"/>
    <cellStyle name="TableHeader 22" xfId="23477"/>
    <cellStyle name="TableHeader 22 2" xfId="23478"/>
    <cellStyle name="TableHeader 23" xfId="23479"/>
    <cellStyle name="TableHeader 23 2" xfId="23480"/>
    <cellStyle name="TableHeader 24" xfId="23481"/>
    <cellStyle name="TableHeader 24 2" xfId="23482"/>
    <cellStyle name="TableHeader 25" xfId="23483"/>
    <cellStyle name="TableHeader 25 2" xfId="23484"/>
    <cellStyle name="TableHeader 26" xfId="23485"/>
    <cellStyle name="TableHeader 26 2" xfId="23486"/>
    <cellStyle name="TableHeader 27" xfId="23487"/>
    <cellStyle name="TableHeader 28" xfId="23488"/>
    <cellStyle name="TableHeader 29" xfId="23489"/>
    <cellStyle name="TableHeader 3" xfId="23490"/>
    <cellStyle name="TableHeader 3 2" xfId="23491"/>
    <cellStyle name="TableHeader 3 2 2" xfId="23492"/>
    <cellStyle name="TableHeader 3 3" xfId="23493"/>
    <cellStyle name="TableHeader 3 4" xfId="23494"/>
    <cellStyle name="TableHeader 3 5" xfId="23495"/>
    <cellStyle name="TableHeader 30" xfId="23496"/>
    <cellStyle name="TableHeader 31" xfId="23497"/>
    <cellStyle name="TableHeader 32" xfId="23498"/>
    <cellStyle name="TableHeader 33" xfId="23499"/>
    <cellStyle name="TableHeader 34" xfId="23500"/>
    <cellStyle name="TableHeader 35" xfId="23501"/>
    <cellStyle name="TableHeader 36" xfId="23502"/>
    <cellStyle name="TableHeader 37" xfId="23503"/>
    <cellStyle name="TableHeader 38" xfId="23504"/>
    <cellStyle name="TableHeader 39" xfId="23505"/>
    <cellStyle name="TableHeader 4" xfId="23506"/>
    <cellStyle name="TableHeader 4 2" xfId="23507"/>
    <cellStyle name="TableHeader 4 2 2" xfId="23508"/>
    <cellStyle name="TableHeader 4 3" xfId="23509"/>
    <cellStyle name="TableHeader 4 4" xfId="23510"/>
    <cellStyle name="TableHeader 4 5" xfId="23511"/>
    <cellStyle name="TableHeader 40" xfId="23512"/>
    <cellStyle name="TableHeader 41" xfId="23513"/>
    <cellStyle name="TableHeader 42" xfId="23514"/>
    <cellStyle name="TableHeader 43" xfId="23515"/>
    <cellStyle name="TableHeader 44" xfId="23516"/>
    <cellStyle name="TableHeader 45" xfId="23517"/>
    <cellStyle name="TableHeader 46" xfId="23518"/>
    <cellStyle name="TableHeader 47" xfId="23519"/>
    <cellStyle name="TableHeader 48" xfId="23520"/>
    <cellStyle name="TableHeader 49" xfId="23521"/>
    <cellStyle name="TableHeader 5" xfId="23522"/>
    <cellStyle name="TableHeader 5 10" xfId="23523"/>
    <cellStyle name="TableHeader 5 11" xfId="23524"/>
    <cellStyle name="TableHeader 5 12" xfId="23525"/>
    <cellStyle name="TableHeader 5 13" xfId="23526"/>
    <cellStyle name="TableHeader 5 14" xfId="23527"/>
    <cellStyle name="TableHeader 5 15" xfId="23528"/>
    <cellStyle name="TableHeader 5 16" xfId="23529"/>
    <cellStyle name="TableHeader 5 17" xfId="23530"/>
    <cellStyle name="TableHeader 5 18" xfId="23531"/>
    <cellStyle name="TableHeader 5 19" xfId="23532"/>
    <cellStyle name="TableHeader 5 2" xfId="23533"/>
    <cellStyle name="TableHeader 5 2 2" xfId="23534"/>
    <cellStyle name="TableHeader 5 2 2 2" xfId="23535"/>
    <cellStyle name="TableHeader 5 2 3" xfId="23536"/>
    <cellStyle name="TableHeader 5 2 3 10" xfId="23537"/>
    <cellStyle name="TableHeader 5 2 3 11" xfId="23538"/>
    <cellStyle name="TableHeader 5 2 3 12" xfId="23539"/>
    <cellStyle name="TableHeader 5 2 3 13" xfId="23540"/>
    <cellStyle name="TableHeader 5 2 3 14" xfId="23541"/>
    <cellStyle name="TableHeader 5 2 3 15" xfId="23542"/>
    <cellStyle name="TableHeader 5 2 3 16" xfId="23543"/>
    <cellStyle name="TableHeader 5 2 3 17" xfId="23544"/>
    <cellStyle name="TableHeader 5 2 3 18" xfId="23545"/>
    <cellStyle name="TableHeader 5 2 3 19" xfId="23546"/>
    <cellStyle name="TableHeader 5 2 3 2" xfId="23547"/>
    <cellStyle name="TableHeader 5 2 3 2 2" xfId="23548"/>
    <cellStyle name="TableHeader 5 2 3 3" xfId="23549"/>
    <cellStyle name="TableHeader 5 2 3 4" xfId="23550"/>
    <cellStyle name="TableHeader 5 2 3 5" xfId="23551"/>
    <cellStyle name="TableHeader 5 2 3 6" xfId="23552"/>
    <cellStyle name="TableHeader 5 2 3 7" xfId="23553"/>
    <cellStyle name="TableHeader 5 2 3 8" xfId="23554"/>
    <cellStyle name="TableHeader 5 2 3 9" xfId="23555"/>
    <cellStyle name="TableHeader 5 2 4" xfId="23556"/>
    <cellStyle name="TableHeader 5 20" xfId="23557"/>
    <cellStyle name="TableHeader 5 21" xfId="23558"/>
    <cellStyle name="TableHeader 5 22" xfId="23559"/>
    <cellStyle name="TableHeader 5 23" xfId="23560"/>
    <cellStyle name="TableHeader 5 3" xfId="23561"/>
    <cellStyle name="TableHeader 5 3 2" xfId="23562"/>
    <cellStyle name="TableHeader 5 4" xfId="23563"/>
    <cellStyle name="TableHeader 5 4 10" xfId="23564"/>
    <cellStyle name="TableHeader 5 4 11" xfId="23565"/>
    <cellStyle name="TableHeader 5 4 12" xfId="23566"/>
    <cellStyle name="TableHeader 5 4 13" xfId="23567"/>
    <cellStyle name="TableHeader 5 4 14" xfId="23568"/>
    <cellStyle name="TableHeader 5 4 15" xfId="23569"/>
    <cellStyle name="TableHeader 5 4 16" xfId="23570"/>
    <cellStyle name="TableHeader 5 4 17" xfId="23571"/>
    <cellStyle name="TableHeader 5 4 18" xfId="23572"/>
    <cellStyle name="TableHeader 5 4 19" xfId="23573"/>
    <cellStyle name="TableHeader 5 4 2" xfId="23574"/>
    <cellStyle name="TableHeader 5 4 2 2" xfId="23575"/>
    <cellStyle name="TableHeader 5 4 3" xfId="23576"/>
    <cellStyle name="TableHeader 5 4 4" xfId="23577"/>
    <cellStyle name="TableHeader 5 4 5" xfId="23578"/>
    <cellStyle name="TableHeader 5 4 6" xfId="23579"/>
    <cellStyle name="TableHeader 5 4 7" xfId="23580"/>
    <cellStyle name="TableHeader 5 4 8" xfId="23581"/>
    <cellStyle name="TableHeader 5 4 9" xfId="23582"/>
    <cellStyle name="TableHeader 5 5" xfId="23583"/>
    <cellStyle name="TableHeader 5 5 2" xfId="23584"/>
    <cellStyle name="TableHeader 5 6" xfId="23585"/>
    <cellStyle name="TableHeader 5 7" xfId="23586"/>
    <cellStyle name="TableHeader 5 8" xfId="23587"/>
    <cellStyle name="TableHeader 5 9" xfId="23588"/>
    <cellStyle name="TableHeader 50" xfId="23589"/>
    <cellStyle name="TableHeader 51" xfId="23590"/>
    <cellStyle name="TableHeader 52" xfId="23591"/>
    <cellStyle name="TableHeader 53" xfId="23592"/>
    <cellStyle name="TableHeader 54" xfId="23593"/>
    <cellStyle name="TableHeader 55" xfId="23594"/>
    <cellStyle name="TableHeader 56" xfId="23595"/>
    <cellStyle name="TableHeader 57" xfId="23596"/>
    <cellStyle name="TableHeader 58" xfId="23597"/>
    <cellStyle name="TableHeader 59" xfId="23598"/>
    <cellStyle name="TableHeader 6" xfId="23599"/>
    <cellStyle name="TableHeader 6 10" xfId="23600"/>
    <cellStyle name="TableHeader 6 11" xfId="23601"/>
    <cellStyle name="TableHeader 6 12" xfId="23602"/>
    <cellStyle name="TableHeader 6 13" xfId="23603"/>
    <cellStyle name="TableHeader 6 14" xfId="23604"/>
    <cellStyle name="TableHeader 6 15" xfId="23605"/>
    <cellStyle name="TableHeader 6 16" xfId="23606"/>
    <cellStyle name="TableHeader 6 17" xfId="23607"/>
    <cellStyle name="TableHeader 6 18" xfId="23608"/>
    <cellStyle name="TableHeader 6 19" xfId="23609"/>
    <cellStyle name="TableHeader 6 2" xfId="23610"/>
    <cellStyle name="TableHeader 6 2 2" xfId="23611"/>
    <cellStyle name="TableHeader 6 2 2 2" xfId="23612"/>
    <cellStyle name="TableHeader 6 2 3" xfId="23613"/>
    <cellStyle name="TableHeader 6 20" xfId="23614"/>
    <cellStyle name="TableHeader 6 21" xfId="23615"/>
    <cellStyle name="TableHeader 6 22" xfId="23616"/>
    <cellStyle name="TableHeader 6 3" xfId="23617"/>
    <cellStyle name="TableHeader 6 3 2" xfId="23618"/>
    <cellStyle name="TableHeader 6 4" xfId="23619"/>
    <cellStyle name="TableHeader 6 5" xfId="23620"/>
    <cellStyle name="TableHeader 6 6" xfId="23621"/>
    <cellStyle name="TableHeader 6 7" xfId="23622"/>
    <cellStyle name="TableHeader 6 8" xfId="23623"/>
    <cellStyle name="TableHeader 6 9" xfId="23624"/>
    <cellStyle name="TableHeader 60" xfId="23625"/>
    <cellStyle name="TableHeader 61" xfId="23626"/>
    <cellStyle name="TableHeader 62" xfId="23627"/>
    <cellStyle name="TableHeader 63" xfId="23628"/>
    <cellStyle name="TableHeader 64" xfId="23629"/>
    <cellStyle name="TableHeader 65" xfId="23630"/>
    <cellStyle name="TableHeader 66" xfId="23631"/>
    <cellStyle name="TableHeader 67" xfId="23632"/>
    <cellStyle name="TableHeader 68" xfId="23633"/>
    <cellStyle name="TableHeader 69" xfId="23634"/>
    <cellStyle name="TableHeader 7" xfId="23635"/>
    <cellStyle name="TableHeader 7 2" xfId="23636"/>
    <cellStyle name="TableHeader 7 2 2" xfId="23637"/>
    <cellStyle name="TableHeader 7 3" xfId="23638"/>
    <cellStyle name="TableHeader 7 4" xfId="23639"/>
    <cellStyle name="TableHeader 7 5" xfId="23640"/>
    <cellStyle name="TableHeader 70" xfId="23641"/>
    <cellStyle name="TableHeader 71" xfId="23642"/>
    <cellStyle name="TableHeader 72" xfId="23643"/>
    <cellStyle name="TableHeader 73" xfId="23644"/>
    <cellStyle name="TableHeader 74" xfId="23645"/>
    <cellStyle name="TableHeader 75" xfId="23646"/>
    <cellStyle name="TableHeader 76" xfId="23647"/>
    <cellStyle name="TableHeader 77" xfId="23648"/>
    <cellStyle name="TableHeader 78" xfId="23649"/>
    <cellStyle name="TableHeader 79" xfId="23650"/>
    <cellStyle name="TableHeader 8" xfId="23651"/>
    <cellStyle name="TableHeader 8 2" xfId="23652"/>
    <cellStyle name="TableHeader 80" xfId="23653"/>
    <cellStyle name="TableHeader 81" xfId="23654"/>
    <cellStyle name="TableHeader 82" xfId="23655"/>
    <cellStyle name="TableHeader 83" xfId="23656"/>
    <cellStyle name="TableHeader 84" xfId="23657"/>
    <cellStyle name="TableHeader 85" xfId="23658"/>
    <cellStyle name="TableHeader 9" xfId="23659"/>
    <cellStyle name="TableHeader 9 2" xfId="23660"/>
    <cellStyle name="Text" xfId="23661"/>
    <cellStyle name="Texte explicatif" xfId="23662"/>
    <cellStyle name="TextLink" xfId="23663"/>
    <cellStyle name="Thousands" xfId="23664"/>
    <cellStyle name="Title 1" xfId="23665"/>
    <cellStyle name="Title 2" xfId="155"/>
    <cellStyle name="Title 2 2" xfId="23667"/>
    <cellStyle name="Title 2 3" xfId="23668"/>
    <cellStyle name="Title 2 4" xfId="23669"/>
    <cellStyle name="Title 2 5" xfId="23666"/>
    <cellStyle name="Title 3" xfId="23670"/>
    <cellStyle name="Title 4" xfId="23671"/>
    <cellStyle name="Title 5" xfId="23672"/>
    <cellStyle name="TitleBars" xfId="23673"/>
    <cellStyle name="Titre" xfId="23674"/>
    <cellStyle name="Titre 1" xfId="23675"/>
    <cellStyle name="Titre 2" xfId="23676"/>
    <cellStyle name="Titre 3" xfId="23677"/>
    <cellStyle name="Titre 4" xfId="23678"/>
    <cellStyle name="To" xfId="23679"/>
    <cellStyle name="Total - Grand" xfId="23680"/>
    <cellStyle name="Total - Sub" xfId="23681"/>
    <cellStyle name="Total (line)" xfId="23682"/>
    <cellStyle name="Total 1" xfId="23683"/>
    <cellStyle name="Total 2" xfId="156"/>
    <cellStyle name="Total 2 2" xfId="23685"/>
    <cellStyle name="Total 2 3" xfId="23686"/>
    <cellStyle name="Total 2 4" xfId="23687"/>
    <cellStyle name="Total 2 5" xfId="23688"/>
    <cellStyle name="Total 2 6" xfId="23684"/>
    <cellStyle name="Total 3" xfId="23689"/>
    <cellStyle name="Total 4" xfId="23690"/>
    <cellStyle name="Total 5" xfId="23691"/>
    <cellStyle name="Total 6" xfId="23692"/>
    <cellStyle name="Total 7" xfId="23693"/>
    <cellStyle name="Total 8" xfId="23694"/>
    <cellStyle name="Totals" xfId="23695"/>
    <cellStyle name="Tusental (0)_pldt" xfId="23696"/>
    <cellStyle name="Tusental_pldt" xfId="23697"/>
    <cellStyle name="UNDERLINE" xfId="23698"/>
    <cellStyle name="UNDERLINE 2" xfId="23699"/>
    <cellStyle name="Unique" xfId="23700"/>
    <cellStyle name="Usual" xfId="23701"/>
    <cellStyle name="Valuta (0)_pldt" xfId="23702"/>
    <cellStyle name="Valuta [0]_CM_DATA_TRAXIS" xfId="23703"/>
    <cellStyle name="Valuta_CM_DATA_TRAXIS" xfId="23704"/>
    <cellStyle name="Vérification" xfId="23705"/>
    <cellStyle name="Very Large" xfId="23706"/>
    <cellStyle name="Währung [0]_BB Financial Summary Template" xfId="23707"/>
    <cellStyle name="Währung_2.1.1 WA RATP Rev2_22032002" xfId="23708"/>
    <cellStyle name="Warning" xfId="23709"/>
    <cellStyle name="Warning Text 2" xfId="157"/>
    <cellStyle name="Warning Text 2 2" xfId="23710"/>
    <cellStyle name="Warning Text 2 3" xfId="23711"/>
    <cellStyle name="Warning Text 2 4" xfId="23712"/>
    <cellStyle name="Warning Text 2 5" xfId="23713"/>
    <cellStyle name="Warning Text 3" xfId="23714"/>
    <cellStyle name="Warning Text 4" xfId="23715"/>
    <cellStyle name="WBSHeading" xfId="23716"/>
    <cellStyle name="WIP" xfId="23717"/>
    <cellStyle name="WIP 2" xfId="23718"/>
    <cellStyle name="WIP 3" xfId="23719"/>
    <cellStyle name="Word_Formula" xfId="23720"/>
    <cellStyle name="years" xfId="23721"/>
    <cellStyle name="Yellow Box" xfId="23722"/>
    <cellStyle name="Yellow Box 2" xfId="23723"/>
    <cellStyle name="Yellow Box 3" xfId="23724"/>
    <cellStyle name="一般_空白蘆洲供電CL603" xfId="237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6</xdr:row>
      <xdr:rowOff>28575</xdr:rowOff>
    </xdr:from>
    <xdr:to>
      <xdr:col>7</xdr:col>
      <xdr:colOff>203366</xdr:colOff>
      <xdr:row>23</xdr:row>
      <xdr:rowOff>48000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6" y="1133475"/>
          <a:ext cx="4756315" cy="309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304801</xdr:colOff>
      <xdr:row>5</xdr:row>
      <xdr:rowOff>133350</xdr:rowOff>
    </xdr:from>
    <xdr:to>
      <xdr:col>7</xdr:col>
      <xdr:colOff>257087</xdr:colOff>
      <xdr:row>22</xdr:row>
      <xdr:rowOff>148091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90601" y="1104900"/>
          <a:ext cx="4743361" cy="309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6</xdr:row>
      <xdr:rowOff>28575</xdr:rowOff>
    </xdr:from>
    <xdr:to>
      <xdr:col>6</xdr:col>
      <xdr:colOff>377274</xdr:colOff>
      <xdr:row>23</xdr:row>
      <xdr:rowOff>37200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114425"/>
          <a:ext cx="4739724" cy="308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1</xdr:rowOff>
    </xdr:from>
    <xdr:to>
      <xdr:col>6</xdr:col>
      <xdr:colOff>430091</xdr:colOff>
      <xdr:row>23</xdr:row>
      <xdr:rowOff>10085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085851"/>
          <a:ext cx="4744916" cy="3086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609601</xdr:colOff>
      <xdr:row>5</xdr:row>
      <xdr:rowOff>85725</xdr:rowOff>
    </xdr:from>
    <xdr:to>
      <xdr:col>6</xdr:col>
      <xdr:colOff>610483</xdr:colOff>
      <xdr:row>22</xdr:row>
      <xdr:rowOff>99689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1" y="1057275"/>
          <a:ext cx="4734807" cy="3090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581033</xdr:colOff>
      <xdr:row>5</xdr:row>
      <xdr:rowOff>123825</xdr:rowOff>
    </xdr:from>
    <xdr:to>
      <xdr:col>7</xdr:col>
      <xdr:colOff>561894</xdr:colOff>
      <xdr:row>22</xdr:row>
      <xdr:rowOff>138566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33" y="1095375"/>
          <a:ext cx="4743361" cy="309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wog\2016wog\03%20September\Pasting%20Tables\Sept%202015%20Pasting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wog\2016wog\03%20September\SIMS%20-%20Ad%20Hoc%20Reporting\Final%20Actuals%20queries%20-%20UPF%20Financial%20Statements\qtr-1516-SI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1.1"/>
      <sheetName val="Table 1.2"/>
      <sheetName val="Table 1.3"/>
      <sheetName val="Table1.4"/>
      <sheetName val="Table 1.5"/>
      <sheetName val="Table 1.6"/>
      <sheetName val="Table 1.7"/>
      <sheetName val="Table 1.8"/>
      <sheetName val="Note 4"/>
      <sheetName val="Note 4 - Net worth"/>
      <sheetName val="Notes 5,6&amp;7"/>
      <sheetName val="Receivables"/>
      <sheetName val="Investments"/>
      <sheetName val="Borrowings"/>
      <sheetName val="Table 2.1"/>
      <sheetName val="Table 2.2"/>
    </sheetNames>
    <sheetDataSet>
      <sheetData sheetId="0"/>
      <sheetData sheetId="1"/>
      <sheetData sheetId="2"/>
      <sheetData sheetId="3">
        <row r="17">
          <cell r="C17">
            <v>0</v>
          </cell>
          <cell r="D17">
            <v>945.12</v>
          </cell>
          <cell r="F17">
            <v>0</v>
          </cell>
          <cell r="G17">
            <v>1186.559</v>
          </cell>
        </row>
        <row r="37">
          <cell r="C37">
            <v>-1146.1610000000001</v>
          </cell>
          <cell r="D37">
            <v>-2708.4110000000001</v>
          </cell>
          <cell r="F37">
            <v>-346.7599999999984</v>
          </cell>
          <cell r="G37">
            <v>-431.05899999999747</v>
          </cell>
        </row>
      </sheetData>
      <sheetData sheetId="4"/>
      <sheetData sheetId="5"/>
      <sheetData sheetId="6"/>
      <sheetData sheetId="7">
        <row r="34">
          <cell r="C34">
            <v>-747.75900000000183</v>
          </cell>
          <cell r="D34">
            <v>-3082.1989999999932</v>
          </cell>
          <cell r="F34">
            <v>95.632999999999811</v>
          </cell>
          <cell r="G34">
            <v>-464.17899999998917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Hardcoded Figures required"/>
      <sheetName val="SIMS result ETF PY"/>
      <sheetName val="SIMS result ETF CY PP"/>
      <sheetName val="SIMS result ETF"/>
      <sheetName val="SIMS ETF sorted"/>
      <sheetName val="SIMS ETF sorted previous run"/>
      <sheetName val="difference"/>
      <sheetName val="SIMS result 1049 Adjustments PY"/>
      <sheetName val="SIMS result 1049 Adjs CY PP"/>
      <sheetName val="SIMS result 1049 Adjustments"/>
      <sheetName val="SIMS 1049 Adjustments sorted"/>
      <sheetName val="SIMS result AAS31 PY"/>
      <sheetName val="SIMS result AAS31 CY PP"/>
      <sheetName val="SIMS result AAS31"/>
      <sheetName val="SIMS AAS31 Sorted"/>
      <sheetName val="SIMS result Services&amp;Con PY"/>
      <sheetName val="SIMS result Services&amp;Con CY PP"/>
      <sheetName val="SIMS result Services&amp;Con"/>
      <sheetName val="SIMS Services&amp;Contracts sorted"/>
      <sheetName val="SIMS result SPPs thru PY"/>
      <sheetName val="SIMS result SPPs thru CY PP"/>
      <sheetName val="SIMS result SPPs thru"/>
      <sheetName val="SIMS SPPs thru sorted"/>
      <sheetName val="SIMS result PFCequityPNC PY"/>
      <sheetName val="SIMS result PFCequityPNC CY PP"/>
      <sheetName val="SIMS result PFCequityPNC"/>
      <sheetName val="SIMS PFCequityPNC sorted"/>
      <sheetName val="1049 GG - OS"/>
      <sheetName val="1049 GG - BS"/>
      <sheetName val="1049 GG - CF"/>
      <sheetName val="1049 PNC - OS"/>
      <sheetName val="1049 PNC - BS"/>
      <sheetName val="1049 PNC - CF"/>
      <sheetName val="1049 TNPS - OS"/>
      <sheetName val="1049 TNPS - BS"/>
      <sheetName val="1049 TNPS - CF"/>
      <sheetName val="1049 PFC - OS"/>
      <sheetName val="1049 PFC - BS"/>
      <sheetName val="1049 PFC - CF"/>
      <sheetName val="1049 TPS - OS"/>
      <sheetName val="1049 TPS - BS"/>
      <sheetName val="1049 TPS - CF"/>
      <sheetName val="1049-GFS convergence notes"/>
      <sheetName val="1049 GG - GPC"/>
      <sheetName val="1049 GG - UPF GPC 2 dig"/>
      <sheetName val="GG - OS"/>
      <sheetName val="GG - BS"/>
      <sheetName val="GG - CF"/>
      <sheetName val="PNCs - OS"/>
      <sheetName val="PNCs - BS"/>
      <sheetName val="PNCs - CF"/>
      <sheetName val="TNPS - OS"/>
      <sheetName val="TNPS - BS"/>
      <sheetName val="TNPS - CF"/>
      <sheetName val="PFCs - OS"/>
      <sheetName val="PFCs - BS"/>
      <sheetName val="PFCs - CF"/>
      <sheetName val="TPS - OS"/>
      <sheetName val="TPS - BS"/>
      <sheetName val="TPS - CF"/>
      <sheetName val="GG - UPF Taxes"/>
      <sheetName val="GG - UPF GPC 2 dig"/>
      <sheetName val="GG - UPF GPC"/>
      <sheetName val="Access GPC Query"/>
      <sheetName val="GG by code (SIMS)"/>
      <sheetName val="PNC by code (SIMS)"/>
      <sheetName val="TNPS by code (SIMS)"/>
      <sheetName val="PFC by code (SIMS)"/>
      <sheetName val="TPS by code (SIMS)"/>
      <sheetName val="qtr-1516-SI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9">
          <cell r="D29">
            <v>153.13199999999961</v>
          </cell>
          <cell r="G29">
            <v>1049.3550000000032</v>
          </cell>
          <cell r="H29">
            <v>75.923000000001593</v>
          </cell>
          <cell r="M29">
            <v>436.5570000000007</v>
          </cell>
        </row>
      </sheetData>
      <sheetData sheetId="32"/>
      <sheetData sheetId="33"/>
      <sheetData sheetId="34"/>
      <sheetData sheetId="35"/>
      <sheetData sheetId="36"/>
      <sheetData sheetId="37">
        <row r="29">
          <cell r="D29">
            <v>289.26100000000008</v>
          </cell>
          <cell r="G29">
            <v>176.07999999999947</v>
          </cell>
          <cell r="H29">
            <v>322.47900000000004</v>
          </cell>
          <cell r="M29">
            <v>202.85800000000017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3"/>
  <sheetViews>
    <sheetView showGridLines="0" tabSelected="1" workbookViewId="0"/>
  </sheetViews>
  <sheetFormatPr defaultRowHeight="11.25"/>
  <cols>
    <col min="1" max="1" width="27.125" style="9" customWidth="1"/>
    <col min="2" max="2" width="8.5" style="9" customWidth="1"/>
    <col min="3" max="3" width="8.5" style="3" customWidth="1"/>
    <col min="4" max="4" width="2.375" style="3" customWidth="1"/>
    <col min="5" max="6" width="8.5" style="3" customWidth="1"/>
    <col min="7" max="16384" width="9" style="3"/>
  </cols>
  <sheetData>
    <row r="1" spans="1:6" ht="12.75">
      <c r="A1" s="1" t="s">
        <v>58</v>
      </c>
    </row>
    <row r="2" spans="1:6" ht="15.75">
      <c r="A2" s="1374" t="s">
        <v>59</v>
      </c>
      <c r="B2" s="1374"/>
      <c r="C2" s="1374"/>
      <c r="D2" s="1374"/>
      <c r="E2" s="1374"/>
      <c r="F2" s="1374"/>
    </row>
    <row r="3" spans="1:6" ht="12.75">
      <c r="A3" s="1375" t="s">
        <v>60</v>
      </c>
      <c r="B3" s="1375"/>
      <c r="C3" s="1375"/>
      <c r="D3" s="1375"/>
      <c r="E3" s="1375"/>
      <c r="F3" s="1375"/>
    </row>
    <row r="5" spans="1:6" ht="12.75" customHeight="1">
      <c r="A5" s="11"/>
      <c r="B5" s="1380" t="s">
        <v>501</v>
      </c>
      <c r="C5" s="1380"/>
      <c r="D5" s="699"/>
      <c r="E5" s="1380" t="s">
        <v>366</v>
      </c>
      <c r="F5" s="1380"/>
    </row>
    <row r="6" spans="1:6" ht="30" customHeight="1">
      <c r="A6" s="1376"/>
      <c r="B6" s="1377" t="s">
        <v>367</v>
      </c>
      <c r="C6" s="1373" t="s">
        <v>503</v>
      </c>
      <c r="D6" s="1370"/>
      <c r="E6" s="1371" t="s">
        <v>367</v>
      </c>
      <c r="F6" s="1373" t="s">
        <v>504</v>
      </c>
    </row>
    <row r="7" spans="1:6" ht="3" customHeight="1">
      <c r="A7" s="1376"/>
      <c r="B7" s="1378"/>
      <c r="C7" s="1379"/>
      <c r="D7" s="1370"/>
      <c r="E7" s="1372"/>
      <c r="F7" s="1373"/>
    </row>
    <row r="8" spans="1:6">
      <c r="A8" s="1376"/>
      <c r="B8" s="425" t="s">
        <v>6</v>
      </c>
      <c r="C8" s="15" t="s">
        <v>6</v>
      </c>
      <c r="D8" s="1370"/>
      <c r="E8" s="16" t="s">
        <v>6</v>
      </c>
      <c r="F8" s="15" t="s">
        <v>6</v>
      </c>
    </row>
    <row r="9" spans="1:6" ht="3" customHeight="1">
      <c r="A9" s="18"/>
      <c r="B9" s="438"/>
      <c r="C9" s="17"/>
      <c r="D9" s="15"/>
      <c r="E9" s="15"/>
      <c r="F9" s="15"/>
    </row>
    <row r="10" spans="1:6">
      <c r="A10" s="18" t="s">
        <v>61</v>
      </c>
      <c r="B10" s="1069">
        <v>-1146.1610000000001</v>
      </c>
      <c r="C10" s="1070">
        <v>-2708.4110000000001</v>
      </c>
      <c r="D10" s="1071"/>
      <c r="E10" s="1070">
        <v>-346.7599999999984</v>
      </c>
      <c r="F10" s="1070">
        <v>-431.05899999999747</v>
      </c>
    </row>
    <row r="11" spans="1:6">
      <c r="A11" s="18" t="s">
        <v>62</v>
      </c>
      <c r="B11" s="1069">
        <v>120834.227</v>
      </c>
      <c r="C11" s="1070">
        <v>117509.557</v>
      </c>
      <c r="D11" s="1072"/>
      <c r="E11" s="1070">
        <v>117493.96400000001</v>
      </c>
      <c r="F11" s="1070">
        <v>121299.265</v>
      </c>
    </row>
    <row r="12" spans="1:6">
      <c r="A12" s="18" t="s">
        <v>63</v>
      </c>
      <c r="B12" s="1069">
        <v>1300.9789999999998</v>
      </c>
      <c r="C12" s="1070">
        <v>-695.29399999999941</v>
      </c>
      <c r="D12" s="1072"/>
      <c r="E12" s="1070">
        <v>79.855999999998858</v>
      </c>
      <c r="F12" s="1070">
        <v>-48.085999999998876</v>
      </c>
    </row>
    <row r="13" spans="1:6" ht="3" customHeight="1">
      <c r="A13" s="12"/>
      <c r="B13" s="308"/>
      <c r="C13" s="19"/>
      <c r="D13" s="22"/>
      <c r="E13" s="726"/>
      <c r="F13" s="727"/>
    </row>
    <row r="14" spans="1:6">
      <c r="A14" s="23" t="s">
        <v>64</v>
      </c>
      <c r="B14" s="308"/>
      <c r="C14" s="19"/>
      <c r="D14" s="21"/>
      <c r="E14" s="726"/>
      <c r="F14" s="727"/>
    </row>
    <row r="15" spans="1:6">
      <c r="A15" s="18" t="s">
        <v>65</v>
      </c>
      <c r="B15" s="308">
        <v>1306</v>
      </c>
      <c r="C15" s="19">
        <v>-3628</v>
      </c>
      <c r="D15" s="20"/>
      <c r="E15" s="726">
        <v>-674.1969999999983</v>
      </c>
      <c r="F15" s="727">
        <v>-1809.2129999999968</v>
      </c>
    </row>
    <row r="16" spans="1:6">
      <c r="A16" s="18" t="s">
        <v>66</v>
      </c>
      <c r="B16" s="308">
        <v>11294</v>
      </c>
      <c r="C16" s="19">
        <v>15799</v>
      </c>
      <c r="D16" s="21"/>
      <c r="E16" s="726">
        <v>8138.5159999999987</v>
      </c>
      <c r="F16" s="727">
        <v>9305.5460000000003</v>
      </c>
    </row>
    <row r="17" spans="1:6" ht="3" customHeight="1">
      <c r="A17" s="18"/>
      <c r="B17" s="308"/>
      <c r="C17" s="19"/>
      <c r="D17" s="21"/>
      <c r="E17" s="726"/>
      <c r="F17" s="727"/>
    </row>
    <row r="18" spans="1:6">
      <c r="A18" s="18" t="s">
        <v>67</v>
      </c>
      <c r="B18" s="308">
        <v>-1771</v>
      </c>
      <c r="C18" s="19">
        <v>-4042</v>
      </c>
      <c r="D18" s="20"/>
      <c r="E18" s="726">
        <v>-1044.4610000000009</v>
      </c>
      <c r="F18" s="727">
        <v>-1493.1709999999971</v>
      </c>
    </row>
    <row r="19" spans="1:6" s="643" customFormat="1">
      <c r="A19" s="18"/>
      <c r="B19" s="708"/>
      <c r="C19" s="19"/>
      <c r="D19" s="20"/>
      <c r="E19" s="726"/>
      <c r="F19" s="727"/>
    </row>
    <row r="20" spans="1:6" s="643" customFormat="1">
      <c r="A20" s="18" t="s">
        <v>505</v>
      </c>
      <c r="B20" s="708"/>
      <c r="C20" s="19"/>
      <c r="D20" s="20"/>
      <c r="E20" s="726"/>
      <c r="F20" s="727"/>
    </row>
    <row r="21" spans="1:6" s="643" customFormat="1" ht="21.75" customHeight="1">
      <c r="A21" s="1369" t="s">
        <v>506</v>
      </c>
      <c r="B21" s="1369"/>
      <c r="C21" s="1369"/>
      <c r="D21" s="1369"/>
      <c r="E21" s="1369"/>
      <c r="F21" s="1369"/>
    </row>
    <row r="22" spans="1:6">
      <c r="A22" s="483"/>
      <c r="B22" s="483"/>
      <c r="C22" s="486"/>
      <c r="D22" s="486"/>
      <c r="E22" s="486"/>
      <c r="F22" s="486"/>
    </row>
    <row r="23" spans="1:6">
      <c r="C23" s="3" t="s">
        <v>68</v>
      </c>
    </row>
  </sheetData>
  <mergeCells count="11">
    <mergeCell ref="A21:F21"/>
    <mergeCell ref="D6:D8"/>
    <mergeCell ref="E6:E7"/>
    <mergeCell ref="F6:F7"/>
    <mergeCell ref="A2:F2"/>
    <mergeCell ref="A3:F3"/>
    <mergeCell ref="A6:A8"/>
    <mergeCell ref="B6:B7"/>
    <mergeCell ref="C6:C7"/>
    <mergeCell ref="E5:F5"/>
    <mergeCell ref="B5:C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75"/>
  <sheetViews>
    <sheetView showGridLines="0" zoomScaleNormal="100" workbookViewId="0"/>
  </sheetViews>
  <sheetFormatPr defaultRowHeight="11.25"/>
  <cols>
    <col min="1" max="1" width="36.125" style="9" customWidth="1"/>
    <col min="2" max="2" width="3.625" style="9" bestFit="1" customWidth="1"/>
    <col min="3" max="3" width="9.375" style="9" customWidth="1"/>
    <col min="4" max="4" width="9.375" style="3" customWidth="1"/>
    <col min="5" max="5" width="2.375" style="3" customWidth="1"/>
    <col min="6" max="7" width="9.375" style="3" customWidth="1"/>
    <col min="8" max="16384" width="9" style="3"/>
  </cols>
  <sheetData>
    <row r="1" spans="1:7" ht="12.75">
      <c r="A1" s="1" t="s">
        <v>0</v>
      </c>
      <c r="B1" s="1"/>
      <c r="C1" s="1"/>
      <c r="D1" s="2"/>
      <c r="E1" s="2"/>
      <c r="F1" s="2"/>
      <c r="G1" s="2"/>
    </row>
    <row r="2" spans="1:7">
      <c r="A2" s="1404" t="s">
        <v>1</v>
      </c>
      <c r="B2" s="1404"/>
      <c r="C2" s="1404"/>
      <c r="D2" s="1404"/>
      <c r="E2" s="1404"/>
      <c r="F2" s="1404"/>
      <c r="G2" s="1404"/>
    </row>
    <row r="3" spans="1:7">
      <c r="A3" s="1405"/>
      <c r="B3" s="1405"/>
      <c r="C3" s="1405"/>
      <c r="D3" s="1405"/>
      <c r="E3" s="1405"/>
      <c r="F3" s="1405"/>
      <c r="G3" s="1405"/>
    </row>
    <row r="4" spans="1:7" ht="3" customHeight="1">
      <c r="A4" s="4"/>
      <c r="B4" s="4"/>
      <c r="C4" s="4"/>
      <c r="D4" s="4"/>
      <c r="E4" s="4"/>
      <c r="F4" s="4"/>
      <c r="G4" s="4"/>
    </row>
    <row r="5" spans="1:7" ht="11.1" customHeight="1">
      <c r="A5" s="5"/>
      <c r="B5" s="5"/>
      <c r="C5" s="1407" t="s">
        <v>501</v>
      </c>
      <c r="D5" s="1407"/>
      <c r="E5" s="739"/>
      <c r="F5" s="1407" t="s">
        <v>366</v>
      </c>
      <c r="G5" s="1407"/>
    </row>
    <row r="6" spans="1:7" ht="25.5" customHeight="1">
      <c r="A6" s="1406"/>
      <c r="B6" s="6" t="s">
        <v>3</v>
      </c>
      <c r="C6" s="430" t="s">
        <v>367</v>
      </c>
      <c r="D6" s="1266" t="s">
        <v>407</v>
      </c>
      <c r="E6" s="1408"/>
      <c r="F6" s="1268" t="s">
        <v>367</v>
      </c>
      <c r="G6" s="1267" t="s">
        <v>541</v>
      </c>
    </row>
    <row r="7" spans="1:7" ht="11.1" customHeight="1">
      <c r="A7" s="1406"/>
      <c r="B7" s="7"/>
      <c r="C7" s="430" t="s">
        <v>6</v>
      </c>
      <c r="D7" s="764" t="s">
        <v>6</v>
      </c>
      <c r="E7" s="1408"/>
      <c r="F7" s="764" t="s">
        <v>6</v>
      </c>
      <c r="G7" s="764" t="s">
        <v>6</v>
      </c>
    </row>
    <row r="8" spans="1:7" ht="11.25" customHeight="1">
      <c r="A8" s="8" t="s">
        <v>7</v>
      </c>
      <c r="B8" s="7"/>
      <c r="C8" s="431"/>
      <c r="E8" s="1408"/>
    </row>
    <row r="9" spans="1:7" ht="8.4499999999999993" customHeight="1">
      <c r="A9" s="8"/>
      <c r="B9" s="7"/>
      <c r="C9" s="431"/>
      <c r="D9" s="6"/>
      <c r="E9" s="6"/>
      <c r="F9" s="6"/>
      <c r="G9" s="6"/>
    </row>
    <row r="10" spans="1:7" ht="11.25" customHeight="1">
      <c r="A10" s="3" t="s">
        <v>8</v>
      </c>
      <c r="B10" s="117"/>
      <c r="C10" s="450"/>
      <c r="D10" s="117"/>
      <c r="E10" s="117"/>
      <c r="F10" s="117"/>
      <c r="G10" s="117"/>
    </row>
    <row r="11" spans="1:7" ht="11.25" customHeight="1">
      <c r="A11" s="3" t="s">
        <v>9</v>
      </c>
      <c r="B11" s="117"/>
      <c r="C11" s="751">
        <v>2116.625</v>
      </c>
      <c r="D11" s="757">
        <v>9754.0650000000005</v>
      </c>
      <c r="E11" s="162"/>
      <c r="F11" s="648">
        <v>2269.0039999999999</v>
      </c>
      <c r="G11" s="744">
        <v>8882.0029999999988</v>
      </c>
    </row>
    <row r="12" spans="1:7" ht="11.25" customHeight="1">
      <c r="A12" s="3" t="s">
        <v>10</v>
      </c>
      <c r="B12" s="117"/>
      <c r="C12" s="751">
        <v>1794.6220000000001</v>
      </c>
      <c r="D12" s="757">
        <v>7737.6040000000003</v>
      </c>
      <c r="E12" s="162"/>
      <c r="F12" s="648">
        <v>1949.336</v>
      </c>
      <c r="G12" s="744">
        <v>8050.5780000000004</v>
      </c>
    </row>
    <row r="13" spans="1:7" ht="11.25" customHeight="1">
      <c r="A13" s="3" t="s">
        <v>11</v>
      </c>
      <c r="B13" s="117"/>
      <c r="C13" s="751">
        <v>67.647000000000006</v>
      </c>
      <c r="D13" s="757">
        <v>650.995</v>
      </c>
      <c r="E13" s="162"/>
      <c r="F13" s="648">
        <v>11.000999999999999</v>
      </c>
      <c r="G13" s="744">
        <v>1263.4360000000001</v>
      </c>
    </row>
    <row r="14" spans="1:7" ht="11.25" customHeight="1">
      <c r="A14" s="3" t="s">
        <v>12</v>
      </c>
      <c r="B14" s="117"/>
      <c r="C14" s="751">
        <v>522.41099999999994</v>
      </c>
      <c r="D14" s="757">
        <v>2342.3009999999999</v>
      </c>
      <c r="E14" s="162"/>
      <c r="F14" s="648">
        <v>547.476</v>
      </c>
      <c r="G14" s="744">
        <v>2104.8690000000001</v>
      </c>
    </row>
    <row r="15" spans="1:7" ht="11.25" customHeight="1">
      <c r="A15" s="3" t="s">
        <v>13</v>
      </c>
      <c r="B15" s="117"/>
      <c r="C15" s="751">
        <v>43.622999999999998</v>
      </c>
      <c r="D15" s="757">
        <v>174.41800000000001</v>
      </c>
      <c r="E15" s="162"/>
      <c r="F15" s="648">
        <v>47.856999999999999</v>
      </c>
      <c r="G15" s="744">
        <v>185.245</v>
      </c>
    </row>
    <row r="16" spans="1:7" ht="11.25" customHeight="1">
      <c r="A16" s="321" t="s">
        <v>411</v>
      </c>
      <c r="B16" s="117"/>
      <c r="C16" s="751"/>
      <c r="D16" s="757"/>
      <c r="E16" s="162"/>
      <c r="F16" s="648"/>
      <c r="G16" s="744"/>
    </row>
    <row r="17" spans="1:7" ht="11.25" customHeight="1">
      <c r="A17" s="452" t="s">
        <v>14</v>
      </c>
      <c r="B17" s="117"/>
      <c r="C17" s="751">
        <v>0</v>
      </c>
      <c r="D17" s="757">
        <v>945.12</v>
      </c>
      <c r="E17" s="162"/>
      <c r="F17" s="648">
        <v>0</v>
      </c>
      <c r="G17" s="744">
        <v>1186.559</v>
      </c>
    </row>
    <row r="18" spans="1:7" ht="11.25" customHeight="1">
      <c r="A18" s="452" t="s">
        <v>15</v>
      </c>
      <c r="B18" s="117"/>
      <c r="C18" s="751">
        <v>116.035</v>
      </c>
      <c r="D18" s="757">
        <v>527.04200000000003</v>
      </c>
      <c r="E18" s="162"/>
      <c r="F18" s="648">
        <v>138.51900000000001</v>
      </c>
      <c r="G18" s="744">
        <v>592.101</v>
      </c>
    </row>
    <row r="19" spans="1:7" ht="11.25" customHeight="1">
      <c r="A19" s="3" t="s">
        <v>16</v>
      </c>
      <c r="B19" s="117"/>
      <c r="C19" s="751">
        <v>1122.4639999999999</v>
      </c>
      <c r="D19" s="757">
        <v>3670.3999999999996</v>
      </c>
      <c r="E19" s="162"/>
      <c r="F19" s="648">
        <v>1277.8029999999999</v>
      </c>
      <c r="G19" s="744">
        <v>4602.7889999999998</v>
      </c>
    </row>
    <row r="20" spans="1:7">
      <c r="A20" s="3" t="s">
        <v>17</v>
      </c>
      <c r="B20" s="117"/>
      <c r="C20" s="751">
        <v>123.16799999999967</v>
      </c>
      <c r="D20" s="757">
        <v>522.74699999999939</v>
      </c>
      <c r="E20" s="162"/>
      <c r="F20" s="648">
        <v>111.98100000000159</v>
      </c>
      <c r="G20" s="744">
        <v>532.29100000000108</v>
      </c>
    </row>
    <row r="21" spans="1:7" ht="11.25" customHeight="1">
      <c r="A21" s="453" t="s">
        <v>18</v>
      </c>
      <c r="B21" s="117">
        <v>2</v>
      </c>
      <c r="C21" s="752">
        <v>5906.5949999999993</v>
      </c>
      <c r="D21" s="758">
        <v>26324.691999999999</v>
      </c>
      <c r="E21" s="158"/>
      <c r="F21" s="604">
        <v>6352.9770000000017</v>
      </c>
      <c r="G21" s="745">
        <v>27399.870999999999</v>
      </c>
    </row>
    <row r="22" spans="1:7" ht="11.25" customHeight="1">
      <c r="A22" s="3"/>
      <c r="B22" s="117"/>
      <c r="C22" s="751"/>
      <c r="D22" s="757"/>
      <c r="E22" s="162"/>
      <c r="F22" s="648"/>
      <c r="G22" s="744"/>
    </row>
    <row r="23" spans="1:7" ht="11.25" customHeight="1">
      <c r="A23" s="3" t="s">
        <v>19</v>
      </c>
      <c r="B23" s="117"/>
      <c r="C23" s="751"/>
      <c r="D23" s="757"/>
      <c r="E23" s="162"/>
      <c r="F23" s="648"/>
      <c r="G23" s="744"/>
    </row>
    <row r="24" spans="1:7" ht="11.25" customHeight="1">
      <c r="A24" s="3" t="s">
        <v>20</v>
      </c>
      <c r="B24" s="117"/>
      <c r="C24" s="751">
        <v>2836.931</v>
      </c>
      <c r="D24" s="757">
        <v>11497.977000000001</v>
      </c>
      <c r="E24" s="162"/>
      <c r="F24" s="648">
        <v>2707.4229999999998</v>
      </c>
      <c r="G24" s="744">
        <v>11089.252</v>
      </c>
    </row>
    <row r="25" spans="1:7" ht="11.25" customHeight="1">
      <c r="A25" s="3" t="s">
        <v>21</v>
      </c>
      <c r="B25" s="117"/>
      <c r="C25" s="751"/>
      <c r="D25" s="757"/>
      <c r="E25" s="162"/>
      <c r="F25" s="648"/>
      <c r="G25" s="744"/>
    </row>
    <row r="26" spans="1:7" ht="11.25" customHeight="1">
      <c r="A26" s="452" t="s">
        <v>22</v>
      </c>
      <c r="B26" s="117"/>
      <c r="C26" s="751">
        <v>278.55399999999997</v>
      </c>
      <c r="D26" s="757">
        <v>1128.943</v>
      </c>
      <c r="E26" s="162"/>
      <c r="F26" s="648">
        <v>266.84800000000001</v>
      </c>
      <c r="G26" s="744">
        <v>1107.03</v>
      </c>
    </row>
    <row r="27" spans="1:7" ht="11.25" customHeight="1">
      <c r="A27" s="452" t="s">
        <v>23</v>
      </c>
      <c r="B27" s="117"/>
      <c r="C27" s="751">
        <v>49.396000000000001</v>
      </c>
      <c r="D27" s="757">
        <v>224.03100000000001</v>
      </c>
      <c r="E27" s="162"/>
      <c r="F27" s="648">
        <v>68.620999999999995</v>
      </c>
      <c r="G27" s="744">
        <v>265.745</v>
      </c>
    </row>
    <row r="28" spans="1:7" ht="11.25" customHeight="1">
      <c r="A28" s="454" t="s">
        <v>24</v>
      </c>
      <c r="B28" s="117"/>
      <c r="C28" s="751">
        <v>90.688999999999993</v>
      </c>
      <c r="D28" s="757">
        <v>448.81</v>
      </c>
      <c r="E28" s="162"/>
      <c r="F28" s="648">
        <v>101.63</v>
      </c>
      <c r="G28" s="744">
        <v>430.18599999999998</v>
      </c>
    </row>
    <row r="29" spans="1:7" ht="11.25" customHeight="1">
      <c r="A29" s="3" t="s">
        <v>25</v>
      </c>
      <c r="B29" s="117"/>
      <c r="C29" s="751">
        <v>331.08100000000002</v>
      </c>
      <c r="D29" s="757">
        <v>1434.066</v>
      </c>
      <c r="E29" s="162"/>
      <c r="F29" s="648">
        <v>275.05799999999999</v>
      </c>
      <c r="G29" s="744">
        <v>1235.4110000000001</v>
      </c>
    </row>
    <row r="30" spans="1:7" ht="11.25" customHeight="1">
      <c r="A30" s="3" t="s">
        <v>26</v>
      </c>
      <c r="B30" s="117"/>
      <c r="C30" s="751">
        <v>468.88</v>
      </c>
      <c r="D30" s="757">
        <v>2340.7370000000001</v>
      </c>
      <c r="E30" s="162"/>
      <c r="F30" s="648">
        <v>432.00599999999997</v>
      </c>
      <c r="G30" s="744">
        <v>2057.085</v>
      </c>
    </row>
    <row r="31" spans="1:7" ht="11.25" customHeight="1">
      <c r="A31" s="3" t="s">
        <v>27</v>
      </c>
      <c r="B31" s="117"/>
      <c r="C31" s="751">
        <v>1498.548</v>
      </c>
      <c r="D31" s="757">
        <v>5435.0789999999997</v>
      </c>
      <c r="E31" s="162"/>
      <c r="F31" s="648">
        <v>1386.172</v>
      </c>
      <c r="G31" s="744">
        <v>5131.0450000000001</v>
      </c>
    </row>
    <row r="32" spans="1:7" ht="11.25" customHeight="1">
      <c r="A32" s="3" t="s">
        <v>28</v>
      </c>
      <c r="B32" s="117"/>
      <c r="C32" s="751">
        <v>147.96700000000001</v>
      </c>
      <c r="D32" s="757">
        <v>615.81500000000005</v>
      </c>
      <c r="E32" s="162"/>
      <c r="F32" s="648">
        <v>129.952</v>
      </c>
      <c r="G32" s="744">
        <v>543.28800000000001</v>
      </c>
    </row>
    <row r="33" spans="1:7">
      <c r="A33" s="3" t="s">
        <v>29</v>
      </c>
      <c r="B33" s="117">
        <v>3</v>
      </c>
      <c r="C33" s="751">
        <v>1235.7889999999984</v>
      </c>
      <c r="D33" s="757">
        <v>5353.0529999999953</v>
      </c>
      <c r="E33" s="162"/>
      <c r="F33" s="648">
        <v>1255.6329999999998</v>
      </c>
      <c r="G33" s="744">
        <v>5465.2719999999972</v>
      </c>
    </row>
    <row r="34" spans="1:7">
      <c r="A34" s="3" t="s">
        <v>30</v>
      </c>
      <c r="B34" s="117">
        <v>3</v>
      </c>
      <c r="C34" s="751">
        <v>114.92100000000001</v>
      </c>
      <c r="D34" s="757">
        <v>554.5920000000001</v>
      </c>
      <c r="E34" s="162"/>
      <c r="F34" s="648">
        <v>76.394000000000005</v>
      </c>
      <c r="G34" s="744">
        <v>506.61599999999993</v>
      </c>
    </row>
    <row r="35" spans="1:7" ht="11.25" customHeight="1">
      <c r="A35" s="453" t="s">
        <v>18</v>
      </c>
      <c r="B35" s="117"/>
      <c r="C35" s="752">
        <v>7052.7559999999994</v>
      </c>
      <c r="D35" s="758">
        <v>29033.102999999999</v>
      </c>
      <c r="E35" s="158"/>
      <c r="F35" s="604">
        <v>6699.7370000000001</v>
      </c>
      <c r="G35" s="745">
        <v>27830.929999999997</v>
      </c>
    </row>
    <row r="36" spans="1:7">
      <c r="A36" s="3"/>
      <c r="B36" s="117"/>
      <c r="C36" s="751"/>
      <c r="D36" s="757"/>
      <c r="E36" s="162"/>
      <c r="F36" s="648"/>
      <c r="G36" s="744"/>
    </row>
    <row r="37" spans="1:7" ht="11.25" customHeight="1">
      <c r="A37" s="455" t="s">
        <v>31</v>
      </c>
      <c r="B37" s="117">
        <v>4</v>
      </c>
      <c r="C37" s="753">
        <v>-1146.1610000000001</v>
      </c>
      <c r="D37" s="759">
        <v>-2708.4110000000001</v>
      </c>
      <c r="E37" s="164"/>
      <c r="F37" s="698">
        <v>-346.7599999999984</v>
      </c>
      <c r="G37" s="746">
        <v>-431.05899999999747</v>
      </c>
    </row>
    <row r="38" spans="1:7" ht="11.25" customHeight="1">
      <c r="A38" s="3"/>
      <c r="B38" s="117"/>
      <c r="C38" s="751"/>
      <c r="D38" s="757"/>
      <c r="E38" s="162"/>
      <c r="F38" s="648"/>
      <c r="G38" s="744"/>
    </row>
    <row r="39" spans="1:7" ht="11.25" customHeight="1">
      <c r="A39" s="456" t="s">
        <v>412</v>
      </c>
      <c r="B39" s="117"/>
      <c r="C39" s="751"/>
      <c r="D39" s="757"/>
      <c r="E39" s="162"/>
      <c r="F39" s="648"/>
      <c r="G39" s="744"/>
    </row>
    <row r="40" spans="1:7" ht="11.25" customHeight="1">
      <c r="A40" s="3" t="s">
        <v>33</v>
      </c>
      <c r="B40" s="117"/>
      <c r="C40" s="1277">
        <v>-2.399</v>
      </c>
      <c r="D40" s="757">
        <v>31.872</v>
      </c>
      <c r="E40" s="162"/>
      <c r="F40" s="1284">
        <v>3.6680000000000001</v>
      </c>
      <c r="G40" s="744">
        <v>-20.748999999999999</v>
      </c>
    </row>
    <row r="41" spans="1:7">
      <c r="A41" s="3" t="s">
        <v>413</v>
      </c>
      <c r="B41" s="117"/>
      <c r="C41" s="1277">
        <v>-447.65100000000001</v>
      </c>
      <c r="D41" s="757">
        <v>-48.424999999999997</v>
      </c>
      <c r="E41" s="162"/>
      <c r="F41" s="1284">
        <v>-98.801000000000002</v>
      </c>
      <c r="G41" s="744">
        <v>97.992999999999995</v>
      </c>
    </row>
    <row r="42" spans="1:7" ht="11.25" customHeight="1">
      <c r="A42" s="3" t="s">
        <v>35</v>
      </c>
      <c r="B42" s="117"/>
      <c r="C42" s="1277">
        <v>-1</v>
      </c>
      <c r="D42" s="757">
        <v>-4.1130000000000004</v>
      </c>
      <c r="E42" s="162"/>
      <c r="F42" s="1284">
        <v>0</v>
      </c>
      <c r="G42" s="744">
        <v>-35.905999999999999</v>
      </c>
    </row>
    <row r="43" spans="1:7" ht="16.5" customHeight="1">
      <c r="A43" s="1286" t="s">
        <v>542</v>
      </c>
      <c r="B43" s="117"/>
      <c r="C43" s="1277">
        <v>-88.028999999999769</v>
      </c>
      <c r="D43" s="757">
        <v>0</v>
      </c>
      <c r="E43" s="162"/>
      <c r="F43" s="1284">
        <v>-156.62100000000251</v>
      </c>
      <c r="G43" s="744">
        <v>-504.00100000000839</v>
      </c>
    </row>
    <row r="44" spans="1:7" ht="11.25" customHeight="1">
      <c r="A44" s="453" t="s">
        <v>36</v>
      </c>
      <c r="B44" s="117"/>
      <c r="C44" s="1278">
        <v>-538.59799999999973</v>
      </c>
      <c r="D44" s="758">
        <v>-20.665999999995904</v>
      </c>
      <c r="E44" s="158"/>
      <c r="F44" s="1285">
        <v>-251.75400000000252</v>
      </c>
      <c r="G44" s="745">
        <v>-462.66300000000837</v>
      </c>
    </row>
    <row r="45" spans="1:7" ht="6" customHeight="1">
      <c r="A45" s="3"/>
      <c r="B45" s="117"/>
      <c r="C45" s="1277"/>
      <c r="D45" s="757"/>
      <c r="E45" s="162"/>
      <c r="F45" s="1284"/>
      <c r="G45" s="744"/>
    </row>
    <row r="46" spans="1:7" ht="11.25" customHeight="1">
      <c r="A46" s="453" t="s">
        <v>37</v>
      </c>
      <c r="B46" s="117"/>
      <c r="C46" s="1278">
        <v>-1684.7589999999998</v>
      </c>
      <c r="D46" s="758">
        <v>-2729.0769999999961</v>
      </c>
      <c r="E46" s="158"/>
      <c r="F46" s="1285">
        <v>-598.51400000000092</v>
      </c>
      <c r="G46" s="745">
        <v>-893.72200000000589</v>
      </c>
    </row>
    <row r="47" spans="1:7" ht="11.25" customHeight="1">
      <c r="A47" s="3"/>
      <c r="B47" s="117"/>
      <c r="C47" s="751"/>
      <c r="D47" s="757"/>
      <c r="E47" s="162"/>
      <c r="F47" s="648"/>
      <c r="G47" s="744"/>
    </row>
    <row r="48" spans="1:7" ht="11.25" customHeight="1">
      <c r="A48" s="453" t="s">
        <v>38</v>
      </c>
      <c r="B48" s="117"/>
      <c r="C48" s="751"/>
      <c r="D48" s="757"/>
      <c r="E48" s="162"/>
      <c r="F48" s="648"/>
      <c r="G48" s="744"/>
    </row>
    <row r="49" spans="1:7" ht="11.25" customHeight="1">
      <c r="A49" s="456" t="s">
        <v>414</v>
      </c>
      <c r="B49" s="117"/>
      <c r="C49" s="751"/>
      <c r="D49" s="757"/>
      <c r="E49" s="162"/>
      <c r="F49" s="648"/>
      <c r="G49" s="744"/>
    </row>
    <row r="50" spans="1:7" ht="9" customHeight="1">
      <c r="A50" s="3" t="s">
        <v>39</v>
      </c>
      <c r="B50" s="117"/>
      <c r="C50" s="1279">
        <v>566.36899999999878</v>
      </c>
      <c r="D50" s="757">
        <v>2044.7929999999978</v>
      </c>
      <c r="E50" s="162"/>
      <c r="F50" s="1281">
        <v>452.46700000000345</v>
      </c>
      <c r="G50" s="743">
        <v>2228.9800000000023</v>
      </c>
    </row>
    <row r="51" spans="1:7">
      <c r="A51" s="3" t="s">
        <v>40</v>
      </c>
      <c r="B51" s="117"/>
      <c r="C51" s="1279">
        <v>-6.133</v>
      </c>
      <c r="D51" s="757">
        <v>-0.97499999999999998</v>
      </c>
      <c r="E51" s="162"/>
      <c r="F51" s="1281">
        <v>-4.7949999999999999</v>
      </c>
      <c r="G51" s="743">
        <v>-4.0720000000000001</v>
      </c>
    </row>
    <row r="52" spans="1:7">
      <c r="A52" s="3" t="s">
        <v>42</v>
      </c>
      <c r="B52" s="117"/>
      <c r="C52" s="1279">
        <v>659.48500000000058</v>
      </c>
      <c r="D52" s="757">
        <v>788.80399999999645</v>
      </c>
      <c r="E52" s="162"/>
      <c r="F52" s="1282">
        <v>817.11300000000483</v>
      </c>
      <c r="G52" s="743">
        <v>3140.3210000000036</v>
      </c>
    </row>
    <row r="53" spans="1:7">
      <c r="A53" s="3" t="s">
        <v>43</v>
      </c>
      <c r="B53" s="117"/>
      <c r="C53" s="1279">
        <v>0</v>
      </c>
      <c r="D53" s="757">
        <v>0</v>
      </c>
      <c r="E53" s="162"/>
      <c r="F53" s="1282">
        <v>0</v>
      </c>
      <c r="G53" s="744">
        <v>0</v>
      </c>
    </row>
    <row r="54" spans="1:7" ht="11.25" customHeight="1">
      <c r="A54" s="453" t="s">
        <v>44</v>
      </c>
      <c r="B54" s="117"/>
      <c r="C54" s="1280">
        <v>1219.7209999999993</v>
      </c>
      <c r="D54" s="758">
        <v>2832.6219999999944</v>
      </c>
      <c r="E54" s="158"/>
      <c r="F54" s="1283">
        <v>1264.7850000000083</v>
      </c>
      <c r="G54" s="745">
        <v>5365.2290000000057</v>
      </c>
    </row>
    <row r="55" spans="1:7" ht="2.25" customHeight="1">
      <c r="A55" s="3"/>
      <c r="B55" s="117"/>
      <c r="C55" s="1280"/>
      <c r="D55" s="758"/>
      <c r="E55" s="158"/>
      <c r="F55" s="1283"/>
      <c r="G55" s="745"/>
    </row>
    <row r="56" spans="1:7" ht="15" customHeight="1">
      <c r="A56" s="453" t="s">
        <v>45</v>
      </c>
      <c r="B56" s="117">
        <v>4</v>
      </c>
      <c r="C56" s="1280">
        <v>-465.03800000000047</v>
      </c>
      <c r="D56" s="758">
        <v>103.54499999999825</v>
      </c>
      <c r="E56" s="158"/>
      <c r="F56" s="1283">
        <v>666.27100000000735</v>
      </c>
      <c r="G56" s="745">
        <v>4471.5069999999978</v>
      </c>
    </row>
    <row r="57" spans="1:7" ht="8.4499999999999993" customHeight="1">
      <c r="A57" s="3"/>
      <c r="B57" s="117"/>
      <c r="C57" s="451"/>
      <c r="D57" s="165"/>
      <c r="E57" s="165"/>
      <c r="F57" s="648"/>
      <c r="G57" s="165"/>
    </row>
    <row r="58" spans="1:7" ht="11.25" customHeight="1">
      <c r="A58" s="457" t="s">
        <v>46</v>
      </c>
      <c r="B58" s="458"/>
      <c r="C58" s="459"/>
      <c r="D58" s="460"/>
      <c r="E58" s="460"/>
      <c r="F58" s="460"/>
      <c r="G58" s="460"/>
    </row>
    <row r="59" spans="1:7">
      <c r="A59" s="518"/>
      <c r="B59" s="516"/>
      <c r="C59" s="521"/>
      <c r="D59" s="522"/>
      <c r="E59" s="523"/>
      <c r="F59" s="523"/>
      <c r="G59" s="523"/>
    </row>
    <row r="60" spans="1:7" ht="11.25" customHeight="1">
      <c r="A60" s="515" t="s">
        <v>31</v>
      </c>
      <c r="B60" s="516">
        <v>4</v>
      </c>
      <c r="C60" s="756">
        <v>-1146.1610000000001</v>
      </c>
      <c r="D60" s="762">
        <v>-2708.4110000000001</v>
      </c>
      <c r="E60" s="519"/>
      <c r="F60" s="742">
        <v>-346.7599999999984</v>
      </c>
      <c r="G60" s="749">
        <v>-431.05899999999747</v>
      </c>
    </row>
    <row r="61" spans="1:7" ht="11.25" customHeight="1">
      <c r="A61" s="515"/>
      <c r="B61" s="516"/>
      <c r="C61" s="754"/>
      <c r="D61" s="760"/>
      <c r="E61" s="519"/>
      <c r="F61" s="740"/>
      <c r="G61" s="747"/>
    </row>
    <row r="62" spans="1:7" ht="11.25" customHeight="1">
      <c r="A62" s="515" t="s">
        <v>47</v>
      </c>
      <c r="B62" s="516"/>
      <c r="C62" s="754"/>
      <c r="D62" s="760"/>
      <c r="E62" s="519"/>
      <c r="F62" s="740"/>
      <c r="G62" s="747"/>
    </row>
    <row r="63" spans="1:7" ht="11.25" customHeight="1">
      <c r="A63" s="515" t="s">
        <v>48</v>
      </c>
      <c r="B63" s="516"/>
      <c r="C63" s="754">
        <v>507.57400000000007</v>
      </c>
      <c r="D63" s="760">
        <v>2602.6779999999994</v>
      </c>
      <c r="E63" s="519"/>
      <c r="F63" s="740">
        <v>590.43200000000002</v>
      </c>
      <c r="G63" s="747">
        <v>2667.1669999999995</v>
      </c>
    </row>
    <row r="64" spans="1:7" ht="11.25" customHeight="1">
      <c r="A64" s="515" t="s">
        <v>49</v>
      </c>
      <c r="B64" s="516"/>
      <c r="C64" s="754">
        <v>2.3940000000000055</v>
      </c>
      <c r="D64" s="760">
        <v>0</v>
      </c>
      <c r="E64" s="519"/>
      <c r="F64" s="740">
        <v>5.1020000000000039</v>
      </c>
      <c r="G64" s="747">
        <v>-9.480000000000004</v>
      </c>
    </row>
    <row r="65" spans="1:7" ht="11.25" customHeight="1">
      <c r="A65" s="517" t="s">
        <v>50</v>
      </c>
      <c r="B65" s="516"/>
      <c r="C65" s="754">
        <v>0</v>
      </c>
      <c r="D65" s="760">
        <v>-41.774999999999181</v>
      </c>
      <c r="E65" s="519"/>
      <c r="F65" s="740">
        <v>32.391999999999939</v>
      </c>
      <c r="G65" s="747">
        <v>89.880999999999858</v>
      </c>
    </row>
    <row r="66" spans="1:7" ht="11.25" customHeight="1">
      <c r="A66" s="515" t="s">
        <v>51</v>
      </c>
      <c r="B66" s="516"/>
      <c r="C66" s="754"/>
      <c r="D66" s="760"/>
      <c r="E66" s="519"/>
      <c r="F66" s="740"/>
      <c r="G66" s="747"/>
    </row>
    <row r="67" spans="1:7">
      <c r="A67" s="515" t="s">
        <v>52</v>
      </c>
      <c r="B67" s="516"/>
      <c r="C67" s="754">
        <v>19.052</v>
      </c>
      <c r="D67" s="760">
        <v>207.40100000000001</v>
      </c>
      <c r="E67" s="519"/>
      <c r="F67" s="740">
        <v>25.430999999999997</v>
      </c>
      <c r="G67" s="747">
        <v>134.00300000000001</v>
      </c>
    </row>
    <row r="68" spans="1:7">
      <c r="A68" s="517" t="s">
        <v>53</v>
      </c>
      <c r="B68" s="516"/>
      <c r="C68" s="754">
        <v>331.08100000000002</v>
      </c>
      <c r="D68" s="760">
        <v>1434.066</v>
      </c>
      <c r="E68" s="520"/>
      <c r="F68" s="740">
        <v>275.05799999999999</v>
      </c>
      <c r="G68" s="747">
        <v>1235.4110000000001</v>
      </c>
    </row>
    <row r="69" spans="1:7" ht="11.25" customHeight="1">
      <c r="A69" s="517" t="s">
        <v>54</v>
      </c>
      <c r="B69" s="516"/>
      <c r="C69" s="755">
        <v>159.92199999999997</v>
      </c>
      <c r="D69" s="761">
        <v>919.38200000000006</v>
      </c>
      <c r="E69" s="520"/>
      <c r="F69" s="741">
        <v>327.43699999999995</v>
      </c>
      <c r="G69" s="748">
        <v>1378.1539999999993</v>
      </c>
    </row>
    <row r="70" spans="1:7">
      <c r="A70" s="517"/>
      <c r="B70" s="516"/>
      <c r="C70" s="755"/>
      <c r="D70" s="761"/>
      <c r="E70" s="520"/>
      <c r="F70" s="740"/>
      <c r="G70" s="747"/>
    </row>
    <row r="71" spans="1:7" ht="15.75" customHeight="1">
      <c r="A71" s="668" t="s">
        <v>55</v>
      </c>
      <c r="B71" s="9">
        <v>4</v>
      </c>
      <c r="C71" s="755">
        <v>-1306.0830000000001</v>
      </c>
      <c r="D71" s="761">
        <v>-3627.7930000000001</v>
      </c>
      <c r="F71" s="741">
        <v>-674.1969999999983</v>
      </c>
      <c r="G71" s="748">
        <v>-1809.2129999999968</v>
      </c>
    </row>
    <row r="72" spans="1:7" s="643" customFormat="1" ht="20.25" customHeight="1">
      <c r="A72" s="1261" t="s">
        <v>505</v>
      </c>
      <c r="B72" s="708"/>
      <c r="C72" s="19"/>
      <c r="D72" s="20"/>
      <c r="E72" s="726"/>
      <c r="F72" s="727"/>
      <c r="G72" s="748"/>
    </row>
    <row r="73" spans="1:7" s="643" customFormat="1" ht="27.75" customHeight="1">
      <c r="A73" s="1403" t="s">
        <v>506</v>
      </c>
      <c r="B73" s="1403"/>
      <c r="C73" s="1403"/>
      <c r="D73" s="1403"/>
      <c r="E73" s="1403"/>
      <c r="F73" s="1403"/>
      <c r="G73" s="748"/>
    </row>
    <row r="74" spans="1:7" ht="15.75" customHeight="1">
      <c r="A74" s="9" t="s">
        <v>549</v>
      </c>
    </row>
    <row r="75" spans="1:7" ht="5.25" customHeight="1">
      <c r="A75" s="483"/>
      <c r="B75" s="483"/>
      <c r="C75" s="483"/>
      <c r="D75" s="486"/>
      <c r="E75" s="486"/>
      <c r="F75" s="486"/>
      <c r="G75" s="486"/>
    </row>
  </sheetData>
  <mergeCells count="7">
    <mergeCell ref="A73:F73"/>
    <mergeCell ref="A2:G2"/>
    <mergeCell ref="A3:G3"/>
    <mergeCell ref="A6:A7"/>
    <mergeCell ref="C5:D5"/>
    <mergeCell ref="F5:G5"/>
    <mergeCell ref="E6:E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70"/>
  <sheetViews>
    <sheetView showGridLines="0" workbookViewId="0"/>
  </sheetViews>
  <sheetFormatPr defaultRowHeight="14.25"/>
  <cols>
    <col min="1" max="1" width="45.75" style="39" customWidth="1"/>
    <col min="2" max="2" width="3.625" style="39" bestFit="1" customWidth="1"/>
    <col min="3" max="4" width="9.375" customWidth="1"/>
    <col min="5" max="5" width="2.375" customWidth="1"/>
    <col min="6" max="7" width="9.375" customWidth="1"/>
  </cols>
  <sheetData>
    <row r="1" spans="1:9">
      <c r="A1" s="1" t="s">
        <v>89</v>
      </c>
    </row>
    <row r="2" spans="1:9" ht="15.75">
      <c r="A2" s="1409" t="s">
        <v>90</v>
      </c>
      <c r="B2" s="1409"/>
      <c r="C2" s="1409"/>
      <c r="D2" s="1409"/>
      <c r="E2" s="1409"/>
      <c r="F2" s="1409"/>
      <c r="G2" s="1409"/>
    </row>
    <row r="3" spans="1:9">
      <c r="A3" s="1410"/>
      <c r="B3" s="1410"/>
      <c r="C3" s="1410"/>
      <c r="D3" s="1410"/>
      <c r="E3" s="1410"/>
      <c r="F3" s="1410"/>
      <c r="G3" s="1410"/>
    </row>
    <row r="4" spans="1:9" ht="3" customHeight="1">
      <c r="A4" s="40"/>
      <c r="B4" s="40"/>
      <c r="C4" s="40"/>
      <c r="D4" s="40"/>
      <c r="E4" s="40"/>
      <c r="F4" s="40"/>
      <c r="G4" s="40"/>
    </row>
    <row r="5" spans="1:9" ht="11.1" customHeight="1">
      <c r="A5" s="41"/>
      <c r="B5" s="41"/>
      <c r="C5" s="42"/>
      <c r="D5" s="1411" t="s">
        <v>91</v>
      </c>
      <c r="E5" s="1411"/>
      <c r="F5" s="1411"/>
      <c r="G5" s="42"/>
    </row>
    <row r="6" spans="1:9">
      <c r="A6" s="1412"/>
      <c r="B6" s="43"/>
      <c r="C6" s="768" t="s">
        <v>368</v>
      </c>
      <c r="D6" s="769" t="s">
        <v>92</v>
      </c>
      <c r="E6" s="1408"/>
      <c r="F6" s="769" t="s">
        <v>368</v>
      </c>
      <c r="G6" s="770" t="s">
        <v>92</v>
      </c>
    </row>
    <row r="7" spans="1:9">
      <c r="A7" s="1412"/>
      <c r="B7" s="43" t="s">
        <v>93</v>
      </c>
      <c r="C7" s="766" t="s">
        <v>520</v>
      </c>
      <c r="D7" s="764" t="s">
        <v>521</v>
      </c>
      <c r="E7" s="1408"/>
      <c r="F7" s="767" t="s">
        <v>94</v>
      </c>
      <c r="G7" s="764" t="s">
        <v>522</v>
      </c>
    </row>
    <row r="8" spans="1:9">
      <c r="A8" s="1412"/>
      <c r="B8" s="43"/>
      <c r="C8" s="765" t="s">
        <v>6</v>
      </c>
      <c r="D8" s="764" t="s">
        <v>6</v>
      </c>
      <c r="E8" s="1408"/>
      <c r="F8" s="764" t="s">
        <v>6</v>
      </c>
      <c r="G8" s="764" t="s">
        <v>6</v>
      </c>
    </row>
    <row r="9" spans="1:9" ht="11.1" customHeight="1">
      <c r="A9" s="44" t="s">
        <v>95</v>
      </c>
      <c r="B9" s="45"/>
      <c r="C9" s="46"/>
      <c r="D9" s="43"/>
      <c r="E9" s="43"/>
      <c r="F9" s="43"/>
      <c r="G9" s="43"/>
    </row>
    <row r="10" spans="1:9" ht="8.4499999999999993" customHeight="1">
      <c r="A10" s="47"/>
      <c r="B10" s="48"/>
      <c r="C10" s="46"/>
      <c r="D10" s="43"/>
      <c r="E10" s="43"/>
      <c r="F10" s="43"/>
      <c r="G10" s="43"/>
    </row>
    <row r="11" spans="1:9" ht="11.25" customHeight="1">
      <c r="A11" s="44" t="s">
        <v>96</v>
      </c>
      <c r="B11" s="48"/>
      <c r="C11" s="49"/>
      <c r="D11" s="43"/>
      <c r="E11" s="43"/>
      <c r="F11" s="43"/>
      <c r="G11" s="43"/>
    </row>
    <row r="12" spans="1:9" ht="11.25" customHeight="1">
      <c r="A12" s="91" t="s">
        <v>97</v>
      </c>
      <c r="B12" s="120"/>
      <c r="C12" s="1076">
        <v>858.75599999999997</v>
      </c>
      <c r="D12" s="772">
        <v>579.48099999999999</v>
      </c>
      <c r="E12" s="162"/>
      <c r="F12" s="777">
        <v>765.50199999999995</v>
      </c>
      <c r="G12" s="782">
        <v>784.92700000000002</v>
      </c>
      <c r="I12" s="50"/>
    </row>
    <row r="13" spans="1:9" ht="11.25" customHeight="1">
      <c r="A13" s="91" t="s">
        <v>98</v>
      </c>
      <c r="B13" s="120"/>
      <c r="C13" s="1076">
        <v>697.17899999999997</v>
      </c>
      <c r="D13" s="772">
        <v>707.88400000000001</v>
      </c>
      <c r="E13" s="162"/>
      <c r="F13" s="777">
        <v>682.75199999999995</v>
      </c>
      <c r="G13" s="782">
        <v>677.524</v>
      </c>
      <c r="I13" s="50"/>
    </row>
    <row r="14" spans="1:9" ht="11.25" customHeight="1">
      <c r="A14" s="91" t="s">
        <v>99</v>
      </c>
      <c r="B14" s="120">
        <v>5</v>
      </c>
      <c r="C14" s="1076">
        <v>4673.5910000000003</v>
      </c>
      <c r="D14" s="772">
        <v>2084.797</v>
      </c>
      <c r="E14" s="162"/>
      <c r="F14" s="777">
        <v>3828.1080000000002</v>
      </c>
      <c r="G14" s="782">
        <v>3571.3239999999996</v>
      </c>
      <c r="I14" s="50"/>
    </row>
    <row r="15" spans="1:9" ht="11.25" customHeight="1">
      <c r="A15" s="91" t="s">
        <v>100</v>
      </c>
      <c r="B15" s="120">
        <v>6</v>
      </c>
      <c r="C15" s="1076">
        <v>2753.277</v>
      </c>
      <c r="D15" s="772">
        <v>2494.252</v>
      </c>
      <c r="E15" s="162"/>
      <c r="F15" s="777">
        <v>3081.2179999999998</v>
      </c>
      <c r="G15" s="782">
        <v>2660.0509999999999</v>
      </c>
      <c r="I15" s="50"/>
    </row>
    <row r="16" spans="1:9" ht="11.25" customHeight="1">
      <c r="A16" s="51" t="s">
        <v>102</v>
      </c>
      <c r="B16" s="120"/>
      <c r="C16" s="1076"/>
      <c r="D16" s="772"/>
      <c r="E16" s="162"/>
      <c r="F16" s="777"/>
      <c r="G16" s="782"/>
      <c r="I16" s="50"/>
    </row>
    <row r="17" spans="1:11" ht="11.25" customHeight="1">
      <c r="A17" s="461" t="s">
        <v>103</v>
      </c>
      <c r="B17" s="120"/>
      <c r="C17" s="1076">
        <v>49505.466</v>
      </c>
      <c r="D17" s="772">
        <v>46997.231</v>
      </c>
      <c r="E17" s="162"/>
      <c r="F17" s="777">
        <v>46522.773000000001</v>
      </c>
      <c r="G17" s="782">
        <v>48845.981</v>
      </c>
      <c r="I17" s="50"/>
    </row>
    <row r="18" spans="1:11" ht="11.25" customHeight="1">
      <c r="A18" s="461" t="s">
        <v>104</v>
      </c>
      <c r="B18" s="120"/>
      <c r="C18" s="1076">
        <v>7559.3680000000004</v>
      </c>
      <c r="D18" s="772">
        <v>8478.6440000000002</v>
      </c>
      <c r="E18" s="162"/>
      <c r="F18" s="777">
        <v>6793.643</v>
      </c>
      <c r="G18" s="782">
        <v>7454.594000000001</v>
      </c>
      <c r="I18" s="50"/>
    </row>
    <row r="19" spans="1:11" ht="11.25" customHeight="1">
      <c r="A19" s="461" t="s">
        <v>105</v>
      </c>
      <c r="B19" s="120"/>
      <c r="C19" s="1076">
        <v>43.125</v>
      </c>
      <c r="D19" s="772">
        <v>43.23</v>
      </c>
      <c r="E19" s="162"/>
      <c r="F19" s="777">
        <v>14</v>
      </c>
      <c r="G19" s="782">
        <v>43.682000000000002</v>
      </c>
      <c r="I19" s="50"/>
    </row>
    <row r="20" spans="1:11" ht="11.25" customHeight="1">
      <c r="A20" s="51" t="s">
        <v>106</v>
      </c>
      <c r="B20" s="120"/>
      <c r="C20" s="1076">
        <v>0</v>
      </c>
      <c r="D20" s="772">
        <v>0</v>
      </c>
      <c r="E20" s="162"/>
      <c r="F20" s="777">
        <v>0</v>
      </c>
      <c r="G20" s="782">
        <v>0</v>
      </c>
      <c r="I20" s="50"/>
    </row>
    <row r="21" spans="1:11" ht="11.25" customHeight="1">
      <c r="A21" s="462" t="s">
        <v>107</v>
      </c>
      <c r="B21" s="120"/>
      <c r="C21" s="1077">
        <v>66090.952000000005</v>
      </c>
      <c r="D21" s="773">
        <v>61385.53100000001</v>
      </c>
      <c r="E21" s="158"/>
      <c r="F21" s="778">
        <v>61688.004000000001</v>
      </c>
      <c r="G21" s="783">
        <v>64038.146000000001</v>
      </c>
      <c r="I21" s="50"/>
    </row>
    <row r="22" spans="1:11" ht="3" customHeight="1">
      <c r="A22" s="91"/>
      <c r="B22" s="120"/>
      <c r="C22" s="1076"/>
      <c r="D22" s="772"/>
      <c r="E22" s="162"/>
      <c r="F22" s="777"/>
      <c r="G22" s="782"/>
      <c r="I22" s="50"/>
    </row>
    <row r="23" spans="1:11" ht="15" customHeight="1">
      <c r="A23" s="462" t="s">
        <v>108</v>
      </c>
      <c r="B23" s="120"/>
      <c r="C23" s="1076"/>
      <c r="D23" s="772"/>
      <c r="E23" s="162"/>
      <c r="F23" s="777"/>
      <c r="G23" s="782"/>
      <c r="I23" s="50"/>
    </row>
    <row r="24" spans="1:11" ht="11.25" customHeight="1">
      <c r="A24" s="91" t="s">
        <v>109</v>
      </c>
      <c r="B24" s="120"/>
      <c r="C24" s="1076">
        <v>39147.089</v>
      </c>
      <c r="D24" s="772">
        <v>38745.311000000002</v>
      </c>
      <c r="E24" s="162"/>
      <c r="F24" s="777">
        <v>38000.972000000002</v>
      </c>
      <c r="G24" s="782">
        <v>38836.769</v>
      </c>
      <c r="I24" s="50"/>
    </row>
    <row r="25" spans="1:11" ht="11.25" customHeight="1">
      <c r="A25" s="51" t="s">
        <v>110</v>
      </c>
      <c r="B25" s="120"/>
      <c r="C25" s="1076">
        <v>45204.62</v>
      </c>
      <c r="D25" s="772">
        <v>48566.008000000002</v>
      </c>
      <c r="E25" s="162"/>
      <c r="F25" s="777">
        <v>43387.512999999999</v>
      </c>
      <c r="G25" s="782">
        <v>45003.476000000002</v>
      </c>
      <c r="I25" s="51"/>
      <c r="J25" s="52"/>
      <c r="K25" s="52"/>
    </row>
    <row r="26" spans="1:11" ht="11.25" customHeight="1">
      <c r="A26" s="91" t="s">
        <v>111</v>
      </c>
      <c r="B26" s="120"/>
      <c r="C26" s="1076">
        <v>1.659</v>
      </c>
      <c r="D26" s="772">
        <v>1.472</v>
      </c>
      <c r="E26" s="162"/>
      <c r="F26" s="777">
        <v>1.472</v>
      </c>
      <c r="G26" s="782">
        <v>1.659</v>
      </c>
      <c r="I26" s="51"/>
      <c r="J26" s="52"/>
      <c r="K26" s="52"/>
    </row>
    <row r="27" spans="1:11" ht="11.25" customHeight="1">
      <c r="A27" s="51" t="s">
        <v>112</v>
      </c>
      <c r="B27" s="120"/>
      <c r="C27" s="1076"/>
      <c r="D27" s="772"/>
      <c r="E27" s="162"/>
      <c r="F27" s="777"/>
      <c r="G27" s="782"/>
      <c r="I27" s="53"/>
      <c r="J27" s="52"/>
      <c r="K27" s="52"/>
    </row>
    <row r="28" spans="1:11" ht="11.25" customHeight="1">
      <c r="A28" s="461" t="s">
        <v>113</v>
      </c>
      <c r="B28" s="120"/>
      <c r="C28" s="1076">
        <v>104.70399999999999</v>
      </c>
      <c r="D28" s="772">
        <v>67.802999999999997</v>
      </c>
      <c r="E28" s="162"/>
      <c r="F28" s="777">
        <v>95.266000000000005</v>
      </c>
      <c r="G28" s="782">
        <v>105.69199999999999</v>
      </c>
      <c r="I28" s="53"/>
      <c r="J28" s="52"/>
      <c r="K28" s="52"/>
    </row>
    <row r="29" spans="1:11" ht="11.25" customHeight="1">
      <c r="A29" s="461" t="s">
        <v>114</v>
      </c>
      <c r="B29" s="120"/>
      <c r="C29" s="1076">
        <v>71.462000000000003</v>
      </c>
      <c r="D29" s="772">
        <v>76.805000000000007</v>
      </c>
      <c r="E29" s="162"/>
      <c r="F29" s="777">
        <v>83.65</v>
      </c>
      <c r="G29" s="782">
        <v>69.067999999999998</v>
      </c>
      <c r="I29" s="53"/>
      <c r="J29" s="52"/>
      <c r="K29" s="52"/>
    </row>
    <row r="30" spans="1:11" ht="11.25" customHeight="1">
      <c r="A30" s="91" t="s">
        <v>115</v>
      </c>
      <c r="B30" s="120"/>
      <c r="C30" s="1076">
        <v>609.70600000000002</v>
      </c>
      <c r="D30" s="772">
        <v>634.96699999999998</v>
      </c>
      <c r="E30" s="162"/>
      <c r="F30" s="777">
        <v>574.51400000000001</v>
      </c>
      <c r="G30" s="782">
        <v>609.01099999999997</v>
      </c>
      <c r="I30" s="53"/>
      <c r="J30" s="52"/>
      <c r="K30" s="52"/>
    </row>
    <row r="31" spans="1:11" ht="11.25" customHeight="1">
      <c r="A31" s="91" t="s">
        <v>415</v>
      </c>
      <c r="B31" s="120"/>
      <c r="C31" s="1076">
        <v>29.315000000000001</v>
      </c>
      <c r="D31" s="772">
        <v>12.628</v>
      </c>
      <c r="E31" s="162"/>
      <c r="F31" s="777">
        <v>15.115</v>
      </c>
      <c r="G31" s="782">
        <v>26.902000000000001</v>
      </c>
      <c r="I31" s="53"/>
      <c r="J31" s="52"/>
      <c r="K31" s="52"/>
    </row>
    <row r="32" spans="1:11" ht="11.25" customHeight="1">
      <c r="A32" s="51" t="s">
        <v>101</v>
      </c>
      <c r="B32" s="120"/>
      <c r="C32" s="1076">
        <v>8.76</v>
      </c>
      <c r="D32" s="772">
        <v>0</v>
      </c>
      <c r="E32" s="162"/>
      <c r="F32" s="777">
        <v>7.93</v>
      </c>
      <c r="G32" s="782">
        <v>8.76</v>
      </c>
      <c r="I32" s="53"/>
      <c r="J32" s="52"/>
      <c r="K32" s="52"/>
    </row>
    <row r="33" spans="1:11" ht="11.25" customHeight="1">
      <c r="A33" s="91" t="s">
        <v>74</v>
      </c>
      <c r="B33" s="120"/>
      <c r="C33" s="1076">
        <v>351.548</v>
      </c>
      <c r="D33" s="772">
        <v>747.92700000000002</v>
      </c>
      <c r="E33" s="162"/>
      <c r="F33" s="777">
        <v>271.78100000000001</v>
      </c>
      <c r="G33" s="782">
        <v>249.16300000000001</v>
      </c>
      <c r="I33" s="53"/>
      <c r="J33" s="52"/>
      <c r="K33" s="52"/>
    </row>
    <row r="34" spans="1:11" ht="11.25" customHeight="1">
      <c r="A34" s="462" t="s">
        <v>116</v>
      </c>
      <c r="B34" s="120"/>
      <c r="C34" s="1077">
        <v>85528.862999999998</v>
      </c>
      <c r="D34" s="773">
        <v>88852.920999999988</v>
      </c>
      <c r="E34" s="158"/>
      <c r="F34" s="778">
        <v>82438.212999999989</v>
      </c>
      <c r="G34" s="783">
        <v>84910.499999999985</v>
      </c>
      <c r="I34" s="51"/>
      <c r="J34" s="52"/>
      <c r="K34" s="52"/>
    </row>
    <row r="35" spans="1:11" ht="8.4499999999999993" customHeight="1">
      <c r="A35" s="91"/>
      <c r="B35" s="120"/>
      <c r="C35" s="1077"/>
      <c r="D35" s="773"/>
      <c r="E35" s="158"/>
      <c r="F35" s="778"/>
      <c r="G35" s="783"/>
      <c r="I35" s="53"/>
      <c r="J35" s="52"/>
      <c r="K35" s="52"/>
    </row>
    <row r="36" spans="1:11" ht="11.25" customHeight="1">
      <c r="A36" s="462" t="s">
        <v>117</v>
      </c>
      <c r="B36" s="120"/>
      <c r="C36" s="1077">
        <v>151619.815</v>
      </c>
      <c r="D36" s="773">
        <v>150238.45199999999</v>
      </c>
      <c r="E36" s="158"/>
      <c r="F36" s="778">
        <v>144126.217</v>
      </c>
      <c r="G36" s="783">
        <v>148948.64599999998</v>
      </c>
      <c r="I36" s="51"/>
      <c r="J36" s="52"/>
      <c r="K36" s="52"/>
    </row>
    <row r="37" spans="1:11" ht="8.4499999999999993" customHeight="1">
      <c r="A37" s="91"/>
      <c r="B37" s="120"/>
      <c r="C37" s="1076"/>
      <c r="D37" s="772"/>
      <c r="E37" s="162"/>
      <c r="F37" s="777"/>
      <c r="G37" s="782"/>
      <c r="I37" s="53"/>
      <c r="J37" s="52"/>
      <c r="K37" s="52"/>
    </row>
    <row r="38" spans="1:11" ht="11.1" customHeight="1">
      <c r="A38" s="462" t="s">
        <v>118</v>
      </c>
      <c r="B38" s="120"/>
      <c r="C38" s="1076"/>
      <c r="D38" s="772"/>
      <c r="E38" s="162"/>
      <c r="F38" s="777"/>
      <c r="G38" s="782"/>
      <c r="I38" s="53"/>
      <c r="J38" s="52"/>
      <c r="K38" s="52"/>
    </row>
    <row r="39" spans="1:11" ht="8.4499999999999993" customHeight="1">
      <c r="A39" s="91"/>
      <c r="B39" s="120"/>
      <c r="C39" s="1076"/>
      <c r="D39" s="772"/>
      <c r="E39" s="162"/>
      <c r="F39" s="777"/>
      <c r="G39" s="782"/>
      <c r="I39" s="53"/>
      <c r="J39" s="52"/>
      <c r="K39" s="52"/>
    </row>
    <row r="40" spans="1:11" ht="11.25" customHeight="1">
      <c r="A40" s="91" t="s">
        <v>119</v>
      </c>
      <c r="B40" s="120"/>
      <c r="C40" s="1076">
        <v>333.22199999999998</v>
      </c>
      <c r="D40" s="772">
        <v>711.25400000000002</v>
      </c>
      <c r="E40" s="162"/>
      <c r="F40" s="777">
        <v>409.16699999999997</v>
      </c>
      <c r="G40" s="782">
        <v>417.20100000000002</v>
      </c>
      <c r="I40" s="53"/>
      <c r="J40" s="52"/>
      <c r="K40" s="52"/>
    </row>
    <row r="41" spans="1:11" ht="11.25" customHeight="1">
      <c r="A41" s="91" t="s">
        <v>120</v>
      </c>
      <c r="B41" s="120"/>
      <c r="C41" s="1076">
        <v>407.495</v>
      </c>
      <c r="D41" s="772">
        <v>391.99799999999999</v>
      </c>
      <c r="E41" s="162"/>
      <c r="F41" s="777">
        <v>453.64600000000002</v>
      </c>
      <c r="G41" s="782">
        <v>407.49599999999998</v>
      </c>
      <c r="I41" s="53"/>
      <c r="J41" s="52"/>
      <c r="K41" s="52"/>
    </row>
    <row r="42" spans="1:11" ht="11.25" customHeight="1">
      <c r="A42" s="91" t="s">
        <v>121</v>
      </c>
      <c r="B42" s="120">
        <v>7</v>
      </c>
      <c r="C42" s="1076">
        <v>16871.012999999999</v>
      </c>
      <c r="D42" s="772">
        <v>18067.638999999999</v>
      </c>
      <c r="E42" s="162"/>
      <c r="F42" s="777">
        <v>12640.131999999998</v>
      </c>
      <c r="G42" s="782">
        <v>13602.690999999999</v>
      </c>
      <c r="I42" s="53"/>
      <c r="J42" s="52"/>
      <c r="K42" s="52"/>
    </row>
    <row r="43" spans="1:11" ht="11.25" customHeight="1">
      <c r="A43" s="91" t="s">
        <v>122</v>
      </c>
      <c r="B43" s="120"/>
      <c r="C43" s="1076">
        <v>7911.1580000000004</v>
      </c>
      <c r="D43" s="772">
        <v>8366.7350000000006</v>
      </c>
      <c r="E43" s="162"/>
      <c r="F43" s="777">
        <v>7910.6940000000004</v>
      </c>
      <c r="G43" s="782">
        <v>7572.7280000000001</v>
      </c>
      <c r="I43" s="53"/>
      <c r="J43" s="52"/>
      <c r="K43" s="52"/>
    </row>
    <row r="44" spans="1:11" ht="11.25" customHeight="1">
      <c r="A44" s="91" t="s">
        <v>123</v>
      </c>
      <c r="B44" s="120"/>
      <c r="C44" s="1076">
        <v>3110.404</v>
      </c>
      <c r="D44" s="772">
        <v>2643.6350000000002</v>
      </c>
      <c r="E44" s="162"/>
      <c r="F44" s="777">
        <v>3012.3820000000001</v>
      </c>
      <c r="G44" s="782">
        <v>3291.64</v>
      </c>
      <c r="I44" s="53"/>
      <c r="J44" s="52"/>
      <c r="K44" s="52"/>
    </row>
    <row r="45" spans="1:11" ht="11.25" customHeight="1">
      <c r="A45" s="91" t="s">
        <v>124</v>
      </c>
      <c r="B45" s="120"/>
      <c r="C45" s="1076">
        <v>883.86500000000001</v>
      </c>
      <c r="D45" s="772">
        <v>1027.3900000000001</v>
      </c>
      <c r="E45" s="162"/>
      <c r="F45" s="777">
        <v>931.55</v>
      </c>
      <c r="G45" s="782">
        <v>1070.817</v>
      </c>
      <c r="I45" s="53"/>
      <c r="J45" s="52"/>
      <c r="K45" s="52"/>
    </row>
    <row r="46" spans="1:11" ht="11.25" customHeight="1">
      <c r="A46" s="91" t="s">
        <v>125</v>
      </c>
      <c r="B46" s="120"/>
      <c r="C46" s="1076">
        <v>1268.4310000000041</v>
      </c>
      <c r="D46" s="772">
        <v>1520.2439999999915</v>
      </c>
      <c r="E46" s="162"/>
      <c r="F46" s="777">
        <v>1274.6819999999971</v>
      </c>
      <c r="G46" s="782">
        <v>1286.8079999999827</v>
      </c>
      <c r="I46" s="53"/>
      <c r="J46" s="52"/>
      <c r="K46" s="52"/>
    </row>
    <row r="47" spans="1:11" ht="11.25" customHeight="1">
      <c r="A47" s="462" t="s">
        <v>126</v>
      </c>
      <c r="B47" s="120"/>
      <c r="C47" s="1077">
        <v>30785.588000000003</v>
      </c>
      <c r="D47" s="773">
        <v>32728.89499999999</v>
      </c>
      <c r="E47" s="158"/>
      <c r="F47" s="778">
        <v>26632.252999999997</v>
      </c>
      <c r="G47" s="783">
        <v>27649.380999999979</v>
      </c>
      <c r="I47" s="53"/>
      <c r="J47" s="52"/>
      <c r="K47" s="52"/>
    </row>
    <row r="48" spans="1:11" ht="8.4499999999999993" customHeight="1">
      <c r="A48" s="91"/>
      <c r="B48" s="120"/>
      <c r="C48" s="1076"/>
      <c r="D48" s="772"/>
      <c r="E48" s="162"/>
      <c r="F48" s="777"/>
      <c r="G48" s="782">
        <v>0</v>
      </c>
      <c r="I48" s="53"/>
      <c r="J48" s="52"/>
      <c r="K48" s="52"/>
    </row>
    <row r="49" spans="1:11" ht="11.25" customHeight="1">
      <c r="A49" s="463" t="s">
        <v>127</v>
      </c>
      <c r="B49" s="120"/>
      <c r="C49" s="1078">
        <v>120834.227</v>
      </c>
      <c r="D49" s="774">
        <v>117509.557</v>
      </c>
      <c r="E49" s="164"/>
      <c r="F49" s="779">
        <v>117493.96400000001</v>
      </c>
      <c r="G49" s="784">
        <v>121299.265</v>
      </c>
      <c r="I49" s="51"/>
      <c r="J49" s="52"/>
      <c r="K49" s="52"/>
    </row>
    <row r="50" spans="1:11" ht="8.4499999999999993" customHeight="1">
      <c r="A50" s="91"/>
      <c r="B50" s="120"/>
      <c r="C50" s="1076"/>
      <c r="D50" s="772"/>
      <c r="E50" s="162"/>
      <c r="F50" s="777"/>
      <c r="G50" s="782"/>
      <c r="I50" s="53"/>
      <c r="J50" s="52"/>
      <c r="K50" s="52"/>
    </row>
    <row r="51" spans="1:11" ht="11.25" customHeight="1">
      <c r="A51" s="462" t="s">
        <v>128</v>
      </c>
      <c r="B51" s="120"/>
      <c r="C51" s="1076"/>
      <c r="D51" s="772"/>
      <c r="E51" s="162"/>
      <c r="F51" s="777"/>
      <c r="G51" s="782"/>
      <c r="I51" s="53"/>
      <c r="J51" s="52"/>
      <c r="K51" s="52"/>
    </row>
    <row r="52" spans="1:11" ht="11.25" customHeight="1">
      <c r="A52" s="91" t="s">
        <v>129</v>
      </c>
      <c r="B52" s="120"/>
      <c r="C52" s="1076">
        <v>0</v>
      </c>
      <c r="D52" s="772">
        <v>0</v>
      </c>
      <c r="E52" s="162"/>
      <c r="F52" s="777">
        <v>0</v>
      </c>
      <c r="G52" s="782">
        <v>0</v>
      </c>
      <c r="I52" s="53"/>
      <c r="J52" s="52"/>
      <c r="K52" s="52"/>
    </row>
    <row r="53" spans="1:11" ht="11.25" customHeight="1">
      <c r="A53" s="91" t="s">
        <v>130</v>
      </c>
      <c r="B53" s="120"/>
      <c r="C53" s="1076">
        <v>9311.9809999999998</v>
      </c>
      <c r="D53" s="772">
        <v>6134.1760000000004</v>
      </c>
      <c r="E53" s="162"/>
      <c r="F53" s="1287">
        <v>11309.734</v>
      </c>
      <c r="G53" s="782">
        <v>11012.175999999999</v>
      </c>
      <c r="I53" s="53"/>
      <c r="J53" s="52"/>
      <c r="K53" s="52"/>
    </row>
    <row r="54" spans="1:11" ht="11.25" customHeight="1">
      <c r="A54" s="91" t="s">
        <v>131</v>
      </c>
      <c r="B54" s="120"/>
      <c r="C54" s="1076">
        <v>111522.246</v>
      </c>
      <c r="D54" s="772">
        <v>111375.38099999999</v>
      </c>
      <c r="E54" s="162"/>
      <c r="F54" s="1287">
        <v>106184.23000000001</v>
      </c>
      <c r="G54" s="782">
        <v>110287.08900000001</v>
      </c>
      <c r="I54" s="51"/>
      <c r="J54" s="52"/>
      <c r="K54" s="52"/>
    </row>
    <row r="55" spans="1:11" ht="11.25" customHeight="1">
      <c r="A55" s="463" t="s">
        <v>132</v>
      </c>
      <c r="B55" s="120">
        <v>4</v>
      </c>
      <c r="C55" s="1078">
        <v>120834.227</v>
      </c>
      <c r="D55" s="774">
        <v>117509.557</v>
      </c>
      <c r="E55" s="164"/>
      <c r="F55" s="779">
        <v>117493.96400000001</v>
      </c>
      <c r="G55" s="784">
        <v>121299.265</v>
      </c>
      <c r="I55" s="51"/>
      <c r="J55" s="54"/>
      <c r="K55" s="52"/>
    </row>
    <row r="56" spans="1:11" ht="4.5" customHeight="1">
      <c r="A56" s="3"/>
      <c r="B56" s="117"/>
      <c r="C56" s="1075"/>
      <c r="D56" s="771"/>
      <c r="E56" s="464"/>
      <c r="F56" s="776"/>
      <c r="G56" s="781"/>
      <c r="I56" s="52"/>
      <c r="J56" s="52"/>
      <c r="K56" s="52"/>
    </row>
    <row r="57" spans="1:11" ht="22.5" customHeight="1">
      <c r="A57" s="457" t="s">
        <v>133</v>
      </c>
      <c r="B57" s="465"/>
      <c r="C57" s="1079"/>
      <c r="D57" s="775"/>
      <c r="E57" s="466"/>
      <c r="F57" s="780"/>
      <c r="G57" s="785"/>
      <c r="I57" s="52"/>
      <c r="J57" s="52"/>
      <c r="K57" s="52"/>
    </row>
    <row r="58" spans="1:11" ht="8.4499999999999993" customHeight="1">
      <c r="A58" s="3"/>
      <c r="B58" s="117"/>
      <c r="C58" s="1075"/>
      <c r="D58" s="771"/>
      <c r="E58" s="464"/>
      <c r="F58" s="776"/>
      <c r="G58" s="781"/>
      <c r="I58" s="55"/>
    </row>
    <row r="59" spans="1:11" ht="11.25" customHeight="1">
      <c r="A59" s="453" t="s">
        <v>134</v>
      </c>
      <c r="B59" s="467"/>
      <c r="C59" s="1077">
        <v>35305.364000000001</v>
      </c>
      <c r="D59" s="773">
        <v>28656.63600000002</v>
      </c>
      <c r="E59" s="158"/>
      <c r="F59" s="778">
        <v>35055.751000000004</v>
      </c>
      <c r="G59" s="783">
        <v>36388.765000000021</v>
      </c>
      <c r="I59" s="55"/>
    </row>
    <row r="60" spans="1:11" ht="11.25" customHeight="1">
      <c r="A60" s="453" t="s">
        <v>135</v>
      </c>
      <c r="B60" s="467"/>
      <c r="C60" s="1077">
        <v>21759.47</v>
      </c>
      <c r="D60" s="773">
        <v>26819.23899999998</v>
      </c>
      <c r="E60" s="158"/>
      <c r="F60" s="778">
        <v>18260.664999999994</v>
      </c>
      <c r="G60" s="783">
        <v>19911.809999999976</v>
      </c>
      <c r="I60" s="55"/>
    </row>
    <row r="61" spans="1:11" ht="8.4499999999999993" customHeight="1">
      <c r="A61" s="3"/>
      <c r="B61" s="117"/>
      <c r="C61" s="1076"/>
      <c r="D61" s="772"/>
      <c r="E61" s="162"/>
      <c r="F61" s="777"/>
      <c r="G61" s="782"/>
    </row>
    <row r="62" spans="1:11" ht="11.25" customHeight="1">
      <c r="A62" s="453" t="s">
        <v>66</v>
      </c>
      <c r="B62" s="467"/>
      <c r="C62" s="1076"/>
      <c r="D62" s="772"/>
      <c r="E62" s="162"/>
      <c r="F62" s="777"/>
      <c r="G62" s="782"/>
    </row>
    <row r="63" spans="1:11" ht="11.25" customHeight="1">
      <c r="A63" s="3" t="s">
        <v>136</v>
      </c>
      <c r="B63" s="117"/>
      <c r="C63" s="1076">
        <v>17611.73</v>
      </c>
      <c r="D63" s="772">
        <v>19170.891</v>
      </c>
      <c r="E63" s="162"/>
      <c r="F63" s="777">
        <v>13502.944999999998</v>
      </c>
      <c r="G63" s="782">
        <v>14427.387999999999</v>
      </c>
    </row>
    <row r="64" spans="1:11" ht="11.25" customHeight="1">
      <c r="A64" s="453" t="s">
        <v>137</v>
      </c>
      <c r="B64" s="467"/>
      <c r="C64" s="1076">
        <v>6229.5259999999998</v>
      </c>
      <c r="D64" s="772">
        <v>3372.1620000000003</v>
      </c>
      <c r="E64" s="162"/>
      <c r="F64" s="777">
        <v>5276.3620000000001</v>
      </c>
      <c r="G64" s="782">
        <v>5033.7749999999996</v>
      </c>
    </row>
    <row r="65" spans="1:7" ht="11.25" customHeight="1">
      <c r="A65" s="453" t="s">
        <v>138</v>
      </c>
      <c r="B65" s="467"/>
      <c r="C65" s="1076">
        <v>88.066999999999993</v>
      </c>
      <c r="D65" s="772">
        <v>0</v>
      </c>
      <c r="E65" s="162"/>
      <c r="F65" s="777">
        <v>88.066999999999993</v>
      </c>
      <c r="G65" s="782">
        <v>88.066999999999993</v>
      </c>
    </row>
    <row r="66" spans="1:7" ht="11.25" customHeight="1">
      <c r="A66" s="453" t="s">
        <v>66</v>
      </c>
      <c r="B66" s="467"/>
      <c r="C66" s="1077">
        <v>11294.137000000001</v>
      </c>
      <c r="D66" s="773">
        <v>15798.728999999999</v>
      </c>
      <c r="E66" s="158"/>
      <c r="F66" s="778">
        <v>8138.5159999999987</v>
      </c>
      <c r="G66" s="786">
        <v>9305.5460000000003</v>
      </c>
    </row>
    <row r="67" spans="1:7" s="642" customFormat="1" ht="15" customHeight="1">
      <c r="A67" s="1261" t="s">
        <v>505</v>
      </c>
      <c r="B67" s="708"/>
      <c r="C67" s="19"/>
      <c r="D67" s="20"/>
      <c r="E67" s="726"/>
      <c r="F67" s="727"/>
      <c r="G67" s="786"/>
    </row>
    <row r="68" spans="1:7" s="642" customFormat="1" ht="12.75" customHeight="1">
      <c r="A68" s="1403" t="s">
        <v>506</v>
      </c>
      <c r="B68" s="1403"/>
      <c r="C68" s="1403"/>
      <c r="D68" s="1403"/>
      <c r="E68" s="1403"/>
      <c r="F68" s="1403"/>
      <c r="G68" s="786"/>
    </row>
    <row r="69" spans="1:7" ht="16.5" customHeight="1">
      <c r="A69" s="9" t="s">
        <v>547</v>
      </c>
    </row>
    <row r="70" spans="1:7" ht="7.5" customHeight="1">
      <c r="A70" s="485"/>
      <c r="B70" s="485"/>
      <c r="C70" s="319"/>
      <c r="D70" s="510"/>
      <c r="E70" s="319"/>
      <c r="F70" s="319"/>
      <c r="G70" s="319"/>
    </row>
  </sheetData>
  <mergeCells count="6">
    <mergeCell ref="A68:F68"/>
    <mergeCell ref="A2:G2"/>
    <mergeCell ref="A3:G3"/>
    <mergeCell ref="D5:F5"/>
    <mergeCell ref="A6:A8"/>
    <mergeCell ref="E6:E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31"/>
  <sheetViews>
    <sheetView showGridLines="0" zoomScaleNormal="100" workbookViewId="0"/>
  </sheetViews>
  <sheetFormatPr defaultRowHeight="14.25"/>
  <cols>
    <col min="1" max="1" width="44.375" customWidth="1"/>
    <col min="2" max="4" width="9.375" customWidth="1"/>
  </cols>
  <sheetData>
    <row r="1" spans="1:7" ht="15.75">
      <c r="A1" s="2" t="s">
        <v>139</v>
      </c>
      <c r="E1" s="56"/>
      <c r="F1" s="56"/>
      <c r="G1" s="56"/>
    </row>
    <row r="2" spans="1:7" ht="15.75">
      <c r="A2" s="1416" t="s">
        <v>140</v>
      </c>
      <c r="B2" s="1416"/>
      <c r="C2" s="1416"/>
      <c r="D2" s="1416"/>
      <c r="E2" s="1416"/>
      <c r="F2" s="26"/>
      <c r="G2" s="26"/>
    </row>
    <row r="3" spans="1:7" ht="3" customHeight="1">
      <c r="A3" s="1413" t="s">
        <v>141</v>
      </c>
      <c r="B3" s="1413"/>
      <c r="C3" s="1413"/>
      <c r="D3" s="1413"/>
      <c r="E3" s="26"/>
      <c r="F3" s="26"/>
      <c r="G3" s="26"/>
    </row>
    <row r="4" spans="1:7" ht="14.25" customHeight="1">
      <c r="A4" s="1414" t="s">
        <v>502</v>
      </c>
      <c r="B4" s="1414"/>
      <c r="C4" s="1414"/>
      <c r="D4" s="1414"/>
      <c r="E4" s="1414"/>
    </row>
    <row r="5" spans="1:7" ht="9.75" customHeight="1">
      <c r="A5" s="331"/>
      <c r="B5" s="320"/>
      <c r="C5" s="320"/>
      <c r="D5" s="320"/>
      <c r="E5" s="320"/>
    </row>
    <row r="6" spans="1:7" ht="67.5">
      <c r="A6" s="327"/>
      <c r="B6" s="1291" t="s">
        <v>374</v>
      </c>
      <c r="C6" s="1291" t="s">
        <v>375</v>
      </c>
      <c r="D6" s="1291" t="s">
        <v>376</v>
      </c>
      <c r="E6" s="1262" t="s">
        <v>377</v>
      </c>
    </row>
    <row r="7" spans="1:7">
      <c r="A7" s="323"/>
      <c r="B7" s="326" t="s">
        <v>6</v>
      </c>
      <c r="C7" s="326" t="s">
        <v>6</v>
      </c>
      <c r="D7" s="326" t="s">
        <v>6</v>
      </c>
      <c r="E7" s="326" t="s">
        <v>6</v>
      </c>
    </row>
    <row r="8" spans="1:7">
      <c r="A8" s="333"/>
      <c r="B8" s="330"/>
      <c r="C8" s="330"/>
      <c r="D8" s="330"/>
      <c r="E8" s="330"/>
    </row>
    <row r="9" spans="1:7">
      <c r="A9" s="322" t="s">
        <v>525</v>
      </c>
      <c r="B9" s="788">
        <v>61441</v>
      </c>
      <c r="C9" s="788">
        <v>48846</v>
      </c>
      <c r="D9" s="788">
        <v>11012</v>
      </c>
      <c r="E9" s="788">
        <v>121299</v>
      </c>
    </row>
    <row r="10" spans="1:7">
      <c r="A10" s="322" t="s">
        <v>381</v>
      </c>
      <c r="B10" s="808">
        <v>0</v>
      </c>
      <c r="C10" s="808">
        <v>0</v>
      </c>
      <c r="D10" s="808">
        <v>-1684.7589999999998</v>
      </c>
      <c r="E10" s="808">
        <v>-1684.7589999999998</v>
      </c>
    </row>
    <row r="11" spans="1:7">
      <c r="A11" s="322" t="s">
        <v>382</v>
      </c>
      <c r="B11" s="809">
        <v>575.76099999999883</v>
      </c>
      <c r="C11" s="809">
        <v>659.48500000000058</v>
      </c>
      <c r="D11" s="809">
        <v>-15.260000000000002</v>
      </c>
      <c r="E11" s="809">
        <v>1219.9859999999994</v>
      </c>
    </row>
    <row r="12" spans="1:7" ht="4.5" customHeight="1">
      <c r="A12" s="322"/>
      <c r="B12" s="328"/>
      <c r="C12" s="332"/>
      <c r="D12" s="332"/>
      <c r="E12" s="328"/>
    </row>
    <row r="13" spans="1:7" ht="0.75" customHeight="1">
      <c r="A13" s="322"/>
      <c r="B13" s="328"/>
      <c r="C13" s="328"/>
      <c r="D13" s="328"/>
      <c r="E13" s="328"/>
    </row>
    <row r="14" spans="1:7">
      <c r="A14" s="325" t="s">
        <v>383</v>
      </c>
      <c r="B14" s="810">
        <v>575.76099999999883</v>
      </c>
      <c r="C14" s="810">
        <v>659.48500000000058</v>
      </c>
      <c r="D14" s="810">
        <v>-1700.0189999999998</v>
      </c>
      <c r="E14" s="810">
        <v>-464.77300000000037</v>
      </c>
    </row>
    <row r="15" spans="1:7" ht="8.25" customHeight="1">
      <c r="A15" s="322"/>
      <c r="B15" s="330"/>
      <c r="C15" s="330"/>
      <c r="D15" s="330"/>
      <c r="E15" s="330"/>
    </row>
    <row r="16" spans="1:7">
      <c r="A16" s="324" t="s">
        <v>524</v>
      </c>
      <c r="B16" s="811">
        <v>62016.760999999999</v>
      </c>
      <c r="C16" s="811">
        <v>49505.485000000001</v>
      </c>
      <c r="D16" s="811">
        <v>9311.9809999999998</v>
      </c>
      <c r="E16" s="811">
        <v>120834.227</v>
      </c>
    </row>
    <row r="17" spans="1:5" ht="9" customHeight="1">
      <c r="A17" s="1263"/>
      <c r="B17" s="1265"/>
      <c r="C17" s="1265"/>
      <c r="D17" s="1265"/>
      <c r="E17" s="659"/>
    </row>
    <row r="18" spans="1:5" ht="15.75" customHeight="1">
      <c r="A18" s="1415" t="s">
        <v>369</v>
      </c>
      <c r="B18" s="1415"/>
      <c r="C18" s="1415"/>
      <c r="D18" s="1415"/>
      <c r="E18" s="1415"/>
    </row>
    <row r="19" spans="1:5">
      <c r="A19" s="795"/>
      <c r="B19" s="794"/>
      <c r="C19" s="794"/>
      <c r="D19" s="794"/>
      <c r="E19" s="794"/>
    </row>
    <row r="20" spans="1:5" ht="67.5">
      <c r="A20" s="800"/>
      <c r="B20" s="804" t="s">
        <v>374</v>
      </c>
      <c r="C20" s="804" t="s">
        <v>523</v>
      </c>
      <c r="D20" s="804" t="s">
        <v>376</v>
      </c>
      <c r="E20" s="804" t="s">
        <v>144</v>
      </c>
    </row>
    <row r="21" spans="1:5">
      <c r="A21" s="798"/>
      <c r="B21" s="805" t="s">
        <v>6</v>
      </c>
      <c r="C21" s="805" t="s">
        <v>6</v>
      </c>
      <c r="D21" s="805" t="s">
        <v>6</v>
      </c>
      <c r="E21" s="805" t="s">
        <v>6</v>
      </c>
    </row>
    <row r="22" spans="1:5">
      <c r="A22" s="793"/>
      <c r="B22" s="793"/>
      <c r="C22" s="793"/>
      <c r="D22" s="793"/>
      <c r="E22" s="793"/>
    </row>
    <row r="23" spans="1:5">
      <c r="A23" s="797" t="s">
        <v>384</v>
      </c>
      <c r="B23" s="796">
        <v>59205</v>
      </c>
      <c r="C23" s="796">
        <v>45706</v>
      </c>
      <c r="D23" s="796">
        <v>11917</v>
      </c>
      <c r="E23" s="796">
        <v>116828</v>
      </c>
    </row>
    <row r="24" spans="1:5" ht="16.5" customHeight="1">
      <c r="A24" s="797" t="s">
        <v>381</v>
      </c>
      <c r="B24" s="1288">
        <v>0</v>
      </c>
      <c r="C24" s="1288">
        <v>0</v>
      </c>
      <c r="D24" s="1288">
        <v>-598.51400000000092</v>
      </c>
      <c r="E24" s="1288">
        <v>-598.51400000000092</v>
      </c>
    </row>
    <row r="25" spans="1:5" ht="12.75" customHeight="1">
      <c r="A25" s="797" t="s">
        <v>382</v>
      </c>
      <c r="B25" s="1289">
        <v>456.45700000000346</v>
      </c>
      <c r="C25" s="1289">
        <v>816.7730000000048</v>
      </c>
      <c r="D25" s="1289">
        <v>-8.7519999999999989</v>
      </c>
      <c r="E25" s="1289">
        <v>1264.4780000000083</v>
      </c>
    </row>
    <row r="26" spans="1:5" ht="5.25" customHeight="1">
      <c r="A26" s="797"/>
      <c r="B26" s="796"/>
      <c r="C26" s="796"/>
      <c r="D26" s="796"/>
      <c r="E26" s="796"/>
    </row>
    <row r="27" spans="1:5" ht="12.75" customHeight="1">
      <c r="A27" s="799" t="s">
        <v>383</v>
      </c>
      <c r="B27" s="1290">
        <v>456.45700000000346</v>
      </c>
      <c r="C27" s="1290">
        <v>816.7730000000048</v>
      </c>
      <c r="D27" s="1290">
        <v>-607.26600000000087</v>
      </c>
      <c r="E27" s="1290">
        <v>665.96400000000733</v>
      </c>
    </row>
    <row r="28" spans="1:5" ht="7.5" customHeight="1">
      <c r="A28" s="797"/>
      <c r="B28" s="796"/>
      <c r="C28" s="796"/>
      <c r="D28" s="796"/>
      <c r="E28" s="796"/>
    </row>
    <row r="29" spans="1:5">
      <c r="A29" s="802" t="s">
        <v>385</v>
      </c>
      <c r="B29" s="1292">
        <v>59661.457000000002</v>
      </c>
      <c r="C29" s="1292">
        <v>46522.773000000008</v>
      </c>
      <c r="D29" s="1292">
        <v>11309.733999999999</v>
      </c>
      <c r="E29" s="1292">
        <v>117493.96400000001</v>
      </c>
    </row>
    <row r="30" spans="1:5" ht="7.5" customHeight="1">
      <c r="A30" s="803"/>
      <c r="B30" s="801"/>
      <c r="C30" s="801"/>
      <c r="D30" s="801"/>
      <c r="E30" s="801"/>
    </row>
    <row r="31" spans="1:5" ht="18.75" customHeight="1">
      <c r="A31" s="484" t="s">
        <v>474</v>
      </c>
      <c r="B31" s="319"/>
      <c r="C31" s="319"/>
      <c r="D31" s="319"/>
      <c r="E31" s="319"/>
    </row>
  </sheetData>
  <mergeCells count="4">
    <mergeCell ref="A3:D3"/>
    <mergeCell ref="A4:E4"/>
    <mergeCell ref="A18:E18"/>
    <mergeCell ref="A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79"/>
  <sheetViews>
    <sheetView showGridLines="0" workbookViewId="0"/>
  </sheetViews>
  <sheetFormatPr defaultRowHeight="14.25"/>
  <cols>
    <col min="1" max="1" width="35.625" style="39" customWidth="1"/>
    <col min="2" max="2" width="4" style="39" bestFit="1" customWidth="1"/>
    <col min="3" max="3" width="9.375" style="39" customWidth="1"/>
    <col min="4" max="4" width="9.375" customWidth="1"/>
    <col min="5" max="5" width="2.375" customWidth="1"/>
    <col min="6" max="7" width="9.375" customWidth="1"/>
  </cols>
  <sheetData>
    <row r="1" spans="1:7">
      <c r="A1" s="1" t="s">
        <v>146</v>
      </c>
    </row>
    <row r="2" spans="1:7" ht="15.75">
      <c r="A2" s="1417" t="s">
        <v>147</v>
      </c>
      <c r="B2" s="1417"/>
      <c r="C2" s="1417"/>
      <c r="D2" s="1417"/>
      <c r="E2" s="1417"/>
      <c r="F2" s="1417"/>
      <c r="G2" s="1417"/>
    </row>
    <row r="3" spans="1:7">
      <c r="A3" s="1418"/>
      <c r="B3" s="1418"/>
      <c r="C3" s="1418"/>
      <c r="D3" s="1418"/>
      <c r="E3" s="1418"/>
      <c r="F3" s="1418"/>
      <c r="G3" s="1418"/>
    </row>
    <row r="4" spans="1:7" ht="3" customHeight="1">
      <c r="A4" s="57"/>
      <c r="B4" s="57"/>
      <c r="C4" s="57"/>
      <c r="D4" s="57"/>
      <c r="E4" s="57"/>
      <c r="F4" s="57"/>
      <c r="G4" s="57"/>
    </row>
    <row r="5" spans="1:7" ht="11.25" customHeight="1">
      <c r="A5" s="58"/>
      <c r="B5" s="58"/>
      <c r="C5" s="1421" t="s">
        <v>501</v>
      </c>
      <c r="D5" s="1421"/>
      <c r="E5" s="812"/>
      <c r="F5" s="1421" t="s">
        <v>366</v>
      </c>
      <c r="G5" s="1421"/>
    </row>
    <row r="6" spans="1:7" ht="25.5" customHeight="1">
      <c r="A6" s="1419"/>
      <c r="B6" s="59" t="s">
        <v>3</v>
      </c>
      <c r="C6" s="432" t="s">
        <v>367</v>
      </c>
      <c r="D6" s="1293" t="s">
        <v>407</v>
      </c>
      <c r="E6" s="1420"/>
      <c r="F6" s="60" t="s">
        <v>371</v>
      </c>
      <c r="G6" s="1294" t="s">
        <v>543</v>
      </c>
    </row>
    <row r="7" spans="1:7" ht="11.25" customHeight="1">
      <c r="A7" s="1419"/>
      <c r="B7" s="61"/>
      <c r="C7" s="432" t="s">
        <v>6</v>
      </c>
      <c r="D7" s="59" t="s">
        <v>6</v>
      </c>
      <c r="E7" s="1420"/>
      <c r="F7" s="62" t="s">
        <v>6</v>
      </c>
      <c r="G7" s="59" t="s">
        <v>6</v>
      </c>
    </row>
    <row r="8" spans="1:7" ht="11.25" customHeight="1">
      <c r="A8" s="63" t="s">
        <v>148</v>
      </c>
      <c r="B8" s="64"/>
      <c r="C8" s="433"/>
      <c r="D8" s="65"/>
      <c r="E8" s="65"/>
      <c r="F8" s="65"/>
      <c r="G8" s="65"/>
    </row>
    <row r="9" spans="1:7" ht="8.4499999999999993" customHeight="1">
      <c r="A9" s="66"/>
      <c r="B9" s="67"/>
      <c r="C9" s="434"/>
      <c r="D9" s="65"/>
      <c r="E9" s="65"/>
      <c r="F9" s="65"/>
      <c r="G9" s="65"/>
    </row>
    <row r="10" spans="1:7" ht="11.25" customHeight="1">
      <c r="A10" s="63" t="s">
        <v>149</v>
      </c>
      <c r="B10" s="64"/>
      <c r="C10" s="433"/>
      <c r="D10" s="65"/>
      <c r="E10" s="65"/>
      <c r="F10" s="65"/>
      <c r="G10" s="65"/>
    </row>
    <row r="11" spans="1:7" ht="11.25" customHeight="1">
      <c r="A11" s="470" t="s">
        <v>150</v>
      </c>
      <c r="B11" s="476"/>
      <c r="C11" s="813">
        <v>2088.8319999999999</v>
      </c>
      <c r="D11" s="818">
        <v>9773.76</v>
      </c>
      <c r="E11" s="313"/>
      <c r="F11" s="823">
        <v>2110.192</v>
      </c>
      <c r="G11" s="823">
        <v>8845.887999999999</v>
      </c>
    </row>
    <row r="12" spans="1:7" ht="11.25" customHeight="1">
      <c r="A12" s="470" t="s">
        <v>151</v>
      </c>
      <c r="B12" s="476"/>
      <c r="C12" s="813">
        <v>1824.1569999999999</v>
      </c>
      <c r="D12" s="818">
        <v>8354.8729999999996</v>
      </c>
      <c r="E12" s="313"/>
      <c r="F12" s="823">
        <v>1924.405</v>
      </c>
      <c r="G12" s="823">
        <v>9393.5229999999992</v>
      </c>
    </row>
    <row r="13" spans="1:7" ht="11.25" customHeight="1">
      <c r="A13" s="470" t="s">
        <v>152</v>
      </c>
      <c r="B13" s="476"/>
      <c r="C13" s="813">
        <v>524.67999999999995</v>
      </c>
      <c r="D13" s="818">
        <v>2358.433</v>
      </c>
      <c r="E13" s="313"/>
      <c r="F13" s="823">
        <v>632.71500000000003</v>
      </c>
      <c r="G13" s="823">
        <v>2128.835</v>
      </c>
    </row>
    <row r="14" spans="1:7" ht="11.25" customHeight="1">
      <c r="A14" s="470" t="s">
        <v>153</v>
      </c>
      <c r="B14" s="476"/>
      <c r="C14" s="813">
        <v>39.959000000000003</v>
      </c>
      <c r="D14" s="818">
        <v>163.72300000000001</v>
      </c>
      <c r="E14" s="313"/>
      <c r="F14" s="823">
        <v>38.026000000000003</v>
      </c>
      <c r="G14" s="823">
        <v>179.91200000000001</v>
      </c>
    </row>
    <row r="15" spans="1:7" ht="11.25" customHeight="1">
      <c r="A15" s="470" t="s">
        <v>154</v>
      </c>
      <c r="B15" s="476"/>
      <c r="C15" s="813">
        <v>148.69999999999999</v>
      </c>
      <c r="D15" s="818">
        <v>1526.92</v>
      </c>
      <c r="E15" s="313"/>
      <c r="F15" s="823">
        <v>162.74700000000001</v>
      </c>
      <c r="G15" s="823">
        <v>1865.491</v>
      </c>
    </row>
    <row r="16" spans="1:7" ht="11.25" customHeight="1">
      <c r="A16" s="470" t="s">
        <v>74</v>
      </c>
      <c r="B16" s="476"/>
      <c r="C16" s="813">
        <v>1542.2129999999995</v>
      </c>
      <c r="D16" s="818">
        <v>5376.3910000000033</v>
      </c>
      <c r="E16" s="313"/>
      <c r="F16" s="823">
        <v>1916.8939999999996</v>
      </c>
      <c r="G16" s="823">
        <v>6799.08</v>
      </c>
    </row>
    <row r="17" spans="1:7" ht="11.25" customHeight="1">
      <c r="A17" s="473" t="s">
        <v>155</v>
      </c>
      <c r="B17" s="477"/>
      <c r="C17" s="814">
        <v>6168.5409999999993</v>
      </c>
      <c r="D17" s="819">
        <v>27554.100000000006</v>
      </c>
      <c r="E17" s="314"/>
      <c r="F17" s="824">
        <v>6784.9789999999994</v>
      </c>
      <c r="G17" s="824">
        <v>29212.728999999999</v>
      </c>
    </row>
    <row r="18" spans="1:7" ht="8.4499999999999993" customHeight="1">
      <c r="A18" s="470"/>
      <c r="B18" s="476"/>
      <c r="C18" s="813"/>
      <c r="D18" s="818"/>
      <c r="E18" s="313"/>
      <c r="F18" s="823"/>
      <c r="G18" s="823"/>
    </row>
    <row r="19" spans="1:7" ht="11.25" customHeight="1">
      <c r="A19" s="473" t="s">
        <v>156</v>
      </c>
      <c r="B19" s="477"/>
      <c r="C19" s="813"/>
      <c r="D19" s="818"/>
      <c r="E19" s="313"/>
      <c r="F19" s="823"/>
      <c r="G19" s="823"/>
    </row>
    <row r="20" spans="1:7" ht="11.25" customHeight="1">
      <c r="A20" s="470" t="s">
        <v>157</v>
      </c>
      <c r="B20" s="476"/>
      <c r="C20" s="813">
        <v>-3451.8389999999999</v>
      </c>
      <c r="D20" s="818">
        <v>-13385.117</v>
      </c>
      <c r="E20" s="313"/>
      <c r="F20" s="823">
        <v>-3224.7020000000002</v>
      </c>
      <c r="G20" s="823">
        <v>-12545.653</v>
      </c>
    </row>
    <row r="21" spans="1:7" ht="11.25" customHeight="1">
      <c r="A21" s="470" t="s">
        <v>158</v>
      </c>
      <c r="B21" s="476"/>
      <c r="C21" s="813">
        <v>-2297.2759999999998</v>
      </c>
      <c r="D21" s="818">
        <v>-8101.8730000000014</v>
      </c>
      <c r="E21" s="313"/>
      <c r="F21" s="823">
        <v>-2348.4709999999995</v>
      </c>
      <c r="G21" s="823">
        <v>-7761.1949999999979</v>
      </c>
    </row>
    <row r="22" spans="1:7" ht="11.25" customHeight="1">
      <c r="A22" s="470" t="s">
        <v>159</v>
      </c>
      <c r="B22" s="476"/>
      <c r="C22" s="813">
        <v>-132.245</v>
      </c>
      <c r="D22" s="818">
        <v>-582.31200000000001</v>
      </c>
      <c r="E22" s="313"/>
      <c r="F22" s="823">
        <v>-117.30500000000001</v>
      </c>
      <c r="G22" s="823">
        <v>-536.62199999999996</v>
      </c>
    </row>
    <row r="23" spans="1:7" ht="11.25" customHeight="1">
      <c r="A23" s="470" t="s">
        <v>160</v>
      </c>
      <c r="B23" s="476"/>
      <c r="C23" s="813">
        <v>-1143.3150000000001</v>
      </c>
      <c r="D23" s="818">
        <v>-5711.616</v>
      </c>
      <c r="E23" s="313"/>
      <c r="F23" s="823">
        <v>-1131.4559999999999</v>
      </c>
      <c r="G23" s="823">
        <v>-5767.0550000000003</v>
      </c>
    </row>
    <row r="24" spans="1:7" ht="11.25" customHeight="1">
      <c r="A24" s="470" t="s">
        <v>154</v>
      </c>
      <c r="B24" s="476"/>
      <c r="C24" s="813">
        <v>0</v>
      </c>
      <c r="D24" s="818">
        <v>0</v>
      </c>
      <c r="E24" s="313"/>
      <c r="F24" s="823">
        <v>0</v>
      </c>
      <c r="G24" s="823">
        <v>0</v>
      </c>
    </row>
    <row r="25" spans="1:7" ht="11.25" customHeight="1">
      <c r="A25" s="470" t="s">
        <v>17</v>
      </c>
      <c r="B25" s="476"/>
      <c r="C25" s="813">
        <v>-426.54500000000007</v>
      </c>
      <c r="D25" s="818">
        <v>-1420.0200000000004</v>
      </c>
      <c r="E25" s="313"/>
      <c r="F25" s="823">
        <v>-442.50500000000011</v>
      </c>
      <c r="G25" s="823">
        <v>-1562.2109999999993</v>
      </c>
    </row>
    <row r="26" spans="1:7" ht="11.25" customHeight="1">
      <c r="A26" s="473" t="s">
        <v>161</v>
      </c>
      <c r="B26" s="477"/>
      <c r="C26" s="814">
        <v>-7451.2199999999993</v>
      </c>
      <c r="D26" s="819">
        <v>-29200.938000000006</v>
      </c>
      <c r="E26" s="314"/>
      <c r="F26" s="824">
        <v>-7264.4390000000003</v>
      </c>
      <c r="G26" s="824">
        <v>-28172.735999999997</v>
      </c>
    </row>
    <row r="27" spans="1:7" ht="8.4499999999999993" customHeight="1">
      <c r="A27" s="470"/>
      <c r="B27" s="476"/>
      <c r="C27" s="814"/>
      <c r="D27" s="819"/>
      <c r="E27" s="314"/>
      <c r="F27" s="824"/>
      <c r="G27" s="824"/>
    </row>
    <row r="28" spans="1:7" ht="11.25" customHeight="1">
      <c r="A28" s="473" t="s">
        <v>162</v>
      </c>
      <c r="B28" s="477"/>
      <c r="C28" s="814">
        <v>-1282.6790000000001</v>
      </c>
      <c r="D28" s="819">
        <v>-1646.8379999999997</v>
      </c>
      <c r="E28" s="314"/>
      <c r="F28" s="824">
        <v>-479.46000000000095</v>
      </c>
      <c r="G28" s="824">
        <v>1039.9930000000022</v>
      </c>
    </row>
    <row r="29" spans="1:7" ht="8.4499999999999993" customHeight="1">
      <c r="A29" s="470"/>
      <c r="B29" s="476"/>
      <c r="C29" s="813"/>
      <c r="D29" s="818"/>
      <c r="E29" s="313"/>
      <c r="F29" s="823"/>
      <c r="G29" s="823"/>
    </row>
    <row r="30" spans="1:7" ht="11.25" customHeight="1">
      <c r="A30" s="473" t="s">
        <v>163</v>
      </c>
      <c r="B30" s="477"/>
      <c r="C30" s="813"/>
      <c r="D30" s="818"/>
      <c r="E30" s="313"/>
      <c r="F30" s="823"/>
      <c r="G30" s="823"/>
    </row>
    <row r="31" spans="1:7" ht="8.4499999999999993" customHeight="1">
      <c r="A31" s="470"/>
      <c r="B31" s="476"/>
      <c r="C31" s="813"/>
      <c r="D31" s="818"/>
      <c r="E31" s="313"/>
      <c r="F31" s="823"/>
      <c r="G31" s="823"/>
    </row>
    <row r="32" spans="1:7" ht="11.25" customHeight="1">
      <c r="A32" s="473" t="s">
        <v>164</v>
      </c>
      <c r="B32" s="477"/>
      <c r="C32" s="813"/>
      <c r="D32" s="818"/>
      <c r="E32" s="313"/>
      <c r="F32" s="823"/>
      <c r="G32" s="823"/>
    </row>
    <row r="33" spans="1:13" ht="11.25" customHeight="1">
      <c r="A33" s="470" t="s">
        <v>48</v>
      </c>
      <c r="B33" s="476"/>
      <c r="C33" s="813">
        <v>-507.57400000000007</v>
      </c>
      <c r="D33" s="818">
        <v>-2602.6779999999994</v>
      </c>
      <c r="E33" s="313"/>
      <c r="F33" s="823">
        <v>-590.43200000000002</v>
      </c>
      <c r="G33" s="823">
        <v>-2667.1669999999995</v>
      </c>
      <c r="I33" s="50"/>
    </row>
    <row r="34" spans="1:13" ht="11.25" customHeight="1">
      <c r="A34" s="470" t="s">
        <v>52</v>
      </c>
      <c r="B34" s="476"/>
      <c r="C34" s="813">
        <v>19.052</v>
      </c>
      <c r="D34" s="818">
        <v>207.40100000000001</v>
      </c>
      <c r="E34" s="313"/>
      <c r="F34" s="823">
        <v>25.430999999999997</v>
      </c>
      <c r="G34" s="823">
        <v>134.00300000000001</v>
      </c>
    </row>
    <row r="35" spans="1:13" ht="11.25" customHeight="1">
      <c r="A35" s="473" t="s">
        <v>165</v>
      </c>
      <c r="B35" s="477"/>
      <c r="C35" s="814">
        <v>-488.52200000000005</v>
      </c>
      <c r="D35" s="819">
        <v>-2395.2769999999996</v>
      </c>
      <c r="E35" s="314"/>
      <c r="F35" s="824">
        <v>-565.00099999999998</v>
      </c>
      <c r="G35" s="824">
        <v>-2533.1639999999993</v>
      </c>
    </row>
    <row r="36" spans="1:13" ht="8.4499999999999993" customHeight="1">
      <c r="A36" s="470"/>
      <c r="B36" s="476"/>
      <c r="C36" s="813"/>
      <c r="D36" s="818"/>
      <c r="E36" s="313"/>
      <c r="F36" s="823"/>
      <c r="G36" s="823"/>
    </row>
    <row r="37" spans="1:13" ht="11.25" customHeight="1">
      <c r="A37" s="473" t="s">
        <v>166</v>
      </c>
      <c r="B37" s="477"/>
      <c r="C37" s="813"/>
      <c r="D37" s="818"/>
      <c r="E37" s="313"/>
      <c r="F37" s="823"/>
      <c r="G37" s="823"/>
    </row>
    <row r="38" spans="1:13" ht="11.25" customHeight="1">
      <c r="A38" s="473" t="s">
        <v>149</v>
      </c>
      <c r="B38" s="476"/>
      <c r="C38" s="813"/>
      <c r="D38" s="818"/>
      <c r="E38" s="313"/>
      <c r="F38" s="823"/>
      <c r="G38" s="823"/>
    </row>
    <row r="39" spans="1:13" ht="11.25" customHeight="1">
      <c r="A39" s="470" t="s">
        <v>167</v>
      </c>
      <c r="B39" s="476"/>
      <c r="C39" s="813">
        <v>2.625</v>
      </c>
      <c r="D39" s="818">
        <v>0</v>
      </c>
      <c r="E39" s="313"/>
      <c r="F39" s="823">
        <v>2.8850000000000051</v>
      </c>
      <c r="G39" s="823">
        <v>17.539999999999964</v>
      </c>
      <c r="I39" s="51"/>
      <c r="J39" s="52"/>
      <c r="K39" s="52"/>
      <c r="L39" s="52"/>
      <c r="M39" s="52"/>
    </row>
    <row r="40" spans="1:13" ht="11.25" customHeight="1">
      <c r="A40" s="470" t="s">
        <v>168</v>
      </c>
      <c r="B40" s="476"/>
      <c r="C40" s="813">
        <v>0</v>
      </c>
      <c r="D40" s="818">
        <v>20</v>
      </c>
      <c r="E40" s="313"/>
      <c r="F40" s="823">
        <v>0</v>
      </c>
      <c r="G40" s="823">
        <v>5.2040000000000006</v>
      </c>
      <c r="I40" s="52"/>
      <c r="J40" s="52"/>
      <c r="K40" s="52"/>
      <c r="L40" s="52"/>
      <c r="M40" s="52"/>
    </row>
    <row r="41" spans="1:13" ht="11.25" customHeight="1">
      <c r="A41" s="473" t="s">
        <v>156</v>
      </c>
      <c r="B41" s="476"/>
      <c r="C41" s="813"/>
      <c r="D41" s="818"/>
      <c r="E41" s="313"/>
      <c r="F41" s="823"/>
      <c r="G41" s="823"/>
      <c r="I41" s="52"/>
      <c r="J41" s="52"/>
      <c r="K41" s="52"/>
      <c r="L41" s="52"/>
      <c r="M41" s="52"/>
    </row>
    <row r="42" spans="1:13" ht="11.25" customHeight="1">
      <c r="A42" s="470" t="s">
        <v>167</v>
      </c>
      <c r="B42" s="476"/>
      <c r="C42" s="813">
        <v>-126.56100000000001</v>
      </c>
      <c r="D42" s="818">
        <v>-665.53399999999999</v>
      </c>
      <c r="E42" s="313"/>
      <c r="F42" s="823">
        <v>-66.861000000000004</v>
      </c>
      <c r="G42" s="823">
        <v>-566.01199999999994</v>
      </c>
      <c r="I42" s="51"/>
      <c r="J42" s="52"/>
      <c r="K42" s="52"/>
      <c r="L42" s="52"/>
      <c r="M42" s="52"/>
    </row>
    <row r="43" spans="1:13" ht="11.25" customHeight="1">
      <c r="A43" s="470" t="s">
        <v>168</v>
      </c>
      <c r="B43" s="476"/>
      <c r="C43" s="813">
        <v>-18</v>
      </c>
      <c r="D43" s="818">
        <v>-19</v>
      </c>
      <c r="E43" s="313"/>
      <c r="F43" s="823">
        <v>-10</v>
      </c>
      <c r="G43" s="823">
        <v>-21.626000000000001</v>
      </c>
      <c r="I43" s="52"/>
      <c r="J43" s="52"/>
      <c r="K43" s="52"/>
      <c r="L43" s="52"/>
      <c r="M43" s="52"/>
    </row>
    <row r="44" spans="1:13" ht="11.25" customHeight="1">
      <c r="A44" s="473" t="s">
        <v>169</v>
      </c>
      <c r="B44" s="477"/>
      <c r="C44" s="814">
        <v>-142.03700000000001</v>
      </c>
      <c r="D44" s="819">
        <v>-665.01799999999992</v>
      </c>
      <c r="E44" s="314"/>
      <c r="F44" s="824">
        <v>-74.061000000000007</v>
      </c>
      <c r="G44" s="824">
        <v>-564.89400000000001</v>
      </c>
    </row>
    <row r="45" spans="1:13" ht="8.4499999999999993" customHeight="1">
      <c r="A45" s="470"/>
      <c r="B45" s="476"/>
      <c r="C45" s="814"/>
      <c r="D45" s="819"/>
      <c r="E45" s="314"/>
      <c r="F45" s="824"/>
      <c r="G45" s="824"/>
    </row>
    <row r="46" spans="1:13" ht="11.25" customHeight="1">
      <c r="A46" s="473" t="s">
        <v>170</v>
      </c>
      <c r="B46" s="477"/>
      <c r="C46" s="814">
        <v>-630.55900000000008</v>
      </c>
      <c r="D46" s="819">
        <v>-3060.2949999999996</v>
      </c>
      <c r="E46" s="314"/>
      <c r="F46" s="824">
        <v>-639.06200000000001</v>
      </c>
      <c r="G46" s="824">
        <v>-3098.0579999999991</v>
      </c>
    </row>
    <row r="47" spans="1:13" ht="8.4499999999999993" customHeight="1">
      <c r="A47" s="470"/>
      <c r="B47" s="476"/>
      <c r="C47" s="813"/>
      <c r="D47" s="818"/>
      <c r="E47" s="313"/>
      <c r="F47" s="823"/>
      <c r="G47" s="823"/>
    </row>
    <row r="48" spans="1:13" ht="11.25" customHeight="1">
      <c r="A48" s="475" t="s">
        <v>171</v>
      </c>
      <c r="B48" s="478"/>
      <c r="C48" s="813"/>
      <c r="D48" s="818"/>
      <c r="E48" s="313"/>
      <c r="F48" s="823"/>
      <c r="G48" s="823"/>
    </row>
    <row r="49" spans="1:7" ht="8.4499999999999993" customHeight="1">
      <c r="A49" s="470"/>
      <c r="B49" s="476"/>
      <c r="C49" s="813"/>
      <c r="D49" s="818"/>
      <c r="E49" s="313"/>
      <c r="F49" s="823"/>
      <c r="G49" s="823"/>
    </row>
    <row r="50" spans="1:7" ht="11.25" customHeight="1">
      <c r="A50" s="473" t="s">
        <v>149</v>
      </c>
      <c r="B50" s="477"/>
      <c r="C50" s="813"/>
      <c r="D50" s="818"/>
      <c r="E50" s="313"/>
      <c r="F50" s="823"/>
      <c r="G50" s="823"/>
    </row>
    <row r="51" spans="1:7" ht="11.25" customHeight="1">
      <c r="A51" s="470" t="s">
        <v>120</v>
      </c>
      <c r="B51" s="476"/>
      <c r="C51" s="813">
        <v>4.7930000000000001</v>
      </c>
      <c r="D51" s="818">
        <v>16.466999999999999</v>
      </c>
      <c r="E51" s="313"/>
      <c r="F51" s="823">
        <v>15</v>
      </c>
      <c r="G51" s="823">
        <v>16.396000000000001</v>
      </c>
    </row>
    <row r="52" spans="1:7" ht="11.25" customHeight="1">
      <c r="A52" s="470" t="s">
        <v>121</v>
      </c>
      <c r="B52" s="476"/>
      <c r="C52" s="813">
        <v>3315.1689999999999</v>
      </c>
      <c r="D52" s="818">
        <v>4492.55</v>
      </c>
      <c r="E52" s="313"/>
      <c r="F52" s="823">
        <v>1218.941</v>
      </c>
      <c r="G52" s="823">
        <v>2065.2489999999998</v>
      </c>
    </row>
    <row r="53" spans="1:7" ht="11.25" customHeight="1">
      <c r="A53" s="470" t="s">
        <v>172</v>
      </c>
      <c r="B53" s="476"/>
      <c r="C53" s="813">
        <v>0</v>
      </c>
      <c r="D53" s="818">
        <v>0</v>
      </c>
      <c r="E53" s="313"/>
      <c r="F53" s="823">
        <v>0</v>
      </c>
      <c r="G53" s="823">
        <v>0</v>
      </c>
    </row>
    <row r="54" spans="1:7" ht="11.25" customHeight="1">
      <c r="A54" s="470" t="s">
        <v>173</v>
      </c>
      <c r="B54" s="476"/>
      <c r="C54" s="813">
        <v>409.63400000000001</v>
      </c>
      <c r="D54" s="818">
        <v>37.055999999999997</v>
      </c>
      <c r="E54" s="313"/>
      <c r="F54" s="823">
        <v>292.49900000000002</v>
      </c>
      <c r="G54" s="823">
        <v>447.64499999999998</v>
      </c>
    </row>
    <row r="55" spans="1:7" ht="11.25" customHeight="1">
      <c r="A55" s="473" t="s">
        <v>155</v>
      </c>
      <c r="B55" s="477"/>
      <c r="C55" s="814">
        <v>3729.596</v>
      </c>
      <c r="D55" s="819">
        <v>4546.0729999999994</v>
      </c>
      <c r="E55" s="314"/>
      <c r="F55" s="824">
        <v>1526.44</v>
      </c>
      <c r="G55" s="824">
        <v>2529.29</v>
      </c>
    </row>
    <row r="56" spans="1:7" ht="8.4499999999999993" customHeight="1">
      <c r="A56" s="470"/>
      <c r="B56" s="476"/>
      <c r="C56" s="813"/>
      <c r="D56" s="818"/>
      <c r="E56" s="313"/>
      <c r="F56" s="823"/>
      <c r="G56" s="823"/>
    </row>
    <row r="57" spans="1:7" ht="11.25" customHeight="1">
      <c r="A57" s="473" t="s">
        <v>156</v>
      </c>
      <c r="B57" s="477"/>
      <c r="C57" s="813"/>
      <c r="D57" s="818"/>
      <c r="E57" s="313"/>
      <c r="F57" s="823"/>
      <c r="G57" s="823"/>
    </row>
    <row r="58" spans="1:7" ht="11.25" customHeight="1">
      <c r="A58" s="470" t="s">
        <v>98</v>
      </c>
      <c r="B58" s="476"/>
      <c r="C58" s="813">
        <v>0</v>
      </c>
      <c r="D58" s="818">
        <v>-16.466999999999999</v>
      </c>
      <c r="E58" s="313"/>
      <c r="F58" s="823">
        <v>-2.3539999999999992</v>
      </c>
      <c r="G58" s="823">
        <v>-16.396000000000001</v>
      </c>
    </row>
    <row r="59" spans="1:7" ht="11.25" customHeight="1">
      <c r="A59" s="470" t="s">
        <v>174</v>
      </c>
      <c r="B59" s="476"/>
      <c r="C59" s="813">
        <v>-22.897999999999683</v>
      </c>
      <c r="D59" s="818">
        <v>-86.050000000000182</v>
      </c>
      <c r="E59" s="313"/>
      <c r="F59" s="823">
        <v>-20.698000000000093</v>
      </c>
      <c r="G59" s="823">
        <v>-79.136999999999716</v>
      </c>
    </row>
    <row r="60" spans="1:7" ht="11.25" customHeight="1">
      <c r="A60" s="470" t="s">
        <v>175</v>
      </c>
      <c r="B60" s="476"/>
      <c r="C60" s="813">
        <v>0</v>
      </c>
      <c r="D60" s="818">
        <v>0</v>
      </c>
      <c r="E60" s="313"/>
      <c r="F60" s="823">
        <v>0</v>
      </c>
      <c r="G60" s="823">
        <v>0</v>
      </c>
    </row>
    <row r="61" spans="1:7" ht="11.25" customHeight="1">
      <c r="A61" s="470" t="s">
        <v>176</v>
      </c>
      <c r="B61" s="476"/>
      <c r="C61" s="813">
        <v>-492.48100000000022</v>
      </c>
      <c r="D61" s="818">
        <v>-431.71699999999868</v>
      </c>
      <c r="E61" s="313"/>
      <c r="F61" s="823">
        <v>-305.01000000000022</v>
      </c>
      <c r="G61" s="823">
        <v>-423.77800000000229</v>
      </c>
    </row>
    <row r="62" spans="1:7" ht="11.25" customHeight="1">
      <c r="A62" s="473" t="s">
        <v>161</v>
      </c>
      <c r="B62" s="477"/>
      <c r="C62" s="814">
        <v>-515.37899999999991</v>
      </c>
      <c r="D62" s="819">
        <v>-534.2339999999989</v>
      </c>
      <c r="E62" s="314"/>
      <c r="F62" s="824">
        <v>-328.0620000000003</v>
      </c>
      <c r="G62" s="824">
        <v>-519.31100000000197</v>
      </c>
    </row>
    <row r="63" spans="1:7" ht="8.4499999999999993" customHeight="1">
      <c r="A63" s="470"/>
      <c r="B63" s="476"/>
      <c r="C63" s="814"/>
      <c r="D63" s="819"/>
      <c r="E63" s="314"/>
      <c r="F63" s="824"/>
      <c r="G63" s="824"/>
    </row>
    <row r="64" spans="1:7" ht="11.25" customHeight="1">
      <c r="A64" s="473" t="s">
        <v>177</v>
      </c>
      <c r="B64" s="477"/>
      <c r="C64" s="814">
        <v>3214.2170000000001</v>
      </c>
      <c r="D64" s="819">
        <v>4011.8390000000004</v>
      </c>
      <c r="E64" s="314"/>
      <c r="F64" s="824">
        <v>1198.3779999999997</v>
      </c>
      <c r="G64" s="824">
        <v>2009.978999999998</v>
      </c>
    </row>
    <row r="65" spans="1:8" ht="8.4499999999999993" customHeight="1">
      <c r="A65" s="470"/>
      <c r="B65" s="476"/>
      <c r="C65" s="813"/>
      <c r="D65" s="818"/>
      <c r="E65" s="313"/>
      <c r="F65" s="823"/>
      <c r="G65" s="823"/>
    </row>
    <row r="66" spans="1:8" ht="11.25" customHeight="1">
      <c r="A66" s="472" t="s">
        <v>178</v>
      </c>
      <c r="B66" s="471"/>
      <c r="C66" s="815">
        <v>1300.9789999999998</v>
      </c>
      <c r="D66" s="820">
        <v>-695.29399999999941</v>
      </c>
      <c r="E66" s="315"/>
      <c r="F66" s="825">
        <v>79.855999999998858</v>
      </c>
      <c r="G66" s="825">
        <v>-48.085999999998876</v>
      </c>
    </row>
    <row r="67" spans="1:8" ht="11.25" customHeight="1">
      <c r="A67" s="470" t="s">
        <v>179</v>
      </c>
      <c r="B67" s="476"/>
      <c r="C67" s="813">
        <v>4440.0870000000014</v>
      </c>
      <c r="D67" s="818">
        <v>3134.9170000000067</v>
      </c>
      <c r="E67" s="313"/>
      <c r="F67" s="822">
        <v>4488.1730000000007</v>
      </c>
      <c r="G67" s="822">
        <v>4488.1730000000007</v>
      </c>
    </row>
    <row r="68" spans="1:8" ht="11.25" customHeight="1">
      <c r="A68" s="470" t="s">
        <v>180</v>
      </c>
      <c r="B68" s="476"/>
      <c r="C68" s="813">
        <v>5741.0660000000007</v>
      </c>
      <c r="D68" s="818">
        <v>2439.6230000000073</v>
      </c>
      <c r="E68" s="313"/>
      <c r="F68" s="822">
        <v>4568.0289999999995</v>
      </c>
      <c r="G68" s="822">
        <v>4440.0870000000014</v>
      </c>
    </row>
    <row r="69" spans="1:8" ht="8.4499999999999993" customHeight="1">
      <c r="A69" s="470"/>
      <c r="B69" s="476"/>
      <c r="C69" s="813"/>
      <c r="D69" s="818"/>
      <c r="E69" s="313"/>
      <c r="F69" s="823"/>
      <c r="G69" s="823"/>
    </row>
    <row r="70" spans="1:8" ht="22.5" customHeight="1">
      <c r="A70" s="474" t="s">
        <v>46</v>
      </c>
      <c r="B70" s="479"/>
      <c r="C70" s="816"/>
      <c r="D70" s="821"/>
      <c r="E70" s="335"/>
      <c r="F70" s="826"/>
      <c r="G70" s="826"/>
    </row>
    <row r="71" spans="1:8" ht="8.4499999999999993" customHeight="1">
      <c r="A71" s="470"/>
      <c r="B71" s="476"/>
      <c r="C71" s="813"/>
      <c r="D71" s="818"/>
      <c r="E71" s="313"/>
      <c r="F71" s="823"/>
      <c r="G71" s="823"/>
    </row>
    <row r="72" spans="1:8" ht="11.25" customHeight="1">
      <c r="A72" s="470" t="s">
        <v>181</v>
      </c>
      <c r="B72" s="476"/>
      <c r="C72" s="813">
        <v>-1282.6790000000001</v>
      </c>
      <c r="D72" s="818">
        <v>-1646.8379999999997</v>
      </c>
      <c r="E72" s="313"/>
      <c r="F72" s="823">
        <v>-479.46000000000095</v>
      </c>
      <c r="G72" s="823">
        <v>1039.9930000000022</v>
      </c>
    </row>
    <row r="73" spans="1:8" ht="11.25" customHeight="1">
      <c r="A73" s="470" t="s">
        <v>182</v>
      </c>
      <c r="B73" s="476"/>
      <c r="C73" s="813">
        <v>-488.52200000000005</v>
      </c>
      <c r="D73" s="818">
        <v>-2395.2769999999996</v>
      </c>
      <c r="E73" s="313"/>
      <c r="F73" s="823">
        <v>-565.00099999999998</v>
      </c>
      <c r="G73" s="823">
        <v>-2533.1639999999993</v>
      </c>
    </row>
    <row r="74" spans="1:8" ht="8.4499999999999993" customHeight="1">
      <c r="A74" s="470"/>
      <c r="B74" s="476"/>
      <c r="C74" s="813"/>
      <c r="D74" s="818"/>
      <c r="E74" s="313"/>
      <c r="F74" s="823"/>
      <c r="G74" s="823"/>
    </row>
    <row r="75" spans="1:8" ht="11.25" customHeight="1">
      <c r="A75" s="472" t="s">
        <v>67</v>
      </c>
      <c r="B75" s="476">
        <v>4</v>
      </c>
      <c r="C75" s="815">
        <v>-1771.201</v>
      </c>
      <c r="D75" s="820">
        <v>-4042.1149999999993</v>
      </c>
      <c r="E75" s="315"/>
      <c r="F75" s="825">
        <v>-1044.4610000000009</v>
      </c>
      <c r="G75" s="825">
        <v>-1493.1709999999971</v>
      </c>
      <c r="H75" s="50"/>
    </row>
    <row r="76" spans="1:8" s="642" customFormat="1" ht="4.5" customHeight="1">
      <c r="A76" s="472"/>
      <c r="B76" s="476"/>
      <c r="C76" s="1264"/>
      <c r="D76" s="820"/>
      <c r="E76" s="315"/>
      <c r="F76" s="825"/>
      <c r="G76" s="825"/>
      <c r="H76" s="50"/>
    </row>
    <row r="77" spans="1:8" s="642" customFormat="1" ht="16.5" customHeight="1">
      <c r="A77" s="1261" t="s">
        <v>505</v>
      </c>
      <c r="B77" s="708"/>
      <c r="C77" s="19"/>
      <c r="D77" s="20"/>
      <c r="E77" s="726"/>
      <c r="F77" s="727"/>
      <c r="G77" s="825"/>
      <c r="H77" s="50"/>
    </row>
    <row r="78" spans="1:8" ht="22.5" customHeight="1">
      <c r="A78" s="1403" t="s">
        <v>506</v>
      </c>
      <c r="B78" s="1403"/>
      <c r="C78" s="1403"/>
      <c r="D78" s="1403"/>
      <c r="E78" s="1403"/>
      <c r="F78" s="1403"/>
    </row>
    <row r="79" spans="1:8">
      <c r="A79" s="484" t="s">
        <v>548</v>
      </c>
      <c r="B79" s="485"/>
      <c r="C79" s="485"/>
      <c r="D79" s="319"/>
      <c r="E79" s="319"/>
      <c r="F79" s="319"/>
      <c r="G79" s="319"/>
    </row>
  </sheetData>
  <mergeCells count="7">
    <mergeCell ref="A78:F78"/>
    <mergeCell ref="A2:G2"/>
    <mergeCell ref="A3:G3"/>
    <mergeCell ref="A6:A7"/>
    <mergeCell ref="E6:E7"/>
    <mergeCell ref="F5:G5"/>
    <mergeCell ref="C5:D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autoPageBreaks="0" fitToPage="1"/>
  </sheetPr>
  <dimension ref="A1:K74"/>
  <sheetViews>
    <sheetView showGridLines="0" workbookViewId="0"/>
  </sheetViews>
  <sheetFormatPr defaultRowHeight="14.25"/>
  <cols>
    <col min="1" max="1" width="38" style="39" customWidth="1"/>
    <col min="2" max="2" width="3.625" bestFit="1" customWidth="1"/>
    <col min="3" max="3" width="9.375" customWidth="1"/>
    <col min="4" max="4" width="9.375" style="52" customWidth="1"/>
    <col min="5" max="5" width="2.375" customWidth="1"/>
    <col min="6" max="6" width="9.375" customWidth="1"/>
    <col min="7" max="7" width="9.375" style="52" customWidth="1"/>
  </cols>
  <sheetData>
    <row r="1" spans="1:7">
      <c r="A1" s="1" t="s">
        <v>183</v>
      </c>
    </row>
    <row r="2" spans="1:7" s="3" customFormat="1" ht="15.75">
      <c r="A2" s="1422" t="s">
        <v>184</v>
      </c>
      <c r="B2" s="1422"/>
      <c r="C2" s="1422"/>
      <c r="D2" s="1422"/>
      <c r="E2" s="1422"/>
      <c r="F2" s="1422"/>
      <c r="G2" s="1422"/>
    </row>
    <row r="3" spans="1:7" s="3" customFormat="1" ht="12.75">
      <c r="A3" s="1423"/>
      <c r="B3" s="1423"/>
      <c r="C3" s="1423"/>
      <c r="D3" s="1423"/>
      <c r="E3" s="1423"/>
      <c r="F3" s="1423"/>
      <c r="G3" s="1423"/>
    </row>
    <row r="4" spans="1:7" ht="3" customHeight="1">
      <c r="A4" s="68"/>
      <c r="B4" s="69"/>
      <c r="C4" s="68"/>
      <c r="D4" s="68"/>
      <c r="E4" s="68"/>
      <c r="F4" s="68"/>
      <c r="G4" s="68"/>
    </row>
    <row r="5" spans="1:7" ht="11.25" customHeight="1">
      <c r="A5" s="70"/>
      <c r="B5" s="68"/>
      <c r="C5" s="1424" t="s">
        <v>501</v>
      </c>
      <c r="D5" s="1424"/>
      <c r="E5" s="71"/>
      <c r="F5" s="1425" t="s">
        <v>366</v>
      </c>
      <c r="G5" s="1425"/>
    </row>
    <row r="6" spans="1:7" ht="25.5" customHeight="1">
      <c r="A6" s="1426"/>
      <c r="B6" s="72" t="s">
        <v>3</v>
      </c>
      <c r="C6" s="435" t="s">
        <v>367</v>
      </c>
      <c r="D6" s="1295" t="s">
        <v>407</v>
      </c>
      <c r="E6" s="74"/>
      <c r="F6" s="73" t="s">
        <v>367</v>
      </c>
      <c r="G6" s="1296" t="s">
        <v>541</v>
      </c>
    </row>
    <row r="7" spans="1:7" ht="11.25" customHeight="1">
      <c r="A7" s="1426"/>
      <c r="B7" s="76"/>
      <c r="C7" s="436" t="s">
        <v>6</v>
      </c>
      <c r="D7" s="76" t="s">
        <v>6</v>
      </c>
      <c r="E7" s="76"/>
      <c r="F7" s="75" t="s">
        <v>6</v>
      </c>
      <c r="G7" s="77" t="s">
        <v>6</v>
      </c>
    </row>
    <row r="8" spans="1:7" ht="10.5" customHeight="1">
      <c r="A8" s="78" t="s">
        <v>7</v>
      </c>
      <c r="B8" s="79"/>
      <c r="C8" s="437"/>
      <c r="D8" s="75"/>
      <c r="E8" s="80"/>
      <c r="F8" s="80"/>
      <c r="G8" s="75"/>
    </row>
    <row r="9" spans="1:7" ht="8.4499999999999993" customHeight="1">
      <c r="A9" s="78"/>
      <c r="B9" s="79"/>
      <c r="C9" s="437"/>
      <c r="D9" s="75"/>
      <c r="E9" s="80"/>
      <c r="F9" s="80"/>
      <c r="G9" s="75"/>
    </row>
    <row r="10" spans="1:7" ht="11.25" customHeight="1">
      <c r="A10" s="81" t="s">
        <v>185</v>
      </c>
      <c r="B10" s="79"/>
      <c r="C10" s="437"/>
      <c r="D10" s="75"/>
      <c r="E10" s="80"/>
      <c r="F10" s="80"/>
      <c r="G10" s="75"/>
    </row>
    <row r="11" spans="1:7" ht="11.25" customHeight="1">
      <c r="A11" s="82" t="s">
        <v>9</v>
      </c>
      <c r="B11" s="83"/>
      <c r="C11" s="829">
        <v>1999.7780000000002</v>
      </c>
      <c r="D11" s="834">
        <v>9236.2429999999986</v>
      </c>
      <c r="E11" s="313"/>
      <c r="F11" s="840">
        <v>2158.8460000000005</v>
      </c>
      <c r="G11" s="840">
        <v>8400.1749999999993</v>
      </c>
    </row>
    <row r="12" spans="1:7" ht="11.25" customHeight="1">
      <c r="A12" s="82" t="s">
        <v>10</v>
      </c>
      <c r="B12" s="76"/>
      <c r="C12" s="829">
        <v>1794.6220000000001</v>
      </c>
      <c r="D12" s="834">
        <v>7737.6040000000003</v>
      </c>
      <c r="E12" s="313"/>
      <c r="F12" s="840">
        <v>1949.336</v>
      </c>
      <c r="G12" s="840">
        <v>8050.5780000000004</v>
      </c>
    </row>
    <row r="13" spans="1:7" ht="11.25" customHeight="1">
      <c r="A13" s="82" t="s">
        <v>11</v>
      </c>
      <c r="B13" s="76"/>
      <c r="C13" s="829">
        <v>67.647000000000006</v>
      </c>
      <c r="D13" s="834">
        <v>650.995</v>
      </c>
      <c r="E13" s="313"/>
      <c r="F13" s="840">
        <v>11.000999999999999</v>
      </c>
      <c r="G13" s="840">
        <v>1263.4360000000001</v>
      </c>
    </row>
    <row r="14" spans="1:7" ht="11.25" customHeight="1">
      <c r="A14" s="82" t="s">
        <v>12</v>
      </c>
      <c r="B14" s="83"/>
      <c r="C14" s="829">
        <v>5386.48</v>
      </c>
      <c r="D14" s="834">
        <v>19789.481</v>
      </c>
      <c r="E14" s="313"/>
      <c r="F14" s="840">
        <v>4643.183</v>
      </c>
      <c r="G14" s="840">
        <v>19071.106</v>
      </c>
    </row>
    <row r="15" spans="1:7" ht="11.25" customHeight="1">
      <c r="A15" s="82" t="s">
        <v>13</v>
      </c>
      <c r="B15" s="83"/>
      <c r="C15" s="829">
        <v>110.801</v>
      </c>
      <c r="D15" s="834">
        <v>657.59</v>
      </c>
      <c r="E15" s="313"/>
      <c r="F15" s="840">
        <v>150.69</v>
      </c>
      <c r="G15" s="840">
        <v>648.27</v>
      </c>
    </row>
    <row r="16" spans="1:7" ht="11.25" customHeight="1">
      <c r="A16" s="82" t="s">
        <v>16</v>
      </c>
      <c r="B16" s="76"/>
      <c r="C16" s="829">
        <v>1122.4639999999999</v>
      </c>
      <c r="D16" s="834">
        <v>3670.3999999999996</v>
      </c>
      <c r="E16" s="313"/>
      <c r="F16" s="840">
        <v>1277.8029999999999</v>
      </c>
      <c r="G16" s="840">
        <v>4602.7889999999998</v>
      </c>
    </row>
    <row r="17" spans="1:7" ht="11.25" customHeight="1">
      <c r="A17" s="82" t="s">
        <v>17</v>
      </c>
      <c r="B17" s="76"/>
      <c r="C17" s="829">
        <v>250.72200000000157</v>
      </c>
      <c r="D17" s="834">
        <v>997.40500000000611</v>
      </c>
      <c r="E17" s="313"/>
      <c r="F17" s="840">
        <v>244.09899999999834</v>
      </c>
      <c r="G17" s="840">
        <v>1255.5440000000162</v>
      </c>
    </row>
    <row r="18" spans="1:7" s="84" customFormat="1" ht="11.25" customHeight="1">
      <c r="A18" s="81" t="s">
        <v>186</v>
      </c>
      <c r="B18" s="76">
        <v>2</v>
      </c>
      <c r="C18" s="830">
        <v>10732.514000000001</v>
      </c>
      <c r="D18" s="835">
        <v>42739.718000000001</v>
      </c>
      <c r="E18" s="314"/>
      <c r="F18" s="841">
        <v>10434.958000000001</v>
      </c>
      <c r="G18" s="841">
        <v>43291.898000000008</v>
      </c>
    </row>
    <row r="19" spans="1:7" ht="8.4499999999999993" customHeight="1">
      <c r="A19" s="82"/>
      <c r="B19" s="76"/>
      <c r="C19" s="829"/>
      <c r="D19" s="834"/>
      <c r="E19" s="313"/>
      <c r="F19" s="840"/>
      <c r="G19" s="840"/>
    </row>
    <row r="20" spans="1:7" ht="11.25" customHeight="1">
      <c r="A20" s="81" t="s">
        <v>19</v>
      </c>
      <c r="B20" s="76"/>
      <c r="C20" s="829"/>
      <c r="D20" s="834"/>
      <c r="E20" s="313"/>
      <c r="F20" s="840"/>
      <c r="G20" s="840"/>
    </row>
    <row r="21" spans="1:7" ht="11.25" customHeight="1">
      <c r="A21" s="82" t="s">
        <v>20</v>
      </c>
      <c r="B21" s="76"/>
      <c r="C21" s="829">
        <v>3163.779</v>
      </c>
      <c r="D21" s="834">
        <v>12767.531000000001</v>
      </c>
      <c r="E21" s="313"/>
      <c r="F21" s="840">
        <v>3027.2260000000001</v>
      </c>
      <c r="G21" s="840">
        <v>12314.098</v>
      </c>
    </row>
    <row r="22" spans="1:7" ht="11.25" customHeight="1">
      <c r="A22" s="82" t="s">
        <v>21</v>
      </c>
      <c r="B22" s="76"/>
      <c r="C22" s="829"/>
      <c r="D22" s="834"/>
      <c r="E22" s="313"/>
      <c r="F22" s="840"/>
      <c r="G22" s="840"/>
    </row>
    <row r="23" spans="1:7" ht="11.25" customHeight="1">
      <c r="A23" s="85" t="s">
        <v>22</v>
      </c>
      <c r="B23" s="76"/>
      <c r="C23" s="829">
        <v>310.64699999999999</v>
      </c>
      <c r="D23" s="834">
        <v>1253.624</v>
      </c>
      <c r="E23" s="313"/>
      <c r="F23" s="840">
        <v>298.39299999999997</v>
      </c>
      <c r="G23" s="840">
        <v>1229.5429999999999</v>
      </c>
    </row>
    <row r="24" spans="1:7" ht="11.25" customHeight="1">
      <c r="A24" s="85" t="s">
        <v>23</v>
      </c>
      <c r="B24" s="76"/>
      <c r="C24" s="829">
        <v>49.396000000000001</v>
      </c>
      <c r="D24" s="834">
        <v>224.03100000000001</v>
      </c>
      <c r="E24" s="313"/>
      <c r="F24" s="840">
        <v>68.620999999999995</v>
      </c>
      <c r="G24" s="840">
        <v>265.745</v>
      </c>
    </row>
    <row r="25" spans="1:7" ht="11.25" customHeight="1">
      <c r="A25" s="86" t="s">
        <v>24</v>
      </c>
      <c r="B25" s="76"/>
      <c r="C25" s="829">
        <v>70.504999999999995</v>
      </c>
      <c r="D25" s="834">
        <v>259.14400000000001</v>
      </c>
      <c r="E25" s="313"/>
      <c r="F25" s="840">
        <v>72.076999999999998</v>
      </c>
      <c r="G25" s="840">
        <v>297.69099999999997</v>
      </c>
    </row>
    <row r="26" spans="1:7" ht="11.25" customHeight="1">
      <c r="A26" s="82" t="s">
        <v>25</v>
      </c>
      <c r="B26" s="83"/>
      <c r="C26" s="829">
        <v>897.35799999999995</v>
      </c>
      <c r="D26" s="834">
        <v>3571.2620000000002</v>
      </c>
      <c r="E26" s="313"/>
      <c r="F26" s="840">
        <v>764.35599999999999</v>
      </c>
      <c r="G26" s="840">
        <v>3226.4830000000002</v>
      </c>
    </row>
    <row r="27" spans="1:7" ht="11.25" customHeight="1">
      <c r="A27" s="82" t="s">
        <v>26</v>
      </c>
      <c r="B27" s="76"/>
      <c r="C27" s="829">
        <v>696.26199999999994</v>
      </c>
      <c r="D27" s="834">
        <v>3217.4479999999999</v>
      </c>
      <c r="E27" s="313"/>
      <c r="F27" s="840">
        <v>623.42899999999997</v>
      </c>
      <c r="G27" s="840">
        <v>2990.855</v>
      </c>
    </row>
    <row r="28" spans="1:7" ht="11.25" customHeight="1">
      <c r="A28" s="82" t="s">
        <v>27</v>
      </c>
      <c r="B28" s="76"/>
      <c r="C28" s="829">
        <v>4935.183</v>
      </c>
      <c r="D28" s="834">
        <v>18526.008000000002</v>
      </c>
      <c r="E28" s="313"/>
      <c r="F28" s="840">
        <v>4094.6040000000003</v>
      </c>
      <c r="G28" s="840">
        <v>17599.857</v>
      </c>
    </row>
    <row r="29" spans="1:7" ht="12" customHeight="1">
      <c r="A29" s="82" t="s">
        <v>28</v>
      </c>
      <c r="B29" s="76"/>
      <c r="C29" s="829">
        <v>384.99400000000003</v>
      </c>
      <c r="D29" s="834">
        <v>1738.7159999999999</v>
      </c>
      <c r="E29" s="313"/>
      <c r="F29" s="840">
        <v>387.16500000000002</v>
      </c>
      <c r="G29" s="840">
        <v>1506.346</v>
      </c>
    </row>
    <row r="30" spans="1:7" s="52" customFormat="1" ht="10.5" customHeight="1">
      <c r="A30" s="82" t="s">
        <v>187</v>
      </c>
      <c r="B30" s="87"/>
      <c r="C30" s="829">
        <v>0</v>
      </c>
      <c r="D30" s="832">
        <v>0</v>
      </c>
      <c r="E30" s="311"/>
      <c r="F30" s="838">
        <v>0</v>
      </c>
      <c r="G30" s="838">
        <v>0</v>
      </c>
    </row>
    <row r="31" spans="1:7" ht="11.25" customHeight="1">
      <c r="A31" s="82" t="s">
        <v>29</v>
      </c>
      <c r="B31" s="88">
        <v>3</v>
      </c>
      <c r="C31" s="829">
        <v>915.44800000000191</v>
      </c>
      <c r="D31" s="834">
        <v>3819.4249999999906</v>
      </c>
      <c r="E31" s="313"/>
      <c r="F31" s="840">
        <v>936.48199999999952</v>
      </c>
      <c r="G31" s="840">
        <v>3885.6660000000011</v>
      </c>
    </row>
    <row r="32" spans="1:7" ht="11.25" customHeight="1">
      <c r="A32" s="82" t="s">
        <v>30</v>
      </c>
      <c r="B32" s="88">
        <v>3</v>
      </c>
      <c r="C32" s="829">
        <v>56.701000000000001</v>
      </c>
      <c r="D32" s="834">
        <v>444.72799999999995</v>
      </c>
      <c r="E32" s="313"/>
      <c r="F32" s="840">
        <v>66.972000000000008</v>
      </c>
      <c r="G32" s="840">
        <v>439.79300000000006</v>
      </c>
    </row>
    <row r="33" spans="1:7" s="84" customFormat="1" ht="11.25" customHeight="1">
      <c r="A33" s="81" t="s">
        <v>18</v>
      </c>
      <c r="B33" s="88"/>
      <c r="C33" s="830">
        <v>11480.273000000003</v>
      </c>
      <c r="D33" s="835">
        <v>45821.916999999994</v>
      </c>
      <c r="E33" s="314"/>
      <c r="F33" s="841">
        <v>10339.325000000001</v>
      </c>
      <c r="G33" s="841">
        <v>43756.076999999997</v>
      </c>
    </row>
    <row r="34" spans="1:7" ht="8.4499999999999993" customHeight="1">
      <c r="A34" s="82"/>
      <c r="B34" s="88"/>
      <c r="C34" s="829"/>
      <c r="D34" s="834"/>
      <c r="E34" s="313"/>
      <c r="F34" s="840"/>
      <c r="G34" s="840"/>
    </row>
    <row r="35" spans="1:7" s="90" customFormat="1" ht="11.25" customHeight="1">
      <c r="A35" s="89" t="s">
        <v>31</v>
      </c>
      <c r="B35" s="88">
        <v>4</v>
      </c>
      <c r="C35" s="831">
        <v>-747.75900000000183</v>
      </c>
      <c r="D35" s="836">
        <v>-3082.1989999999932</v>
      </c>
      <c r="E35" s="315"/>
      <c r="F35" s="842">
        <v>95.632999999999811</v>
      </c>
      <c r="G35" s="842">
        <v>-464.17899999998917</v>
      </c>
    </row>
    <row r="36" spans="1:7" ht="8.4499999999999993" customHeight="1">
      <c r="A36" s="82"/>
      <c r="B36" s="88"/>
      <c r="C36" s="829"/>
      <c r="D36" s="834"/>
      <c r="E36" s="313"/>
      <c r="F36" s="840"/>
      <c r="G36" s="840"/>
    </row>
    <row r="37" spans="1:7" ht="11.25" customHeight="1">
      <c r="A37" s="81" t="s">
        <v>32</v>
      </c>
      <c r="B37" s="88"/>
      <c r="C37" s="829"/>
      <c r="D37" s="834"/>
      <c r="E37" s="313"/>
      <c r="F37" s="840"/>
      <c r="G37" s="840"/>
    </row>
    <row r="38" spans="1:7" ht="11.25" customHeight="1">
      <c r="A38" s="82" t="s">
        <v>188</v>
      </c>
      <c r="B38" s="88"/>
      <c r="C38" s="829">
        <v>-144.15399999999997</v>
      </c>
      <c r="D38" s="834">
        <v>186.066</v>
      </c>
      <c r="E38" s="313"/>
      <c r="F38" s="840">
        <v>52.981000000000002</v>
      </c>
      <c r="G38" s="840">
        <v>327.48500000000001</v>
      </c>
    </row>
    <row r="39" spans="1:7" ht="11.25" customHeight="1">
      <c r="A39" s="82" t="s">
        <v>34</v>
      </c>
      <c r="B39" s="88"/>
      <c r="C39" s="829">
        <v>-452.76299999999998</v>
      </c>
      <c r="D39" s="834">
        <v>-48.424999999999997</v>
      </c>
      <c r="E39" s="313"/>
      <c r="F39" s="840">
        <v>-98.643000000000001</v>
      </c>
      <c r="G39" s="840">
        <v>60.082000000000001</v>
      </c>
    </row>
    <row r="40" spans="1:7" ht="11.25" customHeight="1">
      <c r="A40" s="82" t="s">
        <v>35</v>
      </c>
      <c r="B40" s="88"/>
      <c r="C40" s="829">
        <v>-5.5730000000000004</v>
      </c>
      <c r="D40" s="834">
        <v>-22.451000000000001</v>
      </c>
      <c r="E40" s="313"/>
      <c r="F40" s="840">
        <v>-3</v>
      </c>
      <c r="G40" s="840">
        <v>-45.226999999999997</v>
      </c>
    </row>
    <row r="41" spans="1:7" ht="13.5" customHeight="1">
      <c r="A41" s="1303" t="s">
        <v>545</v>
      </c>
      <c r="B41" s="88"/>
      <c r="C41" s="829">
        <v>324.66099999999153</v>
      </c>
      <c r="D41" s="834">
        <v>0</v>
      </c>
      <c r="E41" s="313"/>
      <c r="F41" s="838">
        <v>545.2930000000058</v>
      </c>
      <c r="G41" s="840">
        <v>-687.73499999999785</v>
      </c>
    </row>
    <row r="42" spans="1:7" s="84" customFormat="1" ht="11.25" customHeight="1">
      <c r="A42" s="81" t="s">
        <v>36</v>
      </c>
      <c r="B42" s="88"/>
      <c r="C42" s="830">
        <v>-277.82900000000836</v>
      </c>
      <c r="D42" s="835">
        <v>115.18999999998911</v>
      </c>
      <c r="E42" s="314"/>
      <c r="F42" s="841">
        <v>496.63100000000583</v>
      </c>
      <c r="G42" s="841">
        <v>-345.39499999999782</v>
      </c>
    </row>
    <row r="43" spans="1:7" ht="8.4499999999999993" customHeight="1">
      <c r="A43" s="82"/>
      <c r="B43" s="88"/>
      <c r="C43" s="829"/>
      <c r="D43" s="834"/>
      <c r="E43" s="313"/>
      <c r="F43" s="840"/>
      <c r="G43" s="840"/>
    </row>
    <row r="44" spans="1:7" s="84" customFormat="1" ht="11.25" customHeight="1">
      <c r="A44" s="81" t="s">
        <v>37</v>
      </c>
      <c r="B44" s="88"/>
      <c r="C44" s="830">
        <v>-1025.5880000000102</v>
      </c>
      <c r="D44" s="835">
        <v>-2967.0090000000041</v>
      </c>
      <c r="E44" s="314"/>
      <c r="F44" s="841">
        <v>592.26400000000558</v>
      </c>
      <c r="G44" s="841">
        <v>-809.573999999987</v>
      </c>
    </row>
    <row r="45" spans="1:7" ht="8.4499999999999993" customHeight="1">
      <c r="A45" s="82"/>
      <c r="B45" s="88"/>
      <c r="C45" s="829"/>
      <c r="D45" s="834"/>
      <c r="E45" s="313"/>
      <c r="F45" s="840"/>
      <c r="G45" s="840"/>
    </row>
    <row r="46" spans="1:7" ht="11.25" customHeight="1">
      <c r="A46" s="81" t="s">
        <v>38</v>
      </c>
      <c r="B46" s="88"/>
      <c r="C46" s="829"/>
      <c r="D46" s="834"/>
      <c r="E46" s="313"/>
      <c r="F46" s="840"/>
      <c r="G46" s="840"/>
    </row>
    <row r="47" spans="1:7" s="642" customFormat="1" ht="11.25" customHeight="1">
      <c r="A47" s="1297" t="s">
        <v>414</v>
      </c>
      <c r="B47" s="88"/>
      <c r="C47" s="829"/>
      <c r="D47" s="834"/>
      <c r="E47" s="313"/>
      <c r="F47" s="840"/>
      <c r="G47" s="840"/>
    </row>
    <row r="48" spans="1:7" ht="11.25" customHeight="1">
      <c r="A48" s="82" t="s">
        <v>39</v>
      </c>
      <c r="B48" s="88"/>
      <c r="C48" s="829">
        <v>-307.28199999999197</v>
      </c>
      <c r="D48" s="834">
        <v>3125.419000000009</v>
      </c>
      <c r="E48" s="313"/>
      <c r="F48" s="838">
        <v>-601.77800000000025</v>
      </c>
      <c r="G48" s="838">
        <v>4724.3379999999952</v>
      </c>
    </row>
    <row r="49" spans="1:11" ht="11.25" customHeight="1">
      <c r="A49" s="82" t="s">
        <v>40</v>
      </c>
      <c r="B49" s="88"/>
      <c r="C49" s="829">
        <v>867.83199999999999</v>
      </c>
      <c r="D49" s="834">
        <v>-54.865000000000002</v>
      </c>
      <c r="E49" s="313"/>
      <c r="F49" s="838">
        <v>675.553</v>
      </c>
      <c r="G49" s="838">
        <v>556.74300000000005</v>
      </c>
    </row>
    <row r="50" spans="1:11" ht="11.25" hidden="1" customHeight="1">
      <c r="A50" s="82" t="s">
        <v>41</v>
      </c>
      <c r="B50" s="88"/>
      <c r="C50" s="829">
        <v>0</v>
      </c>
      <c r="D50" s="834">
        <v>0</v>
      </c>
      <c r="E50" s="313"/>
      <c r="F50" s="838">
        <v>0</v>
      </c>
      <c r="G50" s="840">
        <v>0</v>
      </c>
      <c r="I50" s="91"/>
      <c r="J50" s="52"/>
      <c r="K50" s="52"/>
    </row>
    <row r="51" spans="1:11" ht="13.5" customHeight="1">
      <c r="A51" s="82" t="s">
        <v>43</v>
      </c>
      <c r="B51" s="88"/>
      <c r="C51" s="1300">
        <v>0</v>
      </c>
      <c r="D51" s="1299">
        <v>0</v>
      </c>
      <c r="E51" s="1299"/>
      <c r="F51" s="1298">
        <v>0</v>
      </c>
      <c r="G51" s="1299">
        <v>0</v>
      </c>
      <c r="I51" s="52"/>
      <c r="J51" s="52"/>
      <c r="K51" s="52"/>
    </row>
    <row r="52" spans="1:11" ht="12" customHeight="1">
      <c r="A52" s="81" t="s">
        <v>44</v>
      </c>
      <c r="B52" s="88"/>
      <c r="C52" s="830">
        <v>560.55000000000973</v>
      </c>
      <c r="D52" s="835">
        <v>3070.5540000000024</v>
      </c>
      <c r="E52" s="314"/>
      <c r="F52" s="841">
        <v>73.77499999999975</v>
      </c>
      <c r="G52" s="841">
        <v>5281.0809999999847</v>
      </c>
      <c r="I52" s="92"/>
      <c r="J52" s="52"/>
      <c r="K52" s="52"/>
    </row>
    <row r="53" spans="1:11" ht="8.4499999999999993" customHeight="1">
      <c r="A53" s="82"/>
      <c r="B53" s="88"/>
      <c r="C53" s="830"/>
      <c r="D53" s="835"/>
      <c r="E53" s="314"/>
      <c r="F53" s="841"/>
      <c r="G53" s="841"/>
      <c r="I53" s="52"/>
      <c r="J53" s="52"/>
      <c r="K53" s="52"/>
    </row>
    <row r="54" spans="1:11" ht="11.25" customHeight="1">
      <c r="A54" s="81" t="s">
        <v>45</v>
      </c>
      <c r="B54" s="1305">
        <v>4</v>
      </c>
      <c r="C54" s="830">
        <v>-465.03800000000047</v>
      </c>
      <c r="D54" s="835">
        <v>103.54499999999825</v>
      </c>
      <c r="E54" s="314"/>
      <c r="F54" s="841">
        <v>666.03900000000533</v>
      </c>
      <c r="G54" s="841">
        <v>4471.5069999999978</v>
      </c>
      <c r="I54" s="91"/>
      <c r="J54" s="52"/>
      <c r="K54" s="52"/>
    </row>
    <row r="55" spans="1:11" ht="8.4499999999999993" customHeight="1">
      <c r="A55" s="82"/>
      <c r="B55" s="88"/>
      <c r="C55" s="827"/>
      <c r="D55" s="833"/>
      <c r="E55" s="312"/>
      <c r="F55" s="839"/>
      <c r="G55" s="839"/>
    </row>
    <row r="56" spans="1:11" ht="22.5" customHeight="1">
      <c r="A56" s="93" t="s">
        <v>46</v>
      </c>
      <c r="B56" s="94"/>
      <c r="C56" s="828"/>
      <c r="D56" s="837"/>
      <c r="E56" s="316"/>
      <c r="F56" s="843"/>
      <c r="G56" s="843"/>
    </row>
    <row r="57" spans="1:11" ht="8.4499999999999993" customHeight="1">
      <c r="A57" s="82"/>
      <c r="B57" s="88"/>
      <c r="C57" s="827"/>
      <c r="D57" s="833"/>
      <c r="E57" s="312"/>
      <c r="F57" s="839"/>
      <c r="G57" s="839"/>
    </row>
    <row r="58" spans="1:11" ht="11.25" customHeight="1">
      <c r="A58" s="89" t="s">
        <v>31</v>
      </c>
      <c r="B58" s="88">
        <v>4</v>
      </c>
      <c r="C58" s="831">
        <v>-747.75900000000183</v>
      </c>
      <c r="D58" s="836">
        <v>-3082.1989999999932</v>
      </c>
      <c r="E58" s="315"/>
      <c r="F58" s="842">
        <v>95.632999999999811</v>
      </c>
      <c r="G58" s="842">
        <v>-464.17899999998917</v>
      </c>
    </row>
    <row r="59" spans="1:11" ht="8.4499999999999993" customHeight="1">
      <c r="A59" s="82"/>
      <c r="B59" s="88"/>
      <c r="C59" s="829"/>
      <c r="D59" s="834"/>
      <c r="E59" s="313"/>
      <c r="F59" s="840"/>
      <c r="G59" s="840"/>
    </row>
    <row r="60" spans="1:11" ht="11.25" customHeight="1">
      <c r="A60" s="82" t="s">
        <v>544</v>
      </c>
      <c r="B60" s="88"/>
      <c r="C60" s="829"/>
      <c r="D60" s="834"/>
      <c r="E60" s="313"/>
      <c r="F60" s="840"/>
      <c r="G60" s="840"/>
    </row>
    <row r="61" spans="1:11" ht="11.25" customHeight="1">
      <c r="A61" s="82" t="s">
        <v>48</v>
      </c>
      <c r="B61" s="88"/>
      <c r="C61" s="829">
        <v>1164.7190000000001</v>
      </c>
      <c r="D61" s="834">
        <v>6283.514000000001</v>
      </c>
      <c r="E61" s="313"/>
      <c r="F61" s="840">
        <v>1343.5659999999998</v>
      </c>
      <c r="G61" s="840">
        <v>5777.2829999999985</v>
      </c>
    </row>
    <row r="62" spans="1:11" ht="11.25" customHeight="1">
      <c r="A62" s="82" t="s">
        <v>49</v>
      </c>
      <c r="B62" s="88"/>
      <c r="C62" s="829">
        <v>-62.23700000000008</v>
      </c>
      <c r="D62" s="834">
        <v>819.00200000000041</v>
      </c>
      <c r="E62" s="313"/>
      <c r="F62" s="840">
        <v>-296.58699999999999</v>
      </c>
      <c r="G62" s="840">
        <v>173.24099999999999</v>
      </c>
    </row>
    <row r="63" spans="1:11" ht="11.25" customHeight="1">
      <c r="A63" s="82" t="s">
        <v>50</v>
      </c>
      <c r="B63" s="88"/>
      <c r="C63" s="829">
        <v>52.280999999999949</v>
      </c>
      <c r="D63" s="834">
        <v>111.41999999999825</v>
      </c>
      <c r="E63" s="313"/>
      <c r="F63" s="840">
        <v>91.366000000000099</v>
      </c>
      <c r="G63" s="840">
        <v>417.8990000000008</v>
      </c>
    </row>
    <row r="64" spans="1:11" ht="11.25" customHeight="1">
      <c r="A64" s="81" t="s">
        <v>51</v>
      </c>
      <c r="B64" s="88"/>
      <c r="C64" s="829"/>
      <c r="D64" s="834"/>
      <c r="E64" s="313"/>
      <c r="F64" s="840"/>
      <c r="G64" s="840"/>
    </row>
    <row r="65" spans="1:7" ht="11.25" customHeight="1">
      <c r="A65" s="82" t="s">
        <v>52</v>
      </c>
      <c r="B65" s="88"/>
      <c r="C65" s="829">
        <v>126.83499999999999</v>
      </c>
      <c r="D65" s="834">
        <v>1236.2809999999999</v>
      </c>
      <c r="E65" s="313"/>
      <c r="F65" s="840">
        <v>152.803</v>
      </c>
      <c r="G65" s="840">
        <v>912.87800000000004</v>
      </c>
    </row>
    <row r="66" spans="1:7" ht="11.25" customHeight="1">
      <c r="A66" s="82" t="s">
        <v>53</v>
      </c>
      <c r="B66" s="88"/>
      <c r="C66" s="829">
        <v>897.35799999999995</v>
      </c>
      <c r="D66" s="834">
        <v>3571.2620000000002</v>
      </c>
      <c r="E66" s="313"/>
      <c r="F66" s="840">
        <v>764.35599999999999</v>
      </c>
      <c r="G66" s="840">
        <v>3226.4830000000002</v>
      </c>
    </row>
    <row r="67" spans="1:7" ht="11.25" customHeight="1">
      <c r="A67" s="81" t="s">
        <v>54</v>
      </c>
      <c r="B67" s="88"/>
      <c r="C67" s="830">
        <v>130.56999999999994</v>
      </c>
      <c r="D67" s="835">
        <v>2406.393</v>
      </c>
      <c r="E67" s="314"/>
      <c r="F67" s="841">
        <v>221.18599999999981</v>
      </c>
      <c r="G67" s="841">
        <v>2229.061999999999</v>
      </c>
    </row>
    <row r="68" spans="1:7" ht="8.4499999999999993" customHeight="1">
      <c r="A68" s="82"/>
      <c r="B68" s="88"/>
      <c r="C68" s="829"/>
      <c r="D68" s="834"/>
      <c r="E68" s="313"/>
      <c r="F68" s="840"/>
      <c r="G68" s="840"/>
    </row>
    <row r="69" spans="1:7" ht="11.25" customHeight="1">
      <c r="A69" s="81" t="s">
        <v>55</v>
      </c>
      <c r="B69" s="88">
        <v>4</v>
      </c>
      <c r="C69" s="830">
        <v>-878.32900000000177</v>
      </c>
      <c r="D69" s="835">
        <v>-5488.5919999999933</v>
      </c>
      <c r="E69" s="314"/>
      <c r="F69" s="841">
        <v>-125.553</v>
      </c>
      <c r="G69" s="841">
        <v>-2693.2409999999882</v>
      </c>
    </row>
    <row r="70" spans="1:7" s="642" customFormat="1" ht="11.25" customHeight="1">
      <c r="A70" s="1261" t="s">
        <v>505</v>
      </c>
      <c r="B70" s="708"/>
      <c r="C70" s="19"/>
      <c r="D70" s="20"/>
      <c r="E70" s="726"/>
      <c r="F70" s="727"/>
      <c r="G70" s="841"/>
    </row>
    <row r="71" spans="1:7" s="642" customFormat="1" ht="21.75" customHeight="1">
      <c r="A71" s="1403" t="s">
        <v>506</v>
      </c>
      <c r="B71" s="1403"/>
      <c r="C71" s="1403"/>
      <c r="D71" s="1403"/>
      <c r="E71" s="1403"/>
      <c r="F71" s="1403"/>
      <c r="G71" s="841"/>
    </row>
    <row r="72" spans="1:7" ht="3.75" customHeight="1"/>
    <row r="73" spans="1:7" ht="11.25" customHeight="1">
      <c r="A73" s="484" t="s">
        <v>548</v>
      </c>
      <c r="B73" s="485"/>
      <c r="C73" s="485"/>
      <c r="D73" s="319"/>
      <c r="E73" s="319"/>
      <c r="F73" s="319"/>
      <c r="G73" s="319"/>
    </row>
    <row r="74" spans="1:7">
      <c r="B74" s="39"/>
      <c r="C74" s="39"/>
      <c r="D74"/>
      <c r="G74"/>
    </row>
  </sheetData>
  <mergeCells count="6">
    <mergeCell ref="A71:F71"/>
    <mergeCell ref="A2:G2"/>
    <mergeCell ref="A3:G3"/>
    <mergeCell ref="C5:D5"/>
    <mergeCell ref="F5:G5"/>
    <mergeCell ref="A6:A7"/>
  </mergeCells>
  <pageMargins left="0.7" right="0.7" top="0.75" bottom="0.75" header="0.3" footer="0.3"/>
  <pageSetup paperSize="9" scale="9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130"/>
  <sheetViews>
    <sheetView showGridLines="0" workbookViewId="0"/>
  </sheetViews>
  <sheetFormatPr defaultRowHeight="11.25"/>
  <cols>
    <col min="1" max="1" width="45.75" style="9" customWidth="1"/>
    <col min="2" max="2" width="3.625" style="3" bestFit="1" customWidth="1"/>
    <col min="3" max="3" width="9.375" style="3" customWidth="1"/>
    <col min="4" max="4" width="9.375" style="91" customWidth="1"/>
    <col min="5" max="5" width="2.375" style="3" customWidth="1"/>
    <col min="6" max="7" width="9.375" style="3" customWidth="1"/>
    <col min="8" max="16384" width="9" style="3"/>
  </cols>
  <sheetData>
    <row r="1" spans="1:9" ht="12.75">
      <c r="A1" s="1" t="s">
        <v>189</v>
      </c>
      <c r="B1" s="2"/>
      <c r="C1" s="2"/>
      <c r="D1" s="95"/>
      <c r="E1" s="2"/>
      <c r="F1" s="2"/>
      <c r="G1" s="2"/>
    </row>
    <row r="2" spans="1:9" ht="15.75">
      <c r="A2" s="1427" t="s">
        <v>190</v>
      </c>
      <c r="B2" s="1427"/>
      <c r="C2" s="1427"/>
      <c r="D2" s="1427"/>
      <c r="E2" s="1427"/>
      <c r="F2" s="1427"/>
      <c r="G2" s="1427"/>
      <c r="H2" s="96"/>
      <c r="I2" s="96"/>
    </row>
    <row r="3" spans="1:9" ht="12.75">
      <c r="A3" s="1428"/>
      <c r="B3" s="1428"/>
      <c r="C3" s="1428"/>
      <c r="D3" s="1428"/>
      <c r="E3" s="1428"/>
      <c r="F3" s="1428"/>
      <c r="G3" s="1428"/>
      <c r="H3" s="96"/>
      <c r="I3" s="96"/>
    </row>
    <row r="4" spans="1:9" ht="3" customHeight="1">
      <c r="A4" s="96"/>
      <c r="B4" s="97"/>
      <c r="C4" s="96"/>
      <c r="D4" s="96"/>
      <c r="E4" s="96"/>
      <c r="F4" s="96"/>
      <c r="G4" s="96"/>
      <c r="H4" s="96"/>
      <c r="I4" s="96"/>
    </row>
    <row r="5" spans="1:9" ht="11.45" customHeight="1">
      <c r="A5" s="98"/>
      <c r="B5" s="99"/>
      <c r="C5" s="100"/>
      <c r="D5" s="1429" t="s">
        <v>91</v>
      </c>
      <c r="E5" s="1429"/>
      <c r="F5" s="1429"/>
      <c r="G5" s="100"/>
      <c r="H5" s="96"/>
      <c r="I5" s="96"/>
    </row>
    <row r="6" spans="1:9" ht="12.75">
      <c r="A6" s="1430"/>
      <c r="B6" s="101"/>
      <c r="C6" s="846" t="s">
        <v>368</v>
      </c>
      <c r="D6" s="849" t="s">
        <v>92</v>
      </c>
      <c r="E6" s="1431"/>
      <c r="F6" s="852" t="s">
        <v>368</v>
      </c>
      <c r="G6" s="854" t="s">
        <v>92</v>
      </c>
      <c r="H6" s="102"/>
      <c r="I6" s="96"/>
    </row>
    <row r="7" spans="1:9" ht="12.75">
      <c r="A7" s="1430"/>
      <c r="B7" s="101" t="s">
        <v>93</v>
      </c>
      <c r="C7" s="845" t="s">
        <v>520</v>
      </c>
      <c r="D7" s="848" t="s">
        <v>521</v>
      </c>
      <c r="E7" s="1431"/>
      <c r="F7" s="851" t="s">
        <v>94</v>
      </c>
      <c r="G7" s="853" t="s">
        <v>522</v>
      </c>
      <c r="H7" s="102"/>
      <c r="I7" s="96"/>
    </row>
    <row r="8" spans="1:9" ht="12.75">
      <c r="A8" s="1430"/>
      <c r="B8" s="101"/>
      <c r="C8" s="103" t="s">
        <v>6</v>
      </c>
      <c r="D8" s="101" t="s">
        <v>6</v>
      </c>
      <c r="E8" s="1431"/>
      <c r="F8" s="101" t="s">
        <v>6</v>
      </c>
      <c r="G8" s="101" t="s">
        <v>6</v>
      </c>
      <c r="H8" s="102"/>
      <c r="I8" s="96"/>
    </row>
    <row r="9" spans="1:9" ht="11.25" customHeight="1">
      <c r="A9" s="104" t="s">
        <v>95</v>
      </c>
      <c r="B9" s="102"/>
      <c r="C9" s="105"/>
      <c r="D9" s="106"/>
      <c r="E9" s="102"/>
      <c r="F9" s="102"/>
      <c r="G9" s="102"/>
      <c r="H9" s="102"/>
      <c r="I9" s="96"/>
    </row>
    <row r="10" spans="1:9" ht="8.4499999999999993" customHeight="1">
      <c r="A10" s="107"/>
      <c r="B10" s="102"/>
      <c r="C10" s="105"/>
      <c r="D10" s="106"/>
      <c r="E10" s="102"/>
      <c r="F10" s="102"/>
      <c r="G10" s="102"/>
      <c r="H10" s="102"/>
      <c r="I10" s="96"/>
    </row>
    <row r="11" spans="1:9" ht="11.25" customHeight="1">
      <c r="A11" s="104" t="s">
        <v>96</v>
      </c>
      <c r="B11" s="102"/>
      <c r="C11" s="105"/>
      <c r="D11" s="106"/>
      <c r="E11" s="102"/>
      <c r="F11" s="102"/>
      <c r="G11" s="102"/>
      <c r="H11" s="102"/>
      <c r="I11" s="96"/>
    </row>
    <row r="12" spans="1:9" ht="11.25" customHeight="1">
      <c r="A12" s="107" t="s">
        <v>97</v>
      </c>
      <c r="B12" s="102"/>
      <c r="C12" s="855">
        <v>1673.163</v>
      </c>
      <c r="D12" s="859">
        <v>1197.0730000000001</v>
      </c>
      <c r="E12" s="313"/>
      <c r="F12" s="863">
        <v>1585.5360000000001</v>
      </c>
      <c r="G12" s="867">
        <v>1631.1420000000001</v>
      </c>
      <c r="H12" s="102"/>
      <c r="I12" s="109"/>
    </row>
    <row r="13" spans="1:9" ht="11.25" customHeight="1">
      <c r="A13" s="107" t="s">
        <v>98</v>
      </c>
      <c r="B13" s="102"/>
      <c r="C13" s="855">
        <v>4489.4369999999999</v>
      </c>
      <c r="D13" s="859">
        <v>4706.8459999999995</v>
      </c>
      <c r="E13" s="313"/>
      <c r="F13" s="863">
        <v>4072.0249999999996</v>
      </c>
      <c r="G13" s="867">
        <v>4428.893</v>
      </c>
      <c r="H13" s="102"/>
      <c r="I13" s="109"/>
    </row>
    <row r="14" spans="1:9" ht="11.25" customHeight="1">
      <c r="A14" s="107" t="s">
        <v>99</v>
      </c>
      <c r="B14" s="102">
        <v>5</v>
      </c>
      <c r="C14" s="855">
        <v>13649.317999999999</v>
      </c>
      <c r="D14" s="859">
        <v>10608.475</v>
      </c>
      <c r="E14" s="313"/>
      <c r="F14" s="863">
        <v>12805.306</v>
      </c>
      <c r="G14" s="867">
        <v>15189.584999999999</v>
      </c>
      <c r="H14" s="102"/>
      <c r="I14" s="109"/>
    </row>
    <row r="15" spans="1:9" ht="11.25" customHeight="1">
      <c r="A15" s="107" t="s">
        <v>100</v>
      </c>
      <c r="B15" s="102">
        <v>6</v>
      </c>
      <c r="C15" s="855">
        <v>3776.28</v>
      </c>
      <c r="D15" s="859">
        <v>3641.087</v>
      </c>
      <c r="E15" s="313"/>
      <c r="F15" s="863">
        <v>4256.3879999999999</v>
      </c>
      <c r="G15" s="867">
        <v>3747.24</v>
      </c>
      <c r="H15" s="102"/>
      <c r="I15" s="109"/>
    </row>
    <row r="16" spans="1:9" ht="11.25" customHeight="1">
      <c r="A16" s="110" t="s">
        <v>191</v>
      </c>
      <c r="B16" s="102"/>
      <c r="C16" s="855">
        <v>1630.9760000000001</v>
      </c>
      <c r="D16" s="859">
        <v>1745.2529999999999</v>
      </c>
      <c r="E16" s="313"/>
      <c r="F16" s="863">
        <v>1387.991</v>
      </c>
      <c r="G16" s="867">
        <v>1669.9960000000001</v>
      </c>
      <c r="H16" s="102"/>
      <c r="I16" s="109"/>
    </row>
    <row r="17" spans="1:9" ht="11.25" customHeight="1">
      <c r="A17" s="110" t="s">
        <v>106</v>
      </c>
      <c r="B17" s="102"/>
      <c r="C17" s="855">
        <v>7.5930000000002451</v>
      </c>
      <c r="D17" s="859">
        <v>16.851999999999862</v>
      </c>
      <c r="E17" s="313"/>
      <c r="F17" s="863">
        <v>12.93800000000067</v>
      </c>
      <c r="G17" s="867">
        <v>6.7410000000002697</v>
      </c>
      <c r="H17" s="102"/>
      <c r="I17" s="109"/>
    </row>
    <row r="18" spans="1:9" ht="11.25" customHeight="1">
      <c r="A18" s="104" t="s">
        <v>107</v>
      </c>
      <c r="B18" s="102"/>
      <c r="C18" s="856">
        <v>25226.766999999996</v>
      </c>
      <c r="D18" s="860">
        <v>21915.585999999999</v>
      </c>
      <c r="E18" s="314"/>
      <c r="F18" s="864">
        <v>24120.184000000001</v>
      </c>
      <c r="G18" s="868">
        <v>26673.597000000002</v>
      </c>
      <c r="H18" s="102"/>
      <c r="I18" s="109"/>
    </row>
    <row r="19" spans="1:9" ht="11.25" customHeight="1">
      <c r="B19" s="102"/>
      <c r="C19" s="855"/>
      <c r="D19" s="859"/>
      <c r="E19" s="313"/>
      <c r="F19" s="863"/>
      <c r="G19" s="867"/>
      <c r="H19" s="102"/>
      <c r="I19" s="109"/>
    </row>
    <row r="20" spans="1:9" ht="8.4499999999999993" customHeight="1">
      <c r="A20" s="107"/>
      <c r="B20" s="102"/>
      <c r="C20" s="855"/>
      <c r="D20" s="859"/>
      <c r="E20" s="313"/>
      <c r="F20" s="863"/>
      <c r="G20" s="867"/>
      <c r="H20" s="102"/>
      <c r="I20" s="109"/>
    </row>
    <row r="21" spans="1:9" ht="11.25" customHeight="1">
      <c r="A21" s="104" t="s">
        <v>108</v>
      </c>
      <c r="B21" s="102"/>
      <c r="C21" s="855"/>
      <c r="H21" s="102"/>
      <c r="I21" s="109"/>
    </row>
    <row r="22" spans="1:9" ht="11.25" customHeight="1">
      <c r="A22" s="107" t="s">
        <v>109</v>
      </c>
      <c r="B22" s="102"/>
      <c r="C22" s="855">
        <v>54430.529000000002</v>
      </c>
      <c r="D22" s="859">
        <v>54793.578000000001</v>
      </c>
      <c r="E22" s="313"/>
      <c r="F22" s="863">
        <v>53163.686000000002</v>
      </c>
      <c r="G22" s="867">
        <v>54084.49</v>
      </c>
      <c r="H22" s="102"/>
      <c r="I22" s="109"/>
    </row>
    <row r="23" spans="1:9" ht="11.25" customHeight="1">
      <c r="A23" s="110" t="s">
        <v>110</v>
      </c>
      <c r="B23" s="102"/>
      <c r="C23" s="855">
        <v>99271.991999999998</v>
      </c>
      <c r="D23" s="859">
        <v>102037.95600000001</v>
      </c>
      <c r="E23" s="313"/>
      <c r="F23" s="863">
        <v>94156.038</v>
      </c>
      <c r="G23" s="867">
        <v>98635.808000000005</v>
      </c>
      <c r="H23" s="102"/>
      <c r="I23" s="109"/>
    </row>
    <row r="24" spans="1:9" ht="11.25" customHeight="1">
      <c r="A24" s="107" t="s">
        <v>111</v>
      </c>
      <c r="B24" s="102"/>
      <c r="C24" s="855">
        <v>315.52100000000002</v>
      </c>
      <c r="D24" s="859">
        <v>313.97500000000002</v>
      </c>
      <c r="E24" s="313"/>
      <c r="F24" s="863">
        <v>322.10199999999998</v>
      </c>
      <c r="G24" s="867">
        <v>315.52100000000002</v>
      </c>
      <c r="H24" s="102"/>
      <c r="I24" s="109"/>
    </row>
    <row r="25" spans="1:9" ht="11.25" customHeight="1">
      <c r="A25" s="110" t="s">
        <v>112</v>
      </c>
      <c r="B25" s="102"/>
      <c r="C25" s="855"/>
      <c r="D25" s="859"/>
      <c r="E25" s="313"/>
      <c r="F25" s="863"/>
      <c r="G25" s="867"/>
      <c r="H25" s="102"/>
      <c r="I25" s="109"/>
    </row>
    <row r="26" spans="1:9" ht="11.25" customHeight="1">
      <c r="A26" s="111" t="s">
        <v>113</v>
      </c>
      <c r="B26" s="102"/>
      <c r="C26" s="1307">
        <v>2308.163</v>
      </c>
      <c r="D26" s="1306">
        <v>2321.424</v>
      </c>
      <c r="E26" s="1306"/>
      <c r="F26" s="1306">
        <v>2022.798</v>
      </c>
      <c r="G26" s="1306">
        <v>2280.7289999999998</v>
      </c>
      <c r="H26" s="102"/>
      <c r="I26" s="109"/>
    </row>
    <row r="27" spans="1:9" ht="11.25" customHeight="1">
      <c r="A27" s="111" t="s">
        <v>114</v>
      </c>
      <c r="B27" s="102"/>
      <c r="C27" s="1307">
        <v>3414.95</v>
      </c>
      <c r="D27" s="1306">
        <v>3594.8670000000002</v>
      </c>
      <c r="E27" s="1306"/>
      <c r="F27" s="1306">
        <v>3007.3589999999999</v>
      </c>
      <c r="G27" s="1306">
        <v>3477.1869999999999</v>
      </c>
      <c r="H27" s="102"/>
      <c r="I27" s="109"/>
    </row>
    <row r="28" spans="1:9" ht="11.25" customHeight="1">
      <c r="A28" s="107" t="s">
        <v>115</v>
      </c>
      <c r="B28" s="102"/>
      <c r="C28" s="1309">
        <v>1125.1310000000001</v>
      </c>
      <c r="D28" s="1308">
        <v>1047.53</v>
      </c>
      <c r="E28" s="1308"/>
      <c r="F28" s="1308">
        <v>1094.931</v>
      </c>
      <c r="G28" s="1308">
        <v>1129.297</v>
      </c>
      <c r="H28" s="102"/>
      <c r="I28" s="109"/>
    </row>
    <row r="29" spans="1:9" ht="11.25" customHeight="1">
      <c r="A29" s="1314" t="s">
        <v>415</v>
      </c>
      <c r="B29" s="102"/>
      <c r="C29" s="1317">
        <v>880.22500000000002</v>
      </c>
      <c r="D29" s="1316">
        <v>17.29</v>
      </c>
      <c r="E29" s="1316"/>
      <c r="F29" s="1316">
        <v>27.68</v>
      </c>
      <c r="G29" s="1316">
        <v>878.59199999999998</v>
      </c>
      <c r="H29" s="102"/>
      <c r="I29" s="109"/>
    </row>
    <row r="30" spans="1:9" s="643" customFormat="1" ht="11.25" customHeight="1">
      <c r="A30" s="1311" t="s">
        <v>101</v>
      </c>
      <c r="B30" s="1310"/>
      <c r="C30" s="1313">
        <v>59.402999999999999</v>
      </c>
      <c r="D30" s="1312">
        <v>665.94399999999996</v>
      </c>
      <c r="E30" s="1312"/>
      <c r="F30" s="1312">
        <v>581.49</v>
      </c>
      <c r="G30" s="1312">
        <v>59.402999999999999</v>
      </c>
      <c r="H30" s="102"/>
      <c r="I30" s="109"/>
    </row>
    <row r="31" spans="1:9" ht="11.25" customHeight="1">
      <c r="A31" s="107" t="s">
        <v>74</v>
      </c>
      <c r="B31" s="102"/>
      <c r="C31" s="1319">
        <v>571.30200000000002</v>
      </c>
      <c r="D31" s="1318">
        <v>960.625</v>
      </c>
      <c r="E31" s="1318"/>
      <c r="F31" s="1318">
        <v>450.01199999999994</v>
      </c>
      <c r="G31" s="1318">
        <v>454.14400000000001</v>
      </c>
      <c r="H31" s="102"/>
      <c r="I31" s="109"/>
    </row>
    <row r="32" spans="1:9" ht="11.25" customHeight="1">
      <c r="A32" s="104" t="s">
        <v>116</v>
      </c>
      <c r="B32" s="102"/>
      <c r="C32" s="856">
        <v>162377.21600000001</v>
      </c>
      <c r="D32" s="860">
        <v>165753.18900000001</v>
      </c>
      <c r="E32" s="314"/>
      <c r="F32" s="864">
        <v>154826.09599999999</v>
      </c>
      <c r="G32" s="868">
        <v>161315.171</v>
      </c>
      <c r="H32" s="102"/>
      <c r="I32" s="109"/>
    </row>
    <row r="33" spans="1:9" ht="8.4499999999999993" customHeight="1">
      <c r="A33" s="107"/>
      <c r="B33" s="102"/>
      <c r="C33" s="856"/>
      <c r="D33" s="860"/>
      <c r="E33" s="314"/>
      <c r="F33" s="864"/>
      <c r="G33" s="868"/>
      <c r="H33" s="102"/>
      <c r="I33" s="109"/>
    </row>
    <row r="34" spans="1:9" ht="11.25" customHeight="1">
      <c r="A34" s="104" t="s">
        <v>117</v>
      </c>
      <c r="B34" s="102"/>
      <c r="C34" s="856">
        <v>187603.98300000001</v>
      </c>
      <c r="D34" s="860">
        <v>187668.77500000002</v>
      </c>
      <c r="E34" s="314"/>
      <c r="F34" s="864">
        <v>178946.28</v>
      </c>
      <c r="G34" s="868">
        <v>187988.76800000001</v>
      </c>
      <c r="H34" s="102"/>
      <c r="I34" s="109"/>
    </row>
    <row r="35" spans="1:9" ht="8.4499999999999993" customHeight="1">
      <c r="A35" s="107"/>
      <c r="B35" s="102"/>
      <c r="C35" s="855"/>
      <c r="D35" s="859"/>
      <c r="E35" s="313"/>
      <c r="F35" s="863"/>
      <c r="G35" s="867"/>
      <c r="H35" s="102"/>
      <c r="I35" s="109"/>
    </row>
    <row r="36" spans="1:9" ht="11.25" customHeight="1">
      <c r="A36" s="104" t="s">
        <v>118</v>
      </c>
      <c r="B36" s="102"/>
      <c r="C36" s="855"/>
      <c r="D36" s="859"/>
      <c r="E36" s="313"/>
      <c r="F36" s="863"/>
      <c r="G36" s="867"/>
      <c r="H36" s="102"/>
      <c r="I36" s="109"/>
    </row>
    <row r="37" spans="1:9" ht="8.4499999999999993" customHeight="1">
      <c r="A37" s="107"/>
      <c r="B37" s="102"/>
      <c r="C37" s="855"/>
      <c r="D37" s="859"/>
      <c r="E37" s="313"/>
      <c r="F37" s="863"/>
      <c r="G37" s="867"/>
      <c r="H37" s="102"/>
      <c r="I37" s="109"/>
    </row>
    <row r="38" spans="1:9" ht="11.25" customHeight="1">
      <c r="A38" s="107" t="s">
        <v>119</v>
      </c>
      <c r="B38" s="102"/>
      <c r="C38" s="855">
        <v>67.384</v>
      </c>
      <c r="D38" s="859">
        <v>186.67500000000001</v>
      </c>
      <c r="E38" s="313"/>
      <c r="F38" s="863">
        <v>158.77099999999999</v>
      </c>
      <c r="G38" s="867">
        <v>52.116</v>
      </c>
      <c r="H38" s="102"/>
      <c r="I38" s="109"/>
    </row>
    <row r="39" spans="1:9" ht="11.25" customHeight="1">
      <c r="A39" s="107" t="s">
        <v>120</v>
      </c>
      <c r="B39" s="102"/>
      <c r="C39" s="855">
        <v>407.495</v>
      </c>
      <c r="D39" s="859">
        <v>391.99799999999999</v>
      </c>
      <c r="E39" s="313"/>
      <c r="F39" s="863">
        <v>453.64600000000002</v>
      </c>
      <c r="G39" s="867">
        <v>407.49599999999998</v>
      </c>
      <c r="H39" s="102"/>
      <c r="I39" s="109"/>
    </row>
    <row r="40" spans="1:9" ht="11.25" customHeight="1">
      <c r="A40" s="107" t="s">
        <v>121</v>
      </c>
      <c r="B40" s="102">
        <v>7</v>
      </c>
      <c r="C40" s="855">
        <v>44654.751000000004</v>
      </c>
      <c r="D40" s="859">
        <v>46930.095000000001</v>
      </c>
      <c r="E40" s="313"/>
      <c r="F40" s="863">
        <v>39619.817999999999</v>
      </c>
      <c r="G40" s="867">
        <v>44252.311999999998</v>
      </c>
      <c r="H40" s="102"/>
      <c r="I40" s="109"/>
    </row>
    <row r="41" spans="1:9" ht="11.25" customHeight="1">
      <c r="A41" s="107" t="s">
        <v>122</v>
      </c>
      <c r="B41" s="102"/>
      <c r="C41" s="855">
        <v>8046.317</v>
      </c>
      <c r="D41" s="859">
        <v>8434.7340000000004</v>
      </c>
      <c r="E41" s="313"/>
      <c r="F41" s="863">
        <v>8039.8549999999996</v>
      </c>
      <c r="G41" s="867">
        <v>7710.433</v>
      </c>
      <c r="H41" s="102"/>
      <c r="I41" s="109"/>
    </row>
    <row r="42" spans="1:9" ht="11.25" customHeight="1">
      <c r="A42" s="107" t="s">
        <v>123</v>
      </c>
      <c r="B42" s="102"/>
      <c r="C42" s="855">
        <v>3546.6419999999998</v>
      </c>
      <c r="D42" s="859">
        <v>3092.2379999999998</v>
      </c>
      <c r="E42" s="313"/>
      <c r="F42" s="863">
        <v>3444.9929999999999</v>
      </c>
      <c r="G42" s="867">
        <v>3762.6260000000002</v>
      </c>
      <c r="H42" s="102"/>
      <c r="I42" s="109"/>
    </row>
    <row r="43" spans="1:9" ht="11.25" customHeight="1">
      <c r="A43" s="107" t="s">
        <v>124</v>
      </c>
      <c r="B43" s="102"/>
      <c r="C43" s="855">
        <v>5308.0450000000001</v>
      </c>
      <c r="D43" s="859">
        <v>5500.4970000000003</v>
      </c>
      <c r="E43" s="313"/>
      <c r="F43" s="863">
        <v>5068.9629999999997</v>
      </c>
      <c r="G43" s="867">
        <v>5704.848</v>
      </c>
      <c r="H43" s="102"/>
      <c r="I43" s="109"/>
    </row>
    <row r="44" spans="1:9" ht="11.25" customHeight="1">
      <c r="A44" s="107" t="s">
        <v>125</v>
      </c>
      <c r="B44" s="102"/>
      <c r="C44" s="855">
        <v>4739.122000000003</v>
      </c>
      <c r="D44" s="859">
        <v>5622.9810000000143</v>
      </c>
      <c r="E44" s="313"/>
      <c r="F44" s="863">
        <v>4666.2699999999895</v>
      </c>
      <c r="G44" s="867">
        <v>4799.6720000000205</v>
      </c>
      <c r="H44" s="102"/>
      <c r="I44" s="109"/>
    </row>
    <row r="45" spans="1:9" ht="11.25" customHeight="1">
      <c r="A45" s="104" t="s">
        <v>126</v>
      </c>
      <c r="B45" s="102"/>
      <c r="C45" s="856">
        <v>66769.756000000008</v>
      </c>
      <c r="D45" s="860">
        <v>70159.218000000023</v>
      </c>
      <c r="E45" s="314"/>
      <c r="F45" s="864">
        <v>61452.315999999992</v>
      </c>
      <c r="G45" s="868">
        <v>66689.503000000012</v>
      </c>
      <c r="H45" s="102"/>
      <c r="I45" s="109"/>
    </row>
    <row r="46" spans="1:9" ht="8.4499999999999993" customHeight="1">
      <c r="A46" s="107"/>
      <c r="B46" s="102"/>
      <c r="C46" s="855"/>
      <c r="D46" s="859"/>
      <c r="E46" s="313"/>
      <c r="F46" s="863"/>
      <c r="G46" s="867"/>
      <c r="H46" s="102"/>
      <c r="I46" s="109"/>
    </row>
    <row r="47" spans="1:9" ht="11.25" customHeight="1">
      <c r="A47" s="112" t="s">
        <v>127</v>
      </c>
      <c r="B47" s="102"/>
      <c r="C47" s="857">
        <v>120834.227</v>
      </c>
      <c r="D47" s="861">
        <v>117509.557</v>
      </c>
      <c r="E47" s="315"/>
      <c r="F47" s="865">
        <v>117493.96400000001</v>
      </c>
      <c r="G47" s="869">
        <v>121299.265</v>
      </c>
      <c r="H47" s="102"/>
      <c r="I47" s="109"/>
    </row>
    <row r="48" spans="1:9" ht="8.4499999999999993" customHeight="1">
      <c r="A48" s="107"/>
      <c r="B48" s="102"/>
      <c r="C48" s="855"/>
      <c r="D48" s="859"/>
      <c r="E48" s="313"/>
      <c r="F48" s="863"/>
      <c r="G48" s="867"/>
      <c r="H48" s="102"/>
      <c r="I48" s="96"/>
    </row>
    <row r="49" spans="1:9" ht="11.25" customHeight="1">
      <c r="A49" s="104" t="s">
        <v>128</v>
      </c>
      <c r="B49" s="102"/>
      <c r="C49" s="855"/>
      <c r="D49" s="859"/>
      <c r="E49" s="313"/>
      <c r="F49" s="863"/>
      <c r="G49" s="867"/>
      <c r="H49" s="102"/>
      <c r="I49" s="96"/>
    </row>
    <row r="50" spans="1:9" ht="11.25" customHeight="1">
      <c r="A50" s="107" t="s">
        <v>129</v>
      </c>
      <c r="B50" s="102"/>
      <c r="C50" s="855">
        <v>0</v>
      </c>
      <c r="D50" s="859">
        <v>0</v>
      </c>
      <c r="E50" s="313"/>
      <c r="F50" s="863">
        <v>0</v>
      </c>
      <c r="G50" s="867">
        <v>0</v>
      </c>
      <c r="H50" s="102"/>
      <c r="I50" s="96"/>
    </row>
    <row r="51" spans="1:9" ht="11.25" customHeight="1">
      <c r="A51" s="107" t="s">
        <v>130</v>
      </c>
      <c r="B51" s="102"/>
      <c r="C51" s="855">
        <v>31476.317999999999</v>
      </c>
      <c r="D51" s="859">
        <v>24205.526000000002</v>
      </c>
      <c r="E51" s="313"/>
      <c r="F51" s="863">
        <v>33136.599000000002</v>
      </c>
      <c r="G51" s="867">
        <v>31629.956999999999</v>
      </c>
      <c r="H51" s="102"/>
      <c r="I51" s="96"/>
    </row>
    <row r="52" spans="1:9" ht="11.25" customHeight="1">
      <c r="A52" s="107" t="s">
        <v>131</v>
      </c>
      <c r="B52" s="102"/>
      <c r="C52" s="855">
        <v>89357.909</v>
      </c>
      <c r="D52" s="859">
        <v>93304.031000000003</v>
      </c>
      <c r="E52" s="313"/>
      <c r="F52" s="863">
        <v>84357.365000000005</v>
      </c>
      <c r="G52" s="867">
        <v>89669.308000000005</v>
      </c>
      <c r="H52" s="102"/>
      <c r="I52" s="96"/>
    </row>
    <row r="53" spans="1:9" ht="11.25" customHeight="1">
      <c r="A53" s="112" t="s">
        <v>132</v>
      </c>
      <c r="B53" s="102">
        <v>4</v>
      </c>
      <c r="C53" s="857">
        <v>120834.227</v>
      </c>
      <c r="D53" s="861">
        <v>117509.557</v>
      </c>
      <c r="E53" s="315"/>
      <c r="F53" s="865">
        <v>117493.96400000001</v>
      </c>
      <c r="G53" s="869">
        <v>121299.265</v>
      </c>
      <c r="H53" s="102"/>
      <c r="I53" s="108"/>
    </row>
    <row r="54" spans="1:9" ht="8.4499999999999993" customHeight="1">
      <c r="A54" s="107"/>
      <c r="B54" s="102"/>
      <c r="C54" s="855"/>
      <c r="D54" s="859"/>
      <c r="E54" s="313"/>
      <c r="F54" s="863"/>
      <c r="G54" s="867"/>
      <c r="H54" s="102"/>
      <c r="I54" s="96"/>
    </row>
    <row r="55" spans="1:9" ht="22.5" customHeight="1">
      <c r="A55" s="113" t="s">
        <v>133</v>
      </c>
      <c r="B55" s="114"/>
      <c r="C55" s="858"/>
      <c r="D55" s="862"/>
      <c r="E55" s="335"/>
      <c r="F55" s="866"/>
      <c r="G55" s="870"/>
      <c r="H55" s="102"/>
      <c r="I55" s="96"/>
    </row>
    <row r="56" spans="1:9" ht="8.4499999999999993" customHeight="1">
      <c r="A56" s="107"/>
      <c r="B56" s="102"/>
      <c r="C56" s="855"/>
      <c r="D56" s="859"/>
      <c r="E56" s="313"/>
      <c r="F56" s="863"/>
      <c r="G56" s="867"/>
      <c r="H56" s="102"/>
      <c r="I56" s="96"/>
    </row>
    <row r="57" spans="1:9" ht="11.25" customHeight="1">
      <c r="A57" s="104" t="s">
        <v>134</v>
      </c>
      <c r="B57" s="102"/>
      <c r="C57" s="856">
        <v>-41542.989000000016</v>
      </c>
      <c r="D57" s="860">
        <v>-48243.632000000027</v>
      </c>
      <c r="E57" s="314"/>
      <c r="F57" s="864">
        <v>-37332.131999999991</v>
      </c>
      <c r="G57" s="868">
        <v>-40015.90600000001</v>
      </c>
      <c r="H57" s="102"/>
      <c r="I57" s="96"/>
    </row>
    <row r="58" spans="1:9" ht="11.25" customHeight="1">
      <c r="A58" s="104" t="s">
        <v>135</v>
      </c>
      <c r="B58" s="102"/>
      <c r="C58" s="856">
        <v>43173.965000000018</v>
      </c>
      <c r="D58" s="860">
        <v>49988.885000000024</v>
      </c>
      <c r="E58" s="314"/>
      <c r="F58" s="864">
        <v>38720.122999999992</v>
      </c>
      <c r="G58" s="868">
        <v>41685.902000000009</v>
      </c>
      <c r="H58" s="102"/>
      <c r="I58" s="96"/>
    </row>
    <row r="59" spans="1:9" ht="8.4499999999999993" customHeight="1">
      <c r="A59" s="107"/>
      <c r="B59" s="102"/>
      <c r="C59" s="855"/>
      <c r="D59" s="859"/>
      <c r="E59" s="313"/>
      <c r="F59" s="863"/>
      <c r="G59" s="867"/>
      <c r="H59" s="102"/>
      <c r="I59" s="96"/>
    </row>
    <row r="60" spans="1:9" ht="11.25" customHeight="1">
      <c r="A60" s="104" t="s">
        <v>66</v>
      </c>
      <c r="B60" s="102"/>
      <c r="C60" s="855"/>
      <c r="D60" s="859"/>
      <c r="E60" s="313"/>
      <c r="F60" s="863"/>
      <c r="G60" s="867"/>
      <c r="H60" s="102"/>
      <c r="I60" s="96"/>
    </row>
    <row r="61" spans="1:9" ht="11.25" customHeight="1">
      <c r="A61" s="107" t="s">
        <v>136</v>
      </c>
      <c r="B61" s="102"/>
      <c r="C61" s="855">
        <v>45129.630000000005</v>
      </c>
      <c r="D61" s="859">
        <v>47508.768000000004</v>
      </c>
      <c r="E61" s="313"/>
      <c r="F61" s="863">
        <v>40232.235000000001</v>
      </c>
      <c r="G61" s="867">
        <v>44711.923999999999</v>
      </c>
      <c r="H61" s="102"/>
      <c r="I61" s="96"/>
    </row>
    <row r="62" spans="1:9" ht="11.25" customHeight="1">
      <c r="A62" s="104" t="s">
        <v>137</v>
      </c>
      <c r="B62" s="102"/>
      <c r="C62" s="855">
        <v>19811.917999999998</v>
      </c>
      <c r="D62" s="859">
        <v>16512.394</v>
      </c>
      <c r="E62" s="313"/>
      <c r="F62" s="863">
        <v>18462.866999999998</v>
      </c>
      <c r="G62" s="867">
        <v>21249.62</v>
      </c>
      <c r="H62" s="102"/>
      <c r="I62" s="96"/>
    </row>
    <row r="63" spans="1:9" ht="11.25" customHeight="1">
      <c r="A63" s="104" t="s">
        <v>138</v>
      </c>
      <c r="B63" s="102"/>
      <c r="C63" s="855">
        <v>88.066999999999993</v>
      </c>
      <c r="D63" s="859">
        <v>0</v>
      </c>
      <c r="E63" s="313"/>
      <c r="F63" s="863">
        <v>88.066999999999993</v>
      </c>
      <c r="G63" s="867">
        <v>88.066999999999993</v>
      </c>
      <c r="H63" s="102"/>
      <c r="I63" s="96"/>
    </row>
    <row r="64" spans="1:9" ht="11.25" customHeight="1">
      <c r="A64" s="104" t="s">
        <v>66</v>
      </c>
      <c r="B64" s="102"/>
      <c r="C64" s="856">
        <v>25229.645000000008</v>
      </c>
      <c r="D64" s="860">
        <v>30996.374000000003</v>
      </c>
      <c r="E64" s="314"/>
      <c r="F64" s="864">
        <v>21681.301000000003</v>
      </c>
      <c r="G64" s="868">
        <v>23374.237000000001</v>
      </c>
      <c r="H64" s="102"/>
      <c r="I64" s="108"/>
    </row>
    <row r="65" spans="1:9" s="643" customFormat="1" ht="16.5" customHeight="1">
      <c r="A65" s="1261" t="s">
        <v>505</v>
      </c>
      <c r="B65" s="708"/>
      <c r="C65" s="19"/>
      <c r="D65" s="20"/>
      <c r="E65" s="726"/>
      <c r="F65" s="727"/>
      <c r="G65" s="868"/>
      <c r="H65" s="102"/>
      <c r="I65" s="108"/>
    </row>
    <row r="66" spans="1:9" s="643" customFormat="1" ht="12.75" customHeight="1">
      <c r="A66" s="1403" t="s">
        <v>506</v>
      </c>
      <c r="B66" s="1403"/>
      <c r="C66" s="1403"/>
      <c r="D66" s="1403"/>
      <c r="E66" s="1403"/>
      <c r="F66" s="1403"/>
      <c r="G66" s="868"/>
      <c r="H66" s="102"/>
      <c r="I66" s="108"/>
    </row>
    <row r="67" spans="1:9" ht="9" customHeight="1">
      <c r="A67" s="96"/>
      <c r="B67" s="102"/>
      <c r="C67" s="115"/>
      <c r="D67" s="116"/>
      <c r="E67" s="115"/>
      <c r="F67" s="115"/>
      <c r="G67" s="115"/>
      <c r="H67" s="102"/>
      <c r="I67" s="96"/>
    </row>
    <row r="68" spans="1:9" ht="15.75" customHeight="1">
      <c r="A68" s="509" t="s">
        <v>548</v>
      </c>
      <c r="B68" s="485"/>
      <c r="C68" s="485"/>
      <c r="D68" s="319"/>
      <c r="E68" s="319"/>
      <c r="F68" s="319"/>
      <c r="G68" s="319"/>
      <c r="H68" s="102"/>
      <c r="I68" s="96"/>
    </row>
    <row r="69" spans="1:9" ht="14.25">
      <c r="A69" s="39"/>
      <c r="B69" s="39"/>
      <c r="C69" s="39"/>
      <c r="D69"/>
      <c r="E69"/>
      <c r="F69"/>
      <c r="G69"/>
      <c r="H69" s="102"/>
    </row>
    <row r="70" spans="1:9">
      <c r="B70" s="117"/>
      <c r="C70" s="118"/>
      <c r="D70" s="119"/>
      <c r="E70" s="118"/>
      <c r="F70" s="118"/>
      <c r="G70" s="118"/>
      <c r="H70" s="117"/>
    </row>
    <row r="71" spans="1:9">
      <c r="B71" s="117"/>
      <c r="C71" s="118"/>
      <c r="D71" s="119"/>
      <c r="E71" s="118"/>
      <c r="F71" s="118"/>
      <c r="G71" s="118"/>
      <c r="H71" s="117"/>
    </row>
    <row r="72" spans="1:9">
      <c r="B72" s="117"/>
      <c r="C72" s="118"/>
      <c r="D72" s="119"/>
      <c r="E72" s="118"/>
      <c r="F72" s="118"/>
      <c r="G72" s="118"/>
      <c r="H72" s="117"/>
    </row>
    <row r="73" spans="1:9">
      <c r="B73" s="117"/>
      <c r="C73" s="118"/>
      <c r="D73" s="119"/>
      <c r="E73" s="118"/>
      <c r="F73" s="118"/>
      <c r="G73" s="118"/>
      <c r="H73" s="117"/>
    </row>
    <row r="74" spans="1:9">
      <c r="B74" s="117"/>
      <c r="C74" s="118"/>
      <c r="D74" s="119"/>
      <c r="E74" s="118"/>
      <c r="F74" s="118"/>
      <c r="G74" s="118"/>
      <c r="H74" s="117"/>
    </row>
    <row r="75" spans="1:9">
      <c r="B75" s="117"/>
      <c r="C75" s="118"/>
      <c r="D75" s="119"/>
      <c r="E75" s="118"/>
      <c r="F75" s="118"/>
      <c r="G75" s="118"/>
      <c r="H75" s="117"/>
    </row>
    <row r="76" spans="1:9">
      <c r="B76" s="117"/>
      <c r="C76" s="118"/>
      <c r="D76" s="119"/>
      <c r="E76" s="118"/>
      <c r="F76" s="118"/>
      <c r="G76" s="118"/>
      <c r="H76" s="117"/>
    </row>
    <row r="77" spans="1:9">
      <c r="B77" s="117"/>
      <c r="C77" s="118"/>
      <c r="D77" s="119"/>
      <c r="E77" s="118"/>
      <c r="F77" s="118"/>
      <c r="G77" s="118"/>
      <c r="H77" s="117"/>
    </row>
    <row r="78" spans="1:9">
      <c r="B78" s="117"/>
      <c r="C78" s="118"/>
      <c r="D78" s="119"/>
      <c r="E78" s="118"/>
      <c r="F78" s="118"/>
      <c r="G78" s="118"/>
      <c r="H78" s="117"/>
    </row>
    <row r="79" spans="1:9">
      <c r="B79" s="117"/>
      <c r="C79" s="118"/>
      <c r="D79" s="119"/>
      <c r="E79" s="118"/>
      <c r="F79" s="118"/>
      <c r="G79" s="118"/>
      <c r="H79" s="117"/>
    </row>
    <row r="80" spans="1:9">
      <c r="B80" s="117"/>
      <c r="C80" s="118"/>
      <c r="D80" s="119"/>
      <c r="E80" s="118"/>
      <c r="F80" s="118"/>
      <c r="G80" s="118"/>
      <c r="H80" s="117"/>
    </row>
    <row r="81" spans="2:8">
      <c r="B81" s="117"/>
      <c r="C81" s="118"/>
      <c r="D81" s="119"/>
      <c r="E81" s="118"/>
      <c r="F81" s="118"/>
      <c r="G81" s="118"/>
      <c r="H81" s="117"/>
    </row>
    <row r="82" spans="2:8">
      <c r="B82" s="117"/>
      <c r="C82" s="118"/>
      <c r="D82" s="119"/>
      <c r="E82" s="118"/>
      <c r="F82" s="118"/>
      <c r="G82" s="118"/>
      <c r="H82" s="117"/>
    </row>
    <row r="83" spans="2:8">
      <c r="B83" s="117"/>
      <c r="C83" s="118"/>
      <c r="D83" s="119"/>
      <c r="E83" s="118"/>
      <c r="F83" s="118"/>
      <c r="G83" s="118"/>
      <c r="H83" s="117"/>
    </row>
    <row r="84" spans="2:8">
      <c r="B84" s="117"/>
      <c r="C84" s="117"/>
      <c r="D84" s="120"/>
      <c r="E84" s="117"/>
      <c r="F84" s="117"/>
      <c r="G84" s="117"/>
      <c r="H84" s="117"/>
    </row>
    <row r="85" spans="2:8">
      <c r="B85" s="117"/>
      <c r="C85" s="117"/>
      <c r="D85" s="120"/>
      <c r="E85" s="117"/>
      <c r="F85" s="117"/>
      <c r="G85" s="117"/>
      <c r="H85" s="117"/>
    </row>
    <row r="86" spans="2:8">
      <c r="B86" s="117"/>
      <c r="C86" s="117"/>
      <c r="D86" s="120"/>
      <c r="E86" s="117"/>
      <c r="F86" s="117"/>
      <c r="G86" s="117"/>
      <c r="H86" s="117"/>
    </row>
    <row r="87" spans="2:8">
      <c r="B87" s="117"/>
      <c r="C87" s="117"/>
      <c r="D87" s="120"/>
      <c r="E87" s="117"/>
      <c r="F87" s="117"/>
      <c r="G87" s="117"/>
      <c r="H87" s="117"/>
    </row>
    <row r="88" spans="2:8">
      <c r="B88" s="117"/>
      <c r="C88" s="117"/>
      <c r="D88" s="120"/>
      <c r="E88" s="117"/>
      <c r="F88" s="117"/>
      <c r="G88" s="117"/>
      <c r="H88" s="117"/>
    </row>
    <row r="89" spans="2:8">
      <c r="B89" s="117"/>
      <c r="C89" s="117"/>
      <c r="D89" s="120"/>
      <c r="E89" s="117"/>
      <c r="F89" s="117"/>
      <c r="G89" s="117"/>
      <c r="H89" s="117"/>
    </row>
    <row r="90" spans="2:8">
      <c r="B90" s="117"/>
      <c r="C90" s="117"/>
      <c r="D90" s="120"/>
      <c r="E90" s="117"/>
      <c r="F90" s="117"/>
      <c r="G90" s="117"/>
      <c r="H90" s="117"/>
    </row>
    <row r="91" spans="2:8">
      <c r="B91" s="117"/>
      <c r="C91" s="117"/>
      <c r="D91" s="120"/>
      <c r="E91" s="117"/>
      <c r="F91" s="117"/>
      <c r="G91" s="117"/>
      <c r="H91" s="117"/>
    </row>
    <row r="92" spans="2:8">
      <c r="B92" s="117"/>
      <c r="C92" s="117"/>
      <c r="D92" s="120"/>
      <c r="E92" s="117"/>
      <c r="F92" s="117"/>
      <c r="G92" s="117"/>
      <c r="H92" s="117"/>
    </row>
    <row r="93" spans="2:8">
      <c r="B93" s="117"/>
      <c r="C93" s="117"/>
      <c r="D93" s="120"/>
      <c r="E93" s="117"/>
      <c r="F93" s="117"/>
      <c r="G93" s="117"/>
      <c r="H93" s="117"/>
    </row>
    <row r="94" spans="2:8">
      <c r="B94" s="117"/>
      <c r="C94" s="117"/>
      <c r="D94" s="120"/>
      <c r="E94" s="117"/>
      <c r="F94" s="117"/>
      <c r="G94" s="117"/>
      <c r="H94" s="117"/>
    </row>
    <row r="95" spans="2:8">
      <c r="B95" s="117"/>
      <c r="C95" s="117"/>
      <c r="D95" s="120"/>
      <c r="E95" s="117"/>
      <c r="F95" s="117"/>
      <c r="G95" s="117"/>
      <c r="H95" s="117"/>
    </row>
    <row r="96" spans="2:8">
      <c r="B96" s="117"/>
      <c r="C96" s="117"/>
      <c r="D96" s="120"/>
      <c r="E96" s="117"/>
      <c r="F96" s="117"/>
      <c r="G96" s="117"/>
      <c r="H96" s="117"/>
    </row>
    <row r="97" spans="2:8">
      <c r="B97" s="117"/>
      <c r="C97" s="117"/>
      <c r="D97" s="120"/>
      <c r="E97" s="117"/>
      <c r="F97" s="117"/>
      <c r="G97" s="117"/>
      <c r="H97" s="117"/>
    </row>
    <row r="98" spans="2:8">
      <c r="B98" s="117"/>
      <c r="C98" s="117"/>
      <c r="D98" s="120"/>
      <c r="E98" s="117"/>
      <c r="F98" s="117"/>
      <c r="G98" s="117"/>
      <c r="H98" s="117"/>
    </row>
    <row r="99" spans="2:8">
      <c r="B99" s="117"/>
      <c r="C99" s="117"/>
      <c r="D99" s="120"/>
      <c r="E99" s="117"/>
      <c r="F99" s="117"/>
      <c r="G99" s="117"/>
      <c r="H99" s="117"/>
    </row>
    <row r="100" spans="2:8">
      <c r="B100" s="117"/>
      <c r="C100" s="117"/>
      <c r="D100" s="120"/>
      <c r="E100" s="117"/>
      <c r="F100" s="117"/>
      <c r="G100" s="117"/>
      <c r="H100" s="117"/>
    </row>
    <row r="101" spans="2:8">
      <c r="B101" s="117"/>
      <c r="C101" s="117"/>
      <c r="D101" s="120"/>
      <c r="E101" s="117"/>
      <c r="F101" s="117"/>
      <c r="G101" s="117"/>
      <c r="H101" s="117"/>
    </row>
    <row r="102" spans="2:8">
      <c r="B102" s="117"/>
      <c r="C102" s="117"/>
      <c r="D102" s="120"/>
      <c r="E102" s="117"/>
      <c r="F102" s="117"/>
      <c r="G102" s="117"/>
      <c r="H102" s="117"/>
    </row>
    <row r="103" spans="2:8">
      <c r="B103" s="117"/>
      <c r="C103" s="117"/>
      <c r="D103" s="120"/>
      <c r="E103" s="117"/>
      <c r="F103" s="117"/>
      <c r="G103" s="117"/>
      <c r="H103" s="117"/>
    </row>
    <row r="104" spans="2:8">
      <c r="B104" s="117"/>
      <c r="C104" s="117"/>
      <c r="D104" s="120"/>
      <c r="E104" s="117"/>
      <c r="F104" s="117"/>
      <c r="G104" s="117"/>
      <c r="H104" s="117"/>
    </row>
    <row r="105" spans="2:8">
      <c r="B105" s="117"/>
      <c r="C105" s="117"/>
      <c r="D105" s="120"/>
      <c r="E105" s="117"/>
      <c r="F105" s="117"/>
      <c r="G105" s="117"/>
      <c r="H105" s="117"/>
    </row>
    <row r="106" spans="2:8">
      <c r="B106" s="117"/>
      <c r="C106" s="117"/>
      <c r="D106" s="120"/>
      <c r="E106" s="117"/>
      <c r="F106" s="117"/>
      <c r="G106" s="117"/>
      <c r="H106" s="117"/>
    </row>
    <row r="107" spans="2:8">
      <c r="B107" s="117"/>
      <c r="C107" s="117"/>
      <c r="D107" s="120"/>
      <c r="E107" s="117"/>
      <c r="F107" s="117"/>
      <c r="G107" s="117"/>
      <c r="H107" s="117"/>
    </row>
    <row r="108" spans="2:8">
      <c r="B108" s="117"/>
      <c r="C108" s="117"/>
      <c r="D108" s="120"/>
      <c r="E108" s="117"/>
      <c r="F108" s="117"/>
      <c r="G108" s="117"/>
      <c r="H108" s="117"/>
    </row>
    <row r="109" spans="2:8">
      <c r="B109" s="117"/>
      <c r="C109" s="117"/>
      <c r="D109" s="120"/>
      <c r="E109" s="117"/>
      <c r="F109" s="117"/>
      <c r="G109" s="117"/>
      <c r="H109" s="117"/>
    </row>
    <row r="110" spans="2:8">
      <c r="B110" s="117"/>
      <c r="C110" s="117"/>
      <c r="D110" s="120"/>
      <c r="E110" s="117"/>
      <c r="F110" s="117"/>
      <c r="G110" s="117"/>
      <c r="H110" s="117"/>
    </row>
    <row r="111" spans="2:8">
      <c r="B111" s="117"/>
      <c r="C111" s="117"/>
      <c r="D111" s="120"/>
      <c r="E111" s="117"/>
      <c r="F111" s="117"/>
      <c r="G111" s="117"/>
      <c r="H111" s="117"/>
    </row>
    <row r="112" spans="2:8">
      <c r="B112" s="117"/>
      <c r="C112" s="117"/>
      <c r="D112" s="120"/>
      <c r="E112" s="117"/>
      <c r="F112" s="117"/>
      <c r="G112" s="117"/>
      <c r="H112" s="117"/>
    </row>
    <row r="113" spans="2:8">
      <c r="B113" s="117"/>
      <c r="C113" s="117"/>
      <c r="D113" s="120"/>
      <c r="E113" s="117"/>
      <c r="F113" s="117"/>
      <c r="G113" s="117"/>
      <c r="H113" s="117"/>
    </row>
    <row r="114" spans="2:8">
      <c r="B114" s="117"/>
      <c r="C114" s="117"/>
      <c r="D114" s="120"/>
      <c r="E114" s="117"/>
      <c r="F114" s="117"/>
      <c r="G114" s="117"/>
      <c r="H114" s="117"/>
    </row>
    <row r="115" spans="2:8">
      <c r="B115" s="117"/>
      <c r="C115" s="117"/>
      <c r="D115" s="120"/>
      <c r="E115" s="117"/>
      <c r="F115" s="117"/>
      <c r="G115" s="117"/>
      <c r="H115" s="117"/>
    </row>
    <row r="116" spans="2:8">
      <c r="B116" s="117"/>
      <c r="C116" s="117"/>
      <c r="D116" s="120"/>
      <c r="E116" s="117"/>
      <c r="F116" s="117"/>
      <c r="G116" s="117"/>
      <c r="H116" s="117"/>
    </row>
    <row r="117" spans="2:8">
      <c r="B117" s="117"/>
      <c r="C117" s="117"/>
      <c r="D117" s="120"/>
      <c r="E117" s="117"/>
      <c r="F117" s="117"/>
      <c r="G117" s="117"/>
      <c r="H117" s="117"/>
    </row>
    <row r="118" spans="2:8">
      <c r="B118" s="117"/>
      <c r="C118" s="117"/>
      <c r="D118" s="120"/>
      <c r="E118" s="117"/>
      <c r="F118" s="117"/>
      <c r="G118" s="117"/>
      <c r="H118" s="117"/>
    </row>
    <row r="119" spans="2:8">
      <c r="B119" s="117"/>
      <c r="C119" s="117"/>
      <c r="D119" s="120"/>
      <c r="E119" s="117"/>
      <c r="F119" s="117"/>
      <c r="G119" s="117"/>
      <c r="H119" s="117"/>
    </row>
    <row r="120" spans="2:8">
      <c r="B120" s="117"/>
      <c r="C120" s="117"/>
      <c r="D120" s="120"/>
      <c r="E120" s="117"/>
      <c r="F120" s="117"/>
      <c r="G120" s="117"/>
      <c r="H120" s="117"/>
    </row>
    <row r="121" spans="2:8">
      <c r="B121" s="117"/>
      <c r="C121" s="117"/>
      <c r="D121" s="120"/>
      <c r="E121" s="117"/>
      <c r="F121" s="117"/>
      <c r="G121" s="117"/>
      <c r="H121" s="117"/>
    </row>
    <row r="122" spans="2:8">
      <c r="B122" s="117"/>
      <c r="C122" s="117"/>
      <c r="D122" s="120"/>
      <c r="E122" s="117"/>
      <c r="F122" s="117"/>
      <c r="G122" s="117"/>
      <c r="H122" s="117"/>
    </row>
    <row r="123" spans="2:8">
      <c r="B123" s="117"/>
      <c r="C123" s="117"/>
      <c r="D123" s="120"/>
      <c r="E123" s="117"/>
      <c r="F123" s="117"/>
      <c r="G123" s="117"/>
      <c r="H123" s="117"/>
    </row>
    <row r="124" spans="2:8">
      <c r="B124" s="117"/>
      <c r="C124" s="117"/>
      <c r="D124" s="120"/>
      <c r="E124" s="117"/>
      <c r="F124" s="117"/>
      <c r="G124" s="117"/>
      <c r="H124" s="117"/>
    </row>
    <row r="125" spans="2:8">
      <c r="B125" s="117"/>
      <c r="C125" s="117"/>
      <c r="D125" s="120"/>
      <c r="E125" s="117"/>
      <c r="F125" s="117"/>
      <c r="G125" s="117"/>
      <c r="H125" s="117"/>
    </row>
    <row r="126" spans="2:8">
      <c r="B126" s="117"/>
      <c r="C126" s="117"/>
      <c r="D126" s="120"/>
      <c r="E126" s="117"/>
      <c r="F126" s="117"/>
      <c r="G126" s="117"/>
      <c r="H126" s="117"/>
    </row>
    <row r="127" spans="2:8">
      <c r="B127" s="117"/>
      <c r="C127" s="117"/>
      <c r="D127" s="120"/>
      <c r="E127" s="117"/>
      <c r="F127" s="117"/>
      <c r="G127" s="117"/>
      <c r="H127" s="117"/>
    </row>
    <row r="128" spans="2:8">
      <c r="B128" s="117"/>
      <c r="C128" s="117"/>
      <c r="D128" s="120"/>
      <c r="E128" s="117"/>
      <c r="F128" s="117"/>
      <c r="G128" s="117"/>
      <c r="H128" s="117"/>
    </row>
    <row r="129" spans="2:8">
      <c r="B129" s="117"/>
      <c r="C129" s="117"/>
      <c r="D129" s="120"/>
      <c r="E129" s="117"/>
      <c r="F129" s="117"/>
      <c r="G129" s="117"/>
      <c r="H129" s="117"/>
    </row>
    <row r="130" spans="2:8">
      <c r="B130" s="117"/>
      <c r="C130" s="117"/>
      <c r="D130" s="120"/>
      <c r="E130" s="117"/>
      <c r="F130" s="117"/>
      <c r="G130" s="117"/>
      <c r="H130" s="117"/>
    </row>
  </sheetData>
  <mergeCells count="6">
    <mergeCell ref="A66:F66"/>
    <mergeCell ref="A2:G2"/>
    <mergeCell ref="A3:G3"/>
    <mergeCell ref="D5:F5"/>
    <mergeCell ref="A6:A8"/>
    <mergeCell ref="E6:E8"/>
  </mergeCells>
  <pageMargins left="0.7" right="0.7" top="0.75" bottom="0.75" header="0.3" footer="0.3"/>
  <pageSetup paperSize="9" scale="9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autoPageBreaks="0"/>
  </sheetPr>
  <dimension ref="A1:G30"/>
  <sheetViews>
    <sheetView showGridLines="0" workbookViewId="0"/>
  </sheetViews>
  <sheetFormatPr defaultRowHeight="14.25"/>
  <cols>
    <col min="1" max="1" width="44.375" customWidth="1"/>
    <col min="2" max="4" width="9.375" customWidth="1"/>
  </cols>
  <sheetData>
    <row r="1" spans="1:7">
      <c r="A1" s="2" t="s">
        <v>192</v>
      </c>
    </row>
    <row r="2" spans="1:7" ht="15.75">
      <c r="A2" s="1432" t="s">
        <v>193</v>
      </c>
      <c r="B2" s="1432"/>
      <c r="C2" s="1432"/>
      <c r="D2" s="1432"/>
      <c r="E2" s="56"/>
      <c r="F2" s="56"/>
      <c r="G2" s="56"/>
    </row>
    <row r="3" spans="1:7">
      <c r="A3" s="1433" t="s">
        <v>502</v>
      </c>
      <c r="B3" s="1433"/>
      <c r="C3" s="1433"/>
      <c r="D3" s="1433"/>
      <c r="E3" s="26"/>
      <c r="F3" s="26"/>
      <c r="G3" s="26"/>
    </row>
    <row r="4" spans="1:7" ht="3" customHeight="1">
      <c r="A4" s="122"/>
      <c r="B4" s="121"/>
      <c r="C4" s="121"/>
      <c r="D4" s="121"/>
      <c r="E4" s="26"/>
      <c r="F4" s="26"/>
      <c r="G4" s="26"/>
    </row>
    <row r="5" spans="1:7" ht="26.25" customHeight="1">
      <c r="A5" s="123"/>
      <c r="B5" s="124" t="s">
        <v>142</v>
      </c>
      <c r="C5" s="125" t="s">
        <v>143</v>
      </c>
      <c r="D5" s="124" t="s">
        <v>144</v>
      </c>
    </row>
    <row r="6" spans="1:7">
      <c r="A6" s="126"/>
      <c r="B6" s="127" t="s">
        <v>6</v>
      </c>
      <c r="C6" s="127" t="s">
        <v>6</v>
      </c>
      <c r="D6" s="127" t="s">
        <v>6</v>
      </c>
    </row>
    <row r="7" spans="1:7">
      <c r="A7" s="126"/>
      <c r="B7" s="127"/>
      <c r="C7" s="127"/>
      <c r="D7" s="127"/>
    </row>
    <row r="8" spans="1:7">
      <c r="A8" s="322" t="s">
        <v>384</v>
      </c>
      <c r="B8" s="871">
        <v>89669</v>
      </c>
      <c r="C8" s="871">
        <v>31630</v>
      </c>
      <c r="D8" s="871">
        <v>121299</v>
      </c>
    </row>
    <row r="9" spans="1:7">
      <c r="A9" s="322" t="s">
        <v>381</v>
      </c>
      <c r="B9" s="871">
        <v>0</v>
      </c>
      <c r="C9" s="871">
        <v>-1025.5880000000102</v>
      </c>
      <c r="D9" s="871">
        <v>-1025.5880000000102</v>
      </c>
    </row>
    <row r="10" spans="1:7" ht="13.5" customHeight="1">
      <c r="A10" s="322" t="s">
        <v>382</v>
      </c>
      <c r="B10" s="872">
        <v>-311.35599999999198</v>
      </c>
      <c r="C10" s="872">
        <v>871.90599999999995</v>
      </c>
      <c r="D10" s="872">
        <v>560.55000000000791</v>
      </c>
    </row>
    <row r="11" spans="1:7" ht="3.75" hidden="1" customHeight="1">
      <c r="A11" s="322" t="s">
        <v>43</v>
      </c>
      <c r="B11" s="332"/>
      <c r="C11" s="332"/>
      <c r="D11" s="328"/>
    </row>
    <row r="12" spans="1:7">
      <c r="A12" s="325" t="s">
        <v>383</v>
      </c>
      <c r="B12" s="873">
        <v>-311.35599999999198</v>
      </c>
      <c r="C12" s="873">
        <v>-153.68200000001025</v>
      </c>
      <c r="D12" s="873">
        <v>-465.03800000000223</v>
      </c>
    </row>
    <row r="13" spans="1:7" ht="12" customHeight="1">
      <c r="A13" s="322"/>
      <c r="B13" s="328"/>
      <c r="C13" s="328"/>
      <c r="D13" s="328"/>
    </row>
    <row r="14" spans="1:7" ht="20.25" customHeight="1">
      <c r="A14" s="609" t="s">
        <v>524</v>
      </c>
      <c r="B14" s="874">
        <v>89357.644000000015</v>
      </c>
      <c r="C14" s="874">
        <v>31476.317999999988</v>
      </c>
      <c r="D14" s="874">
        <v>120834.227</v>
      </c>
    </row>
    <row r="15" spans="1:7" ht="21.75" customHeight="1">
      <c r="A15" s="1433" t="s">
        <v>369</v>
      </c>
      <c r="B15" s="1433"/>
      <c r="C15" s="1433"/>
      <c r="D15" s="1433"/>
    </row>
    <row r="16" spans="1:7" ht="4.5" customHeight="1">
      <c r="A16" s="128"/>
      <c r="B16" s="128"/>
      <c r="C16" s="128"/>
      <c r="D16" s="128"/>
    </row>
    <row r="17" spans="1:4" ht="22.5">
      <c r="A17" s="123"/>
      <c r="B17" s="124" t="s">
        <v>142</v>
      </c>
      <c r="C17" s="125" t="s">
        <v>143</v>
      </c>
      <c r="D17" s="124" t="s">
        <v>144</v>
      </c>
    </row>
    <row r="18" spans="1:4">
      <c r="A18" s="126"/>
      <c r="B18" s="127" t="s">
        <v>6</v>
      </c>
      <c r="C18" s="127" t="s">
        <v>6</v>
      </c>
      <c r="D18" s="127" t="s">
        <v>6</v>
      </c>
    </row>
    <row r="19" spans="1:4">
      <c r="A19" s="126"/>
      <c r="B19" s="127"/>
      <c r="C19" s="127"/>
      <c r="D19" s="127"/>
    </row>
    <row r="20" spans="1:4">
      <c r="A20" s="322" t="s">
        <v>378</v>
      </c>
      <c r="B20" s="875">
        <v>84955</v>
      </c>
      <c r="C20" s="875">
        <v>31873</v>
      </c>
      <c r="D20" s="875">
        <v>116828</v>
      </c>
    </row>
    <row r="21" spans="1:4" hidden="1">
      <c r="A21" s="321" t="s">
        <v>379</v>
      </c>
      <c r="B21" s="328">
        <v>0</v>
      </c>
      <c r="C21" s="328">
        <v>0</v>
      </c>
      <c r="D21" s="328">
        <v>0</v>
      </c>
    </row>
    <row r="22" spans="1:4" hidden="1">
      <c r="A22" s="324" t="s">
        <v>380</v>
      </c>
      <c r="B22" s="329">
        <v>82072</v>
      </c>
      <c r="C22" s="329">
        <v>30855</v>
      </c>
      <c r="D22" s="329">
        <v>112927</v>
      </c>
    </row>
    <row r="23" spans="1:4">
      <c r="A23" s="322" t="s">
        <v>381</v>
      </c>
      <c r="B23" s="876">
        <v>0</v>
      </c>
      <c r="C23" s="876">
        <v>592.26400000000558</v>
      </c>
      <c r="D23" s="876">
        <v>592.26400000000558</v>
      </c>
    </row>
    <row r="24" spans="1:4">
      <c r="A24" s="322" t="s">
        <v>382</v>
      </c>
      <c r="B24" s="877">
        <v>-597.56000000000029</v>
      </c>
      <c r="C24" s="877">
        <v>671.33500000000004</v>
      </c>
      <c r="D24" s="877">
        <v>73.77499999999975</v>
      </c>
    </row>
    <row r="25" spans="1:4" ht="1.5" customHeight="1">
      <c r="A25" s="322" t="s">
        <v>43</v>
      </c>
      <c r="B25" s="328"/>
      <c r="C25" s="328"/>
      <c r="D25" s="328"/>
    </row>
    <row r="26" spans="1:4" ht="15" customHeight="1">
      <c r="A26" s="336" t="s">
        <v>383</v>
      </c>
      <c r="B26" s="878">
        <v>-597.56000000000029</v>
      </c>
      <c r="C26" s="878">
        <v>1263.5990000000056</v>
      </c>
      <c r="D26" s="878">
        <v>666.03900000000533</v>
      </c>
    </row>
    <row r="27" spans="1:4" ht="3.75" customHeight="1">
      <c r="A27" s="322"/>
      <c r="B27" s="328"/>
      <c r="C27" s="328"/>
      <c r="D27" s="328"/>
    </row>
    <row r="28" spans="1:4">
      <c r="A28" s="324" t="s">
        <v>385</v>
      </c>
      <c r="B28" s="879">
        <v>84357.440000000002</v>
      </c>
      <c r="C28" s="879">
        <v>33136.599000000002</v>
      </c>
      <c r="D28" s="879">
        <v>117494.039</v>
      </c>
    </row>
    <row r="29" spans="1:4" ht="9" customHeight="1">
      <c r="A29" s="324"/>
      <c r="B29" s="508"/>
      <c r="C29" s="508"/>
      <c r="D29" s="508"/>
    </row>
    <row r="30" spans="1:4" ht="15.75" customHeight="1">
      <c r="A30" s="509" t="s">
        <v>474</v>
      </c>
      <c r="B30" s="319"/>
      <c r="C30" s="319"/>
      <c r="D30" s="319"/>
    </row>
  </sheetData>
  <mergeCells count="3">
    <mergeCell ref="A2:D2"/>
    <mergeCell ref="A3:D3"/>
    <mergeCell ref="A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H152"/>
  <sheetViews>
    <sheetView showGridLines="0" workbookViewId="0"/>
  </sheetViews>
  <sheetFormatPr defaultRowHeight="11.25"/>
  <cols>
    <col min="1" max="1" width="35.625" style="9" customWidth="1"/>
    <col min="2" max="2" width="3.625" style="9" bestFit="1" customWidth="1"/>
    <col min="3" max="3" width="9.375" style="9" customWidth="1"/>
    <col min="4" max="4" width="9.375" style="91" customWidth="1"/>
    <col min="5" max="5" width="2.375" style="3" customWidth="1"/>
    <col min="6" max="7" width="9.375" style="3" customWidth="1"/>
    <col min="8" max="16384" width="9" style="3"/>
  </cols>
  <sheetData>
    <row r="1" spans="1:8" ht="12.75">
      <c r="A1" s="1" t="s">
        <v>194</v>
      </c>
      <c r="B1" s="1"/>
      <c r="C1" s="1"/>
      <c r="D1" s="95"/>
      <c r="E1" s="2"/>
      <c r="F1" s="2"/>
      <c r="G1" s="2"/>
    </row>
    <row r="2" spans="1:8" ht="15.75">
      <c r="A2" s="1435" t="s">
        <v>195</v>
      </c>
      <c r="B2" s="1435"/>
      <c r="C2" s="1435"/>
      <c r="D2" s="1435"/>
      <c r="E2" s="1435"/>
      <c r="F2" s="1435"/>
      <c r="G2" s="1435"/>
    </row>
    <row r="3" spans="1:8" ht="12.75">
      <c r="A3" s="1436"/>
      <c r="B3" s="1436"/>
      <c r="C3" s="1436"/>
      <c r="D3" s="1436"/>
      <c r="E3" s="1436"/>
      <c r="F3" s="1436"/>
      <c r="G3" s="1436"/>
    </row>
    <row r="4" spans="1:8" ht="3" customHeight="1">
      <c r="A4" s="129"/>
      <c r="B4" s="129"/>
      <c r="C4" s="129"/>
      <c r="D4" s="129"/>
      <c r="E4" s="129"/>
      <c r="F4" s="129"/>
      <c r="G4" s="129"/>
    </row>
    <row r="5" spans="1:8" ht="12.75" customHeight="1">
      <c r="A5" s="130"/>
      <c r="B5" s="130"/>
      <c r="C5" s="1437" t="s">
        <v>501</v>
      </c>
      <c r="D5" s="1437"/>
      <c r="E5" s="131"/>
      <c r="F5" s="1437" t="s">
        <v>366</v>
      </c>
      <c r="G5" s="1437"/>
    </row>
    <row r="6" spans="1:8" ht="25.5" customHeight="1">
      <c r="A6" s="1438"/>
      <c r="B6" s="133" t="s">
        <v>196</v>
      </c>
      <c r="C6" s="364" t="s">
        <v>371</v>
      </c>
      <c r="D6" s="135" t="s">
        <v>4</v>
      </c>
      <c r="E6" s="1439"/>
      <c r="F6" s="134" t="s">
        <v>371</v>
      </c>
      <c r="G6" s="134" t="s">
        <v>5</v>
      </c>
      <c r="H6" s="117"/>
    </row>
    <row r="7" spans="1:8">
      <c r="A7" s="1438"/>
      <c r="B7" s="132"/>
      <c r="C7" s="365" t="s">
        <v>6</v>
      </c>
      <c r="D7" s="134" t="s">
        <v>6</v>
      </c>
      <c r="E7" s="1439"/>
      <c r="F7" s="136" t="s">
        <v>6</v>
      </c>
      <c r="G7" s="134" t="s">
        <v>6</v>
      </c>
      <c r="H7" s="117"/>
    </row>
    <row r="8" spans="1:8" ht="8.4499999999999993" customHeight="1">
      <c r="A8" s="137"/>
      <c r="B8" s="138"/>
      <c r="C8" s="366"/>
      <c r="D8" s="136"/>
      <c r="E8" s="134"/>
      <c r="F8" s="134"/>
      <c r="G8" s="134"/>
      <c r="H8" s="117"/>
    </row>
    <row r="9" spans="1:8" ht="11.25" customHeight="1">
      <c r="A9" s="139" t="s">
        <v>148</v>
      </c>
      <c r="B9" s="140"/>
      <c r="C9" s="365"/>
      <c r="D9" s="141"/>
      <c r="E9" s="142"/>
      <c r="F9" s="142"/>
      <c r="G9" s="142"/>
      <c r="H9" s="117"/>
    </row>
    <row r="10" spans="1:8" ht="3.75" customHeight="1">
      <c r="A10" s="143"/>
      <c r="B10" s="141"/>
      <c r="C10" s="367"/>
      <c r="D10" s="141"/>
      <c r="E10" s="142"/>
      <c r="F10" s="142"/>
      <c r="G10" s="142"/>
      <c r="H10" s="117"/>
    </row>
    <row r="11" spans="1:8" ht="11.25" customHeight="1">
      <c r="A11" s="139" t="s">
        <v>149</v>
      </c>
      <c r="B11" s="140"/>
      <c r="C11" s="365"/>
      <c r="D11" s="141"/>
      <c r="E11" s="142"/>
      <c r="F11" s="142"/>
      <c r="G11" s="142"/>
      <c r="H11" s="117"/>
    </row>
    <row r="12" spans="1:8" ht="11.25" customHeight="1">
      <c r="A12" s="531" t="s">
        <v>150</v>
      </c>
      <c r="B12" s="538"/>
      <c r="C12" s="880">
        <v>2012.4480000000001</v>
      </c>
      <c r="D12" s="884">
        <v>9186.3169999999991</v>
      </c>
      <c r="E12" s="519"/>
      <c r="F12" s="889">
        <v>2039.117</v>
      </c>
      <c r="G12" s="894">
        <v>8305.0490000000009</v>
      </c>
      <c r="H12" s="117"/>
    </row>
    <row r="13" spans="1:8" ht="11.25" customHeight="1">
      <c r="A13" s="531" t="s">
        <v>151</v>
      </c>
      <c r="B13" s="538"/>
      <c r="C13" s="880">
        <v>1824.1569999999999</v>
      </c>
      <c r="D13" s="884">
        <v>8361.5730000000003</v>
      </c>
      <c r="E13" s="519"/>
      <c r="F13" s="889">
        <v>1924.405</v>
      </c>
      <c r="G13" s="894">
        <v>9393.5229999999992</v>
      </c>
      <c r="H13" s="117"/>
    </row>
    <row r="14" spans="1:8" ht="11.25" customHeight="1">
      <c r="A14" s="531" t="s">
        <v>152</v>
      </c>
      <c r="B14" s="538"/>
      <c r="C14" s="880">
        <v>5719.8760000000002</v>
      </c>
      <c r="D14" s="884">
        <v>19972.705000000002</v>
      </c>
      <c r="E14" s="519"/>
      <c r="F14" s="889">
        <v>4811.8010000000004</v>
      </c>
      <c r="G14" s="894">
        <v>19835.896000000001</v>
      </c>
      <c r="H14" s="117"/>
    </row>
    <row r="15" spans="1:8" ht="11.25" customHeight="1">
      <c r="A15" s="531" t="s">
        <v>153</v>
      </c>
      <c r="B15" s="538"/>
      <c r="C15" s="880">
        <v>155.767</v>
      </c>
      <c r="D15" s="884">
        <v>709.78300000000002</v>
      </c>
      <c r="E15" s="519"/>
      <c r="F15" s="889">
        <v>210.38200000000001</v>
      </c>
      <c r="G15" s="894">
        <v>748.34199999999998</v>
      </c>
      <c r="H15" s="117"/>
    </row>
    <row r="16" spans="1:8" ht="11.25" customHeight="1">
      <c r="A16" s="531" t="s">
        <v>197</v>
      </c>
      <c r="B16" s="538"/>
      <c r="C16" s="880">
        <v>1967.2289999999991</v>
      </c>
      <c r="D16" s="884">
        <v>6082.9730000000054</v>
      </c>
      <c r="E16" s="519"/>
      <c r="F16" s="889">
        <v>2326.744999999999</v>
      </c>
      <c r="G16" s="894">
        <v>8064.6519999999973</v>
      </c>
      <c r="H16" s="117"/>
    </row>
    <row r="17" spans="1:8" ht="14.25" customHeight="1">
      <c r="A17" s="535" t="s">
        <v>155</v>
      </c>
      <c r="B17" s="539"/>
      <c r="C17" s="881">
        <v>11679.476999999999</v>
      </c>
      <c r="D17" s="885">
        <v>44313.35100000001</v>
      </c>
      <c r="E17" s="520"/>
      <c r="F17" s="890">
        <v>11312.449999999999</v>
      </c>
      <c r="G17" s="895">
        <v>46347.461999999992</v>
      </c>
      <c r="H17" s="117"/>
    </row>
    <row r="18" spans="1:8" ht="5.25" customHeight="1">
      <c r="A18" s="531"/>
      <c r="B18" s="538"/>
      <c r="C18" s="880"/>
      <c r="D18" s="884"/>
      <c r="E18" s="519"/>
      <c r="F18" s="889"/>
      <c r="G18" s="894"/>
      <c r="H18" s="117"/>
    </row>
    <row r="19" spans="1:8" ht="11.25" customHeight="1">
      <c r="A19" s="535" t="s">
        <v>156</v>
      </c>
      <c r="B19" s="539"/>
      <c r="C19" s="880"/>
      <c r="D19" s="884"/>
      <c r="E19" s="519"/>
      <c r="F19" s="889"/>
      <c r="G19" s="894"/>
      <c r="H19" s="117"/>
    </row>
    <row r="20" spans="1:8" ht="11.25" customHeight="1">
      <c r="A20" s="531" t="s">
        <v>157</v>
      </c>
      <c r="B20" s="538"/>
      <c r="C20" s="880">
        <v>-3856.252</v>
      </c>
      <c r="D20" s="884">
        <v>-14878.264999999999</v>
      </c>
      <c r="E20" s="519"/>
      <c r="F20" s="889">
        <v>-3586.761</v>
      </c>
      <c r="G20" s="894">
        <v>-13916.789000000001</v>
      </c>
      <c r="H20" s="117"/>
    </row>
    <row r="21" spans="1:8" ht="11.25" customHeight="1">
      <c r="A21" s="531" t="s">
        <v>158</v>
      </c>
      <c r="B21" s="538"/>
      <c r="C21" s="880">
        <v>-5953.3019999999997</v>
      </c>
      <c r="D21" s="884">
        <v>-19721.751000000004</v>
      </c>
      <c r="E21" s="519"/>
      <c r="F21" s="889">
        <v>-4915.92</v>
      </c>
      <c r="G21" s="894">
        <v>-20123.113000000001</v>
      </c>
      <c r="H21" s="117"/>
    </row>
    <row r="22" spans="1:8" ht="11.25" customHeight="1">
      <c r="A22" s="531" t="s">
        <v>159</v>
      </c>
      <c r="B22" s="538"/>
      <c r="C22" s="880">
        <v>-459.00700000000001</v>
      </c>
      <c r="D22" s="884">
        <v>-1707.806</v>
      </c>
      <c r="E22" s="519"/>
      <c r="F22" s="889">
        <v>-426.53500000000003</v>
      </c>
      <c r="G22" s="894">
        <v>-1698.8140000000001</v>
      </c>
      <c r="H22" s="117"/>
    </row>
    <row r="23" spans="1:8" ht="11.25" customHeight="1">
      <c r="A23" s="531" t="s">
        <v>160</v>
      </c>
      <c r="B23" s="538"/>
      <c r="C23" s="880">
        <v>-898.07600000000002</v>
      </c>
      <c r="D23" s="884">
        <v>-4018.8349999999996</v>
      </c>
      <c r="E23" s="519"/>
      <c r="F23" s="889">
        <v>-933.66800000000001</v>
      </c>
      <c r="G23" s="894">
        <v>-4000.6010000000001</v>
      </c>
      <c r="H23" s="117"/>
    </row>
    <row r="24" spans="1:8" ht="11.25" customHeight="1">
      <c r="A24" s="531" t="s">
        <v>198</v>
      </c>
      <c r="B24" s="538"/>
      <c r="C24" s="880">
        <v>-1121.4169999999995</v>
      </c>
      <c r="D24" s="884">
        <v>-4029.3869999999952</v>
      </c>
      <c r="E24" s="519"/>
      <c r="F24" s="889">
        <v>-1223.1859999999997</v>
      </c>
      <c r="G24" s="894">
        <v>-4243.9939999999988</v>
      </c>
      <c r="H24" s="117"/>
    </row>
    <row r="25" spans="1:8" ht="11.25" customHeight="1">
      <c r="A25" s="535" t="s">
        <v>161</v>
      </c>
      <c r="B25" s="539"/>
      <c r="C25" s="881">
        <v>-12288.053999999998</v>
      </c>
      <c r="D25" s="885">
        <v>-44356.043999999994</v>
      </c>
      <c r="E25" s="520"/>
      <c r="F25" s="890">
        <v>-11086.07</v>
      </c>
      <c r="G25" s="895">
        <v>-43983.311000000002</v>
      </c>
      <c r="H25" s="117"/>
    </row>
    <row r="26" spans="1:8" ht="6" customHeight="1">
      <c r="A26" s="531"/>
      <c r="B26" s="538"/>
      <c r="C26" s="880"/>
      <c r="D26" s="884"/>
      <c r="E26" s="519"/>
      <c r="F26" s="889"/>
      <c r="G26" s="894"/>
      <c r="H26" s="117"/>
    </row>
    <row r="27" spans="1:8" ht="11.25" customHeight="1">
      <c r="A27" s="535" t="s">
        <v>162</v>
      </c>
      <c r="B27" s="539"/>
      <c r="C27" s="881">
        <v>-608.57699999999932</v>
      </c>
      <c r="D27" s="885">
        <v>-42.69299999998475</v>
      </c>
      <c r="E27" s="520"/>
      <c r="F27" s="890">
        <v>226.3799999999992</v>
      </c>
      <c r="G27" s="895">
        <v>2364.1509999999907</v>
      </c>
      <c r="H27" s="117"/>
    </row>
    <row r="28" spans="1:8" ht="8.4499999999999993" customHeight="1">
      <c r="A28" s="531"/>
      <c r="B28" s="538"/>
      <c r="C28" s="880"/>
      <c r="D28" s="884"/>
      <c r="E28" s="519"/>
      <c r="F28" s="889"/>
      <c r="G28" s="894"/>
      <c r="H28" s="117"/>
    </row>
    <row r="29" spans="1:8" ht="11.25" customHeight="1">
      <c r="A29" s="535" t="s">
        <v>163</v>
      </c>
      <c r="B29" s="539"/>
      <c r="C29" s="880"/>
      <c r="D29" s="884"/>
      <c r="E29" s="519"/>
      <c r="F29" s="889"/>
      <c r="G29" s="894"/>
      <c r="H29" s="117"/>
    </row>
    <row r="30" spans="1:8" ht="8.4499999999999993" customHeight="1">
      <c r="A30" s="531"/>
      <c r="B30" s="538"/>
      <c r="C30" s="880"/>
      <c r="D30" s="884"/>
      <c r="E30" s="519"/>
      <c r="F30" s="889"/>
      <c r="G30" s="894"/>
      <c r="H30" s="117"/>
    </row>
    <row r="31" spans="1:8" ht="11.25" customHeight="1">
      <c r="A31" s="535" t="s">
        <v>164</v>
      </c>
      <c r="B31" s="539"/>
      <c r="C31" s="880"/>
      <c r="D31" s="884"/>
      <c r="E31" s="519"/>
      <c r="F31" s="889"/>
      <c r="G31" s="894"/>
      <c r="H31" s="117"/>
    </row>
    <row r="32" spans="1:8" ht="11.25" customHeight="1">
      <c r="A32" s="531" t="s">
        <v>48</v>
      </c>
      <c r="B32" s="538"/>
      <c r="C32" s="880">
        <v>-1164.7190000000001</v>
      </c>
      <c r="D32" s="884">
        <v>-6283.514000000001</v>
      </c>
      <c r="E32" s="519"/>
      <c r="F32" s="889">
        <v>-1343.5659999999998</v>
      </c>
      <c r="G32" s="894">
        <v>-5777.2829999999985</v>
      </c>
      <c r="H32" s="117"/>
    </row>
    <row r="33" spans="1:8" ht="11.25" customHeight="1">
      <c r="A33" s="531" t="s">
        <v>52</v>
      </c>
      <c r="B33" s="538"/>
      <c r="C33" s="880">
        <v>126.83499999999999</v>
      </c>
      <c r="D33" s="884">
        <v>1236.2809999999999</v>
      </c>
      <c r="E33" s="519"/>
      <c r="F33" s="889">
        <v>152.803</v>
      </c>
      <c r="G33" s="894">
        <v>912.87800000000004</v>
      </c>
      <c r="H33" s="117"/>
    </row>
    <row r="34" spans="1:8" ht="11.25" customHeight="1">
      <c r="A34" s="535" t="s">
        <v>165</v>
      </c>
      <c r="B34" s="539"/>
      <c r="C34" s="881">
        <v>-1037.884</v>
      </c>
      <c r="D34" s="885">
        <v>-5047.2330000000011</v>
      </c>
      <c r="E34" s="520"/>
      <c r="F34" s="890">
        <v>-1190.7629999999999</v>
      </c>
      <c r="G34" s="895">
        <v>-4864.4049999999988</v>
      </c>
      <c r="H34" s="117"/>
    </row>
    <row r="35" spans="1:8" ht="8.4499999999999993" customHeight="1">
      <c r="A35" s="531"/>
      <c r="B35" s="538"/>
      <c r="C35" s="880"/>
      <c r="D35" s="884"/>
      <c r="E35" s="519"/>
      <c r="F35" s="889"/>
      <c r="G35" s="894"/>
      <c r="H35" s="117"/>
    </row>
    <row r="36" spans="1:8" ht="11.25" customHeight="1">
      <c r="A36" s="535" t="s">
        <v>166</v>
      </c>
      <c r="B36" s="539"/>
      <c r="C36" s="880"/>
      <c r="D36" s="884"/>
      <c r="E36" s="519"/>
      <c r="F36" s="889"/>
      <c r="G36" s="894"/>
      <c r="H36" s="117"/>
    </row>
    <row r="37" spans="1:8" ht="11.25" customHeight="1">
      <c r="A37" s="535" t="s">
        <v>149</v>
      </c>
      <c r="B37" s="538"/>
      <c r="C37" s="880"/>
      <c r="D37" s="884"/>
      <c r="E37" s="519"/>
      <c r="F37" s="889"/>
      <c r="G37" s="894"/>
      <c r="H37" s="117"/>
    </row>
    <row r="38" spans="1:8" ht="11.25" customHeight="1">
      <c r="A38" s="531" t="s">
        <v>167</v>
      </c>
      <c r="B38" s="538"/>
      <c r="C38" s="880">
        <v>2.625</v>
      </c>
      <c r="D38" s="884">
        <v>0</v>
      </c>
      <c r="E38" s="519"/>
      <c r="F38" s="889">
        <v>2.8849999999999998</v>
      </c>
      <c r="G38" s="894">
        <v>17.54</v>
      </c>
      <c r="H38" s="117"/>
    </row>
    <row r="39" spans="1:8" ht="11.25" customHeight="1">
      <c r="A39" s="531" t="s">
        <v>168</v>
      </c>
      <c r="B39" s="538"/>
      <c r="C39" s="880">
        <v>1370.855</v>
      </c>
      <c r="D39" s="884">
        <v>6896.4849999999997</v>
      </c>
      <c r="E39" s="519"/>
      <c r="F39" s="889">
        <v>1625.539</v>
      </c>
      <c r="G39" s="894">
        <v>7056.317</v>
      </c>
      <c r="H39" s="117"/>
    </row>
    <row r="40" spans="1:8" ht="11.25" customHeight="1">
      <c r="A40" s="535" t="s">
        <v>156</v>
      </c>
      <c r="B40" s="538"/>
      <c r="C40" s="880"/>
      <c r="D40" s="884"/>
      <c r="E40" s="519"/>
      <c r="F40" s="889"/>
      <c r="G40" s="894"/>
      <c r="H40" s="117"/>
    </row>
    <row r="41" spans="1:8" ht="11.25" customHeight="1">
      <c r="A41" s="531" t="s">
        <v>167</v>
      </c>
      <c r="B41" s="538"/>
      <c r="C41" s="880">
        <v>-2.4359999999999999</v>
      </c>
      <c r="D41" s="884">
        <v>0</v>
      </c>
      <c r="E41" s="519"/>
      <c r="F41" s="889">
        <v>-2.37</v>
      </c>
      <c r="G41" s="894">
        <v>-16.733000000000001</v>
      </c>
      <c r="H41" s="117"/>
    </row>
    <row r="42" spans="1:8" ht="11.25" customHeight="1">
      <c r="A42" s="531" t="s">
        <v>168</v>
      </c>
      <c r="B42" s="538"/>
      <c r="C42" s="880">
        <v>-1062.5930000000001</v>
      </c>
      <c r="D42" s="884">
        <v>-7207.0519999999997</v>
      </c>
      <c r="E42" s="519"/>
      <c r="F42" s="889">
        <v>-1952.867</v>
      </c>
      <c r="G42" s="894">
        <v>-6731.8620000000001</v>
      </c>
      <c r="H42" s="117"/>
    </row>
    <row r="43" spans="1:8" ht="11.25" customHeight="1">
      <c r="A43" s="535" t="s">
        <v>169</v>
      </c>
      <c r="B43" s="539"/>
      <c r="C43" s="881">
        <v>308.45100000000002</v>
      </c>
      <c r="D43" s="885">
        <v>-310.56700000000001</v>
      </c>
      <c r="E43" s="520"/>
      <c r="F43" s="890">
        <v>-326.81299999999987</v>
      </c>
      <c r="G43" s="895">
        <v>325.26199999999972</v>
      </c>
      <c r="H43" s="117"/>
    </row>
    <row r="44" spans="1:8" ht="7.5" customHeight="1">
      <c r="A44" s="531"/>
      <c r="B44" s="538"/>
      <c r="C44" s="880"/>
      <c r="D44" s="884"/>
      <c r="E44" s="519"/>
      <c r="F44" s="889"/>
      <c r="G44" s="894"/>
      <c r="H44" s="117"/>
    </row>
    <row r="45" spans="1:8" ht="11.25" customHeight="1">
      <c r="A45" s="535" t="s">
        <v>170</v>
      </c>
      <c r="B45" s="539"/>
      <c r="C45" s="881">
        <v>-729.43299999999999</v>
      </c>
      <c r="D45" s="885">
        <v>-5357.8000000000011</v>
      </c>
      <c r="E45" s="520"/>
      <c r="F45" s="890">
        <v>-1517.5759999999998</v>
      </c>
      <c r="G45" s="895">
        <v>-4539.1429999999991</v>
      </c>
      <c r="H45" s="117"/>
    </row>
    <row r="46" spans="1:8" ht="7.5" customHeight="1">
      <c r="A46" s="531"/>
      <c r="B46" s="538"/>
      <c r="C46" s="880"/>
      <c r="D46" s="884"/>
      <c r="E46" s="519"/>
      <c r="F46" s="889"/>
      <c r="G46" s="894"/>
      <c r="H46" s="117"/>
    </row>
    <row r="47" spans="1:8" ht="11.25" customHeight="1">
      <c r="A47" s="537" t="s">
        <v>171</v>
      </c>
      <c r="B47" s="540"/>
      <c r="C47" s="880"/>
      <c r="D47" s="884"/>
      <c r="E47" s="519"/>
      <c r="F47" s="889"/>
      <c r="G47" s="894"/>
      <c r="H47" s="117"/>
    </row>
    <row r="48" spans="1:8" ht="8.4499999999999993" customHeight="1">
      <c r="A48" s="531"/>
      <c r="B48" s="538"/>
      <c r="C48" s="880"/>
      <c r="D48" s="884"/>
      <c r="E48" s="519"/>
      <c r="F48" s="889"/>
      <c r="G48" s="894"/>
      <c r="H48" s="117"/>
    </row>
    <row r="49" spans="1:8" ht="11.25" customHeight="1">
      <c r="A49" s="535" t="s">
        <v>149</v>
      </c>
      <c r="B49" s="539"/>
      <c r="C49" s="880"/>
      <c r="D49" s="884"/>
      <c r="E49" s="519"/>
      <c r="F49" s="889"/>
      <c r="G49" s="894"/>
      <c r="H49" s="117"/>
    </row>
    <row r="50" spans="1:8" ht="11.25" customHeight="1">
      <c r="A50" s="531" t="s">
        <v>120</v>
      </c>
      <c r="B50" s="538"/>
      <c r="C50" s="880">
        <v>4.7930000000000001</v>
      </c>
      <c r="D50" s="884">
        <v>0</v>
      </c>
      <c r="E50" s="519"/>
      <c r="F50" s="889">
        <v>15</v>
      </c>
      <c r="G50" s="894">
        <v>0</v>
      </c>
      <c r="H50" s="117"/>
    </row>
    <row r="51" spans="1:8" ht="11.25" customHeight="1">
      <c r="A51" s="531" t="s">
        <v>121</v>
      </c>
      <c r="B51" s="538"/>
      <c r="C51" s="880">
        <v>3909.3270000000002</v>
      </c>
      <c r="D51" s="884">
        <v>33328.620000000003</v>
      </c>
      <c r="E51" s="519"/>
      <c r="F51" s="889">
        <v>4988.2060000000001</v>
      </c>
      <c r="G51" s="894">
        <v>16256.404</v>
      </c>
      <c r="H51" s="117"/>
    </row>
    <row r="52" spans="1:8" ht="11.25" customHeight="1">
      <c r="A52" s="531" t="s">
        <v>172</v>
      </c>
      <c r="B52" s="538"/>
      <c r="C52" s="880">
        <v>0</v>
      </c>
      <c r="D52" s="884">
        <v>0</v>
      </c>
      <c r="E52" s="519"/>
      <c r="F52" s="889">
        <v>0</v>
      </c>
      <c r="G52" s="894">
        <v>0</v>
      </c>
      <c r="H52" s="117"/>
    </row>
    <row r="53" spans="1:8" ht="11.25" customHeight="1">
      <c r="A53" s="531" t="s">
        <v>173</v>
      </c>
      <c r="B53" s="538"/>
      <c r="C53" s="880">
        <v>413.20499999999998</v>
      </c>
      <c r="D53" s="884">
        <v>37.055999999999997</v>
      </c>
      <c r="E53" s="519"/>
      <c r="F53" s="889">
        <v>292.50400000000002</v>
      </c>
      <c r="G53" s="894">
        <v>454.14400000000001</v>
      </c>
      <c r="H53" s="117"/>
    </row>
    <row r="54" spans="1:8" ht="11.25" customHeight="1">
      <c r="A54" s="535" t="s">
        <v>155</v>
      </c>
      <c r="B54" s="539"/>
      <c r="C54" s="881">
        <v>4327.3250000000007</v>
      </c>
      <c r="D54" s="885">
        <v>33365.675999999999</v>
      </c>
      <c r="E54" s="520"/>
      <c r="F54" s="890">
        <v>5295.71</v>
      </c>
      <c r="G54" s="895">
        <v>16710.547999999999</v>
      </c>
      <c r="H54" s="117"/>
    </row>
    <row r="55" spans="1:8" ht="5.25" customHeight="1">
      <c r="A55" s="531"/>
      <c r="B55" s="538"/>
      <c r="C55" s="880"/>
      <c r="D55" s="884"/>
      <c r="E55" s="519"/>
      <c r="F55" s="889"/>
      <c r="G55" s="894"/>
      <c r="H55" s="117"/>
    </row>
    <row r="56" spans="1:8" ht="11.25" customHeight="1">
      <c r="A56" s="535" t="s">
        <v>156</v>
      </c>
      <c r="B56" s="539"/>
      <c r="C56" s="880"/>
      <c r="D56" s="884"/>
      <c r="E56" s="519"/>
      <c r="F56" s="889"/>
      <c r="G56" s="894"/>
      <c r="H56" s="117"/>
    </row>
    <row r="57" spans="1:8" ht="11.25" customHeight="1">
      <c r="A57" s="531" t="s">
        <v>98</v>
      </c>
      <c r="B57" s="538"/>
      <c r="C57" s="880">
        <v>0</v>
      </c>
      <c r="D57" s="884">
        <v>-16.466999999999999</v>
      </c>
      <c r="E57" s="519"/>
      <c r="F57" s="889">
        <v>-2.3539999999999992</v>
      </c>
      <c r="G57" s="894">
        <v>-16.396000000000001</v>
      </c>
      <c r="H57" s="117"/>
    </row>
    <row r="58" spans="1:8" ht="11.25" customHeight="1">
      <c r="A58" s="531" t="s">
        <v>174</v>
      </c>
      <c r="B58" s="538"/>
      <c r="C58" s="880">
        <v>-825.3420000000001</v>
      </c>
      <c r="D58" s="884">
        <v>-27974.389000000003</v>
      </c>
      <c r="E58" s="519"/>
      <c r="F58" s="889">
        <v>-3361.7650000000003</v>
      </c>
      <c r="G58" s="894">
        <v>-13241.932000000001</v>
      </c>
      <c r="H58" s="117"/>
    </row>
    <row r="59" spans="1:8" ht="11.25" customHeight="1">
      <c r="A59" s="531" t="s">
        <v>175</v>
      </c>
      <c r="B59" s="538"/>
      <c r="C59" s="880">
        <v>0</v>
      </c>
      <c r="D59" s="884">
        <v>0</v>
      </c>
      <c r="E59" s="519"/>
      <c r="F59" s="889">
        <v>0</v>
      </c>
      <c r="G59" s="894">
        <v>0</v>
      </c>
      <c r="H59" s="117"/>
    </row>
    <row r="60" spans="1:8" ht="11.25" customHeight="1">
      <c r="A60" s="531" t="s">
        <v>176</v>
      </c>
      <c r="B60" s="538"/>
      <c r="C60" s="880">
        <v>-492.6450000000014</v>
      </c>
      <c r="D60" s="884">
        <v>-406.18800000000414</v>
      </c>
      <c r="E60" s="519"/>
      <c r="F60" s="889">
        <v>-302.62000000000182</v>
      </c>
      <c r="G60" s="894">
        <v>-420.50999999999863</v>
      </c>
      <c r="H60" s="117"/>
    </row>
    <row r="61" spans="1:8" ht="11.25" customHeight="1">
      <c r="A61" s="535" t="s">
        <v>161</v>
      </c>
      <c r="B61" s="539"/>
      <c r="C61" s="881">
        <v>-1317.9870000000014</v>
      </c>
      <c r="D61" s="885">
        <v>-28397.044000000009</v>
      </c>
      <c r="E61" s="520"/>
      <c r="F61" s="890">
        <v>-3666.7390000000019</v>
      </c>
      <c r="G61" s="895">
        <v>-13678.838</v>
      </c>
      <c r="H61" s="117"/>
    </row>
    <row r="62" spans="1:8" ht="8.4499999999999993" customHeight="1">
      <c r="A62" s="531"/>
      <c r="B62" s="538"/>
      <c r="C62" s="880"/>
      <c r="D62" s="884"/>
      <c r="E62" s="519"/>
      <c r="F62" s="889"/>
      <c r="G62" s="894"/>
      <c r="H62" s="117"/>
    </row>
    <row r="63" spans="1:8" ht="11.25" customHeight="1">
      <c r="A63" s="535" t="s">
        <v>177</v>
      </c>
      <c r="B63" s="539"/>
      <c r="C63" s="881">
        <v>3009.3379999999993</v>
      </c>
      <c r="D63" s="885">
        <v>4968.6319999999905</v>
      </c>
      <c r="E63" s="520"/>
      <c r="F63" s="890">
        <v>1628.9709999999982</v>
      </c>
      <c r="G63" s="895">
        <v>3031.7099999999991</v>
      </c>
      <c r="H63" s="117"/>
    </row>
    <row r="64" spans="1:8" ht="3.75" customHeight="1">
      <c r="A64" s="531"/>
      <c r="B64" s="538"/>
      <c r="C64" s="880"/>
      <c r="D64" s="884"/>
      <c r="E64" s="519"/>
      <c r="F64" s="889"/>
      <c r="G64" s="894"/>
      <c r="H64" s="117"/>
    </row>
    <row r="65" spans="1:8" ht="11.25" customHeight="1">
      <c r="A65" s="533" t="s">
        <v>178</v>
      </c>
      <c r="B65" s="532"/>
      <c r="C65" s="882">
        <v>1671.328</v>
      </c>
      <c r="D65" s="886">
        <v>-431.86099999999533</v>
      </c>
      <c r="E65" s="523"/>
      <c r="F65" s="891">
        <v>337.77499999999759</v>
      </c>
      <c r="G65" s="896">
        <v>856.71799999999075</v>
      </c>
      <c r="H65" s="117"/>
    </row>
    <row r="66" spans="1:8" ht="11.25" customHeight="1">
      <c r="A66" s="531" t="s">
        <v>179</v>
      </c>
      <c r="B66" s="538"/>
      <c r="C66" s="880">
        <v>9239.2649999999921</v>
      </c>
      <c r="D66" s="884">
        <v>6560.1380000000172</v>
      </c>
      <c r="E66" s="519"/>
      <c r="F66" s="888">
        <v>8382.5470000000023</v>
      </c>
      <c r="G66" s="893">
        <v>8382.5470000000023</v>
      </c>
      <c r="H66" s="117"/>
    </row>
    <row r="67" spans="1:8" ht="11.25" customHeight="1">
      <c r="A67" s="531" t="s">
        <v>180</v>
      </c>
      <c r="B67" s="538"/>
      <c r="C67" s="880">
        <v>10910.592999999992</v>
      </c>
      <c r="D67" s="884">
        <v>6128.2770000000219</v>
      </c>
      <c r="E67" s="519"/>
      <c r="F67" s="888">
        <v>8720.3220000000001</v>
      </c>
      <c r="G67" s="893">
        <v>9239.2649999999921</v>
      </c>
      <c r="H67" s="117"/>
    </row>
    <row r="68" spans="1:8" ht="8.4499999999999993" customHeight="1">
      <c r="A68" s="531"/>
      <c r="B68" s="538"/>
      <c r="C68" s="880"/>
      <c r="D68" s="884"/>
      <c r="E68" s="519"/>
      <c r="F68" s="888"/>
      <c r="G68" s="893"/>
      <c r="H68" s="117"/>
    </row>
    <row r="69" spans="1:8" ht="22.5" customHeight="1">
      <c r="A69" s="536" t="s">
        <v>46</v>
      </c>
      <c r="B69" s="541"/>
      <c r="C69" s="883"/>
      <c r="D69" s="887"/>
      <c r="E69" s="542"/>
      <c r="F69" s="892"/>
      <c r="G69" s="897"/>
      <c r="H69" s="117"/>
    </row>
    <row r="70" spans="1:8" ht="8.4499999999999993" customHeight="1">
      <c r="A70" s="531"/>
      <c r="B70" s="538"/>
      <c r="C70" s="880"/>
      <c r="D70" s="884"/>
      <c r="E70" s="519"/>
      <c r="F70" s="889"/>
      <c r="G70" s="894"/>
      <c r="H70" s="117"/>
    </row>
    <row r="71" spans="1:8" ht="11.25" customHeight="1">
      <c r="A71" s="531" t="s">
        <v>181</v>
      </c>
      <c r="B71" s="538"/>
      <c r="C71" s="880">
        <v>-608.57699999999932</v>
      </c>
      <c r="D71" s="884">
        <v>-42.69299999998475</v>
      </c>
      <c r="E71" s="519"/>
      <c r="F71" s="889">
        <v>226.3799999999992</v>
      </c>
      <c r="G71" s="894">
        <v>2364.1509999999907</v>
      </c>
      <c r="H71" s="117"/>
    </row>
    <row r="72" spans="1:8" ht="11.25" customHeight="1">
      <c r="A72" s="531" t="s">
        <v>182</v>
      </c>
      <c r="B72" s="538"/>
      <c r="C72" s="880">
        <v>-1037.884</v>
      </c>
      <c r="D72" s="884">
        <v>-5047.2330000000011</v>
      </c>
      <c r="E72" s="519"/>
      <c r="F72" s="889">
        <v>-1190.7629999999999</v>
      </c>
      <c r="G72" s="894">
        <v>-4864.4049999999988</v>
      </c>
      <c r="H72" s="117"/>
    </row>
    <row r="73" spans="1:8" ht="8.4499999999999993" customHeight="1">
      <c r="A73" s="531"/>
      <c r="B73" s="538"/>
      <c r="C73" s="880"/>
      <c r="D73" s="884"/>
      <c r="E73" s="519"/>
      <c r="F73" s="889"/>
      <c r="G73" s="894"/>
      <c r="H73" s="117"/>
    </row>
    <row r="74" spans="1:8" ht="11.25" customHeight="1">
      <c r="A74" s="533" t="s">
        <v>67</v>
      </c>
      <c r="B74" s="538">
        <v>4</v>
      </c>
      <c r="C74" s="882">
        <v>-1646.4609999999993</v>
      </c>
      <c r="D74" s="886">
        <v>-5089.9259999999858</v>
      </c>
      <c r="E74" s="523"/>
      <c r="F74" s="891">
        <v>-964.38300000000072</v>
      </c>
      <c r="G74" s="896">
        <v>-2500.2540000000081</v>
      </c>
      <c r="H74" s="117"/>
    </row>
    <row r="75" spans="1:8" ht="5.25" customHeight="1">
      <c r="B75" s="117"/>
      <c r="C75" s="117"/>
      <c r="D75" s="120"/>
      <c r="E75" s="117"/>
      <c r="F75" s="117"/>
      <c r="G75" s="117"/>
      <c r="H75" s="117"/>
    </row>
    <row r="76" spans="1:8" s="643" customFormat="1" ht="14.25" customHeight="1">
      <c r="A76" s="1261" t="s">
        <v>505</v>
      </c>
      <c r="B76" s="708"/>
      <c r="C76" s="19"/>
      <c r="D76" s="20"/>
      <c r="E76" s="726"/>
      <c r="F76" s="727"/>
      <c r="G76" s="647"/>
      <c r="H76" s="647"/>
    </row>
    <row r="77" spans="1:8" s="643" customFormat="1" ht="15.75" customHeight="1">
      <c r="A77" s="1434" t="s">
        <v>506</v>
      </c>
      <c r="B77" s="1434"/>
      <c r="C77" s="1434"/>
      <c r="D77" s="1434"/>
      <c r="E77" s="1434"/>
      <c r="F77" s="1434"/>
      <c r="G77" s="1434"/>
      <c r="H77" s="647"/>
    </row>
    <row r="78" spans="1:8" ht="17.25" customHeight="1">
      <c r="A78" s="673" t="s">
        <v>548</v>
      </c>
      <c r="B78" s="319"/>
      <c r="C78" s="319"/>
      <c r="D78" s="319"/>
      <c r="E78" s="503"/>
      <c r="F78" s="503"/>
      <c r="G78" s="503"/>
      <c r="H78" s="117"/>
    </row>
    <row r="79" spans="1:8" ht="14.25">
      <c r="A79"/>
      <c r="B79"/>
      <c r="C79"/>
      <c r="D79"/>
      <c r="E79" s="117"/>
      <c r="F79" s="117"/>
      <c r="G79" s="117"/>
      <c r="H79" s="117"/>
    </row>
    <row r="80" spans="1:8">
      <c r="B80" s="117"/>
      <c r="C80" s="117"/>
      <c r="D80" s="120"/>
      <c r="E80" s="117"/>
      <c r="F80" s="117"/>
      <c r="G80" s="117"/>
      <c r="H80" s="117"/>
    </row>
    <row r="81" spans="2:8">
      <c r="B81" s="117"/>
      <c r="C81" s="117"/>
      <c r="D81" s="120"/>
      <c r="E81" s="117"/>
      <c r="F81" s="117"/>
      <c r="G81" s="117"/>
      <c r="H81" s="117"/>
    </row>
    <row r="82" spans="2:8">
      <c r="B82" s="117"/>
      <c r="C82" s="117"/>
      <c r="D82" s="120"/>
      <c r="E82" s="117"/>
      <c r="F82" s="117"/>
      <c r="G82" s="117"/>
      <c r="H82" s="117"/>
    </row>
    <row r="83" spans="2:8">
      <c r="B83" s="117"/>
      <c r="C83" s="117"/>
      <c r="D83" s="120"/>
      <c r="E83" s="117"/>
      <c r="F83" s="117"/>
      <c r="G83" s="117"/>
      <c r="H83" s="117"/>
    </row>
    <row r="84" spans="2:8">
      <c r="B84" s="117"/>
      <c r="C84" s="117"/>
      <c r="D84" s="120"/>
      <c r="E84" s="117"/>
      <c r="F84" s="117"/>
      <c r="G84" s="117"/>
      <c r="H84" s="117"/>
    </row>
    <row r="85" spans="2:8">
      <c r="B85" s="117"/>
      <c r="C85" s="117"/>
      <c r="D85" s="120"/>
      <c r="E85" s="117"/>
      <c r="F85" s="117"/>
      <c r="G85" s="117"/>
      <c r="H85" s="117"/>
    </row>
    <row r="86" spans="2:8">
      <c r="B86" s="117"/>
      <c r="C86" s="117"/>
      <c r="D86" s="120"/>
      <c r="E86" s="117"/>
      <c r="F86" s="117"/>
      <c r="G86" s="117"/>
      <c r="H86" s="117"/>
    </row>
    <row r="87" spans="2:8">
      <c r="B87" s="117"/>
      <c r="C87" s="117"/>
      <c r="D87" s="120"/>
      <c r="E87" s="117"/>
      <c r="F87" s="117"/>
      <c r="G87" s="117"/>
      <c r="H87" s="117"/>
    </row>
    <row r="88" spans="2:8">
      <c r="B88" s="117"/>
      <c r="C88" s="117"/>
      <c r="D88" s="120"/>
      <c r="E88" s="117"/>
      <c r="F88" s="117"/>
      <c r="G88" s="117"/>
      <c r="H88" s="117"/>
    </row>
    <row r="89" spans="2:8">
      <c r="B89" s="117"/>
      <c r="C89" s="117"/>
      <c r="D89" s="120"/>
      <c r="E89" s="117"/>
      <c r="F89" s="117"/>
      <c r="G89" s="117"/>
      <c r="H89" s="117"/>
    </row>
    <row r="90" spans="2:8">
      <c r="B90" s="117"/>
      <c r="C90" s="117"/>
      <c r="D90" s="120"/>
      <c r="E90" s="117"/>
      <c r="F90" s="117"/>
      <c r="G90" s="117"/>
      <c r="H90" s="117"/>
    </row>
    <row r="91" spans="2:8">
      <c r="B91" s="117"/>
      <c r="C91" s="117"/>
      <c r="D91" s="120"/>
      <c r="E91" s="117"/>
      <c r="F91" s="117"/>
      <c r="G91" s="117"/>
      <c r="H91" s="117"/>
    </row>
    <row r="92" spans="2:8">
      <c r="B92" s="117"/>
      <c r="C92" s="117"/>
      <c r="D92" s="120"/>
      <c r="E92" s="117"/>
      <c r="F92" s="117"/>
      <c r="G92" s="117"/>
      <c r="H92" s="117"/>
    </row>
    <row r="93" spans="2:8">
      <c r="B93" s="117"/>
      <c r="C93" s="117"/>
      <c r="D93" s="120"/>
      <c r="E93" s="117"/>
      <c r="F93" s="117"/>
      <c r="G93" s="117"/>
      <c r="H93" s="117"/>
    </row>
    <row r="94" spans="2:8">
      <c r="B94" s="117"/>
      <c r="C94" s="117"/>
      <c r="D94" s="120"/>
      <c r="E94" s="117"/>
      <c r="F94" s="117"/>
      <c r="G94" s="117"/>
      <c r="H94" s="117"/>
    </row>
    <row r="95" spans="2:8">
      <c r="B95" s="117"/>
      <c r="C95" s="117"/>
      <c r="D95" s="120"/>
      <c r="E95" s="117"/>
      <c r="F95" s="117"/>
      <c r="G95" s="117"/>
      <c r="H95" s="117"/>
    </row>
    <row r="96" spans="2:8">
      <c r="B96" s="117"/>
      <c r="C96" s="117"/>
      <c r="D96" s="120"/>
      <c r="E96" s="117"/>
      <c r="F96" s="117"/>
      <c r="G96" s="117"/>
      <c r="H96" s="117"/>
    </row>
    <row r="97" spans="2:8">
      <c r="B97" s="117"/>
      <c r="C97" s="117"/>
      <c r="D97" s="120"/>
      <c r="E97" s="117"/>
      <c r="F97" s="117"/>
      <c r="G97" s="117"/>
      <c r="H97" s="117"/>
    </row>
    <row r="98" spans="2:8">
      <c r="B98" s="117"/>
      <c r="C98" s="117"/>
      <c r="D98" s="120"/>
      <c r="E98" s="117"/>
      <c r="F98" s="117"/>
      <c r="G98" s="117"/>
      <c r="H98" s="117"/>
    </row>
    <row r="99" spans="2:8">
      <c r="B99" s="117"/>
      <c r="C99" s="117"/>
      <c r="D99" s="120"/>
      <c r="E99" s="117"/>
      <c r="F99" s="117"/>
      <c r="G99" s="117"/>
      <c r="H99" s="117"/>
    </row>
    <row r="100" spans="2:8">
      <c r="B100" s="117"/>
      <c r="C100" s="117"/>
      <c r="D100" s="120"/>
      <c r="E100" s="117"/>
      <c r="F100" s="117"/>
      <c r="G100" s="117"/>
      <c r="H100" s="117"/>
    </row>
    <row r="101" spans="2:8">
      <c r="B101" s="117"/>
      <c r="C101" s="117"/>
      <c r="D101" s="120"/>
      <c r="E101" s="117"/>
      <c r="F101" s="117"/>
      <c r="G101" s="117"/>
      <c r="H101" s="117"/>
    </row>
    <row r="102" spans="2:8">
      <c r="B102" s="117"/>
      <c r="C102" s="117"/>
      <c r="D102" s="120"/>
      <c r="E102" s="117"/>
      <c r="F102" s="117"/>
      <c r="G102" s="117"/>
      <c r="H102" s="117"/>
    </row>
    <row r="103" spans="2:8">
      <c r="B103" s="117"/>
      <c r="C103" s="117"/>
      <c r="D103" s="120"/>
      <c r="E103" s="117"/>
      <c r="F103" s="117"/>
      <c r="G103" s="117"/>
      <c r="H103" s="117"/>
    </row>
    <row r="104" spans="2:8">
      <c r="B104" s="117"/>
      <c r="C104" s="117"/>
      <c r="D104" s="120"/>
      <c r="E104" s="117"/>
      <c r="F104" s="117"/>
      <c r="G104" s="117"/>
      <c r="H104" s="117"/>
    </row>
    <row r="105" spans="2:8">
      <c r="B105" s="117"/>
      <c r="C105" s="117"/>
      <c r="D105" s="120"/>
      <c r="E105" s="117"/>
      <c r="F105" s="117"/>
      <c r="G105" s="117"/>
      <c r="H105" s="117"/>
    </row>
    <row r="106" spans="2:8">
      <c r="B106" s="117"/>
      <c r="C106" s="117"/>
      <c r="D106" s="120"/>
      <c r="E106" s="117"/>
      <c r="F106" s="117"/>
      <c r="G106" s="117"/>
      <c r="H106" s="117"/>
    </row>
    <row r="107" spans="2:8">
      <c r="B107" s="117"/>
      <c r="C107" s="117"/>
      <c r="D107" s="120"/>
      <c r="E107" s="117"/>
      <c r="F107" s="117"/>
      <c r="G107" s="117"/>
      <c r="H107" s="117"/>
    </row>
    <row r="108" spans="2:8">
      <c r="B108" s="117"/>
      <c r="C108" s="117"/>
      <c r="D108" s="120"/>
      <c r="E108" s="117"/>
      <c r="F108" s="117"/>
      <c r="G108" s="117"/>
      <c r="H108" s="117"/>
    </row>
    <row r="109" spans="2:8">
      <c r="B109" s="117"/>
      <c r="C109" s="117"/>
      <c r="D109" s="120"/>
      <c r="E109" s="117"/>
      <c r="F109" s="117"/>
      <c r="G109" s="117"/>
      <c r="H109" s="117"/>
    </row>
    <row r="110" spans="2:8">
      <c r="B110" s="117"/>
      <c r="C110" s="117"/>
      <c r="D110" s="120"/>
      <c r="E110" s="117"/>
      <c r="F110" s="117"/>
      <c r="G110" s="117"/>
      <c r="H110" s="117"/>
    </row>
    <row r="111" spans="2:8">
      <c r="B111" s="117"/>
      <c r="C111" s="117"/>
      <c r="D111" s="120"/>
      <c r="E111" s="117"/>
      <c r="F111" s="117"/>
      <c r="G111" s="117"/>
      <c r="H111" s="117"/>
    </row>
    <row r="112" spans="2:8">
      <c r="B112" s="117"/>
      <c r="C112" s="117"/>
      <c r="D112" s="120"/>
      <c r="E112" s="117"/>
      <c r="F112" s="117"/>
      <c r="G112" s="117"/>
      <c r="H112" s="117"/>
    </row>
    <row r="113" spans="2:8">
      <c r="B113" s="117"/>
      <c r="C113" s="117"/>
      <c r="D113" s="120"/>
      <c r="E113" s="117"/>
      <c r="F113" s="117"/>
      <c r="G113" s="117"/>
      <c r="H113" s="117"/>
    </row>
    <row r="114" spans="2:8">
      <c r="B114" s="117"/>
      <c r="C114" s="117"/>
      <c r="D114" s="120"/>
      <c r="E114" s="117"/>
      <c r="F114" s="117"/>
      <c r="G114" s="117"/>
      <c r="H114" s="117"/>
    </row>
    <row r="115" spans="2:8">
      <c r="B115" s="117"/>
      <c r="C115" s="117"/>
      <c r="D115" s="120"/>
      <c r="E115" s="117"/>
      <c r="F115" s="117"/>
      <c r="G115" s="117"/>
      <c r="H115" s="117"/>
    </row>
    <row r="116" spans="2:8">
      <c r="B116" s="117"/>
      <c r="C116" s="117"/>
      <c r="D116" s="120"/>
      <c r="E116" s="117"/>
      <c r="F116" s="117"/>
      <c r="G116" s="117"/>
      <c r="H116" s="117"/>
    </row>
    <row r="117" spans="2:8">
      <c r="B117" s="117"/>
      <c r="C117" s="117"/>
      <c r="D117" s="120"/>
      <c r="E117" s="117"/>
      <c r="F117" s="117"/>
      <c r="G117" s="117"/>
      <c r="H117" s="117"/>
    </row>
    <row r="118" spans="2:8">
      <c r="B118" s="117"/>
      <c r="C118" s="117"/>
      <c r="D118" s="120"/>
      <c r="E118" s="117"/>
      <c r="F118" s="117"/>
      <c r="G118" s="117"/>
      <c r="H118" s="117"/>
    </row>
    <row r="119" spans="2:8">
      <c r="B119" s="117"/>
      <c r="C119" s="117"/>
      <c r="D119" s="120"/>
      <c r="E119" s="117"/>
      <c r="F119" s="117"/>
      <c r="G119" s="117"/>
      <c r="H119" s="117"/>
    </row>
    <row r="120" spans="2:8">
      <c r="B120" s="117"/>
      <c r="C120" s="117"/>
      <c r="D120" s="120"/>
      <c r="E120" s="117"/>
      <c r="F120" s="117"/>
      <c r="G120" s="117"/>
      <c r="H120" s="117"/>
    </row>
    <row r="121" spans="2:8">
      <c r="B121" s="117"/>
      <c r="C121" s="117"/>
      <c r="D121" s="120"/>
      <c r="E121" s="117"/>
      <c r="F121" s="117"/>
      <c r="G121" s="117"/>
      <c r="H121" s="117"/>
    </row>
    <row r="122" spans="2:8">
      <c r="B122" s="117"/>
      <c r="C122" s="117"/>
      <c r="D122" s="120"/>
      <c r="E122" s="117"/>
      <c r="F122" s="117"/>
      <c r="G122" s="117"/>
      <c r="H122" s="117"/>
    </row>
    <row r="123" spans="2:8">
      <c r="B123" s="117"/>
      <c r="C123" s="117"/>
      <c r="D123" s="120"/>
      <c r="E123" s="117"/>
      <c r="F123" s="117"/>
      <c r="G123" s="117"/>
      <c r="H123" s="117"/>
    </row>
    <row r="124" spans="2:8">
      <c r="B124" s="117"/>
      <c r="C124" s="117"/>
      <c r="D124" s="120"/>
      <c r="E124" s="117"/>
      <c r="F124" s="117"/>
      <c r="G124" s="117"/>
      <c r="H124" s="117"/>
    </row>
    <row r="125" spans="2:8">
      <c r="B125" s="117"/>
      <c r="C125" s="117"/>
      <c r="D125" s="120"/>
      <c r="E125" s="117"/>
      <c r="F125" s="117"/>
      <c r="G125" s="117"/>
      <c r="H125" s="117"/>
    </row>
    <row r="126" spans="2:8">
      <c r="B126" s="117"/>
      <c r="C126" s="117"/>
      <c r="D126" s="120"/>
      <c r="E126" s="117"/>
      <c r="F126" s="117"/>
      <c r="G126" s="117"/>
      <c r="H126" s="117"/>
    </row>
    <row r="127" spans="2:8">
      <c r="B127" s="117"/>
      <c r="C127" s="117"/>
      <c r="D127" s="120"/>
      <c r="E127" s="117"/>
      <c r="F127" s="117"/>
      <c r="G127" s="117"/>
      <c r="H127" s="117"/>
    </row>
    <row r="128" spans="2:8">
      <c r="B128" s="117"/>
      <c r="C128" s="117"/>
      <c r="D128" s="120"/>
      <c r="E128" s="117"/>
      <c r="F128" s="117"/>
      <c r="G128" s="117"/>
      <c r="H128" s="117"/>
    </row>
    <row r="129" spans="2:8">
      <c r="B129" s="117"/>
      <c r="C129" s="117"/>
      <c r="D129" s="120"/>
      <c r="E129" s="117"/>
      <c r="F129" s="117"/>
      <c r="G129" s="117"/>
      <c r="H129" s="117"/>
    </row>
    <row r="130" spans="2:8">
      <c r="B130" s="117"/>
      <c r="C130" s="117"/>
      <c r="D130" s="120"/>
      <c r="E130" s="117"/>
      <c r="F130" s="117"/>
      <c r="G130" s="117"/>
      <c r="H130" s="117"/>
    </row>
    <row r="131" spans="2:8">
      <c r="B131" s="117"/>
      <c r="C131" s="117"/>
      <c r="D131" s="120"/>
      <c r="E131" s="117"/>
      <c r="F131" s="117"/>
      <c r="G131" s="117"/>
      <c r="H131" s="117"/>
    </row>
    <row r="132" spans="2:8">
      <c r="B132" s="117"/>
      <c r="C132" s="117"/>
      <c r="D132" s="120"/>
      <c r="E132" s="117"/>
      <c r="F132" s="117"/>
      <c r="G132" s="117"/>
      <c r="H132" s="117"/>
    </row>
    <row r="133" spans="2:8">
      <c r="B133" s="117"/>
      <c r="C133" s="117"/>
      <c r="D133" s="120"/>
      <c r="E133" s="117"/>
      <c r="F133" s="117"/>
      <c r="G133" s="117"/>
      <c r="H133" s="117"/>
    </row>
    <row r="134" spans="2:8">
      <c r="B134" s="117"/>
      <c r="C134" s="117"/>
      <c r="D134" s="120"/>
      <c r="E134" s="117"/>
      <c r="F134" s="117"/>
      <c r="G134" s="117"/>
      <c r="H134" s="117"/>
    </row>
    <row r="135" spans="2:8">
      <c r="B135" s="117"/>
      <c r="C135" s="117"/>
      <c r="D135" s="120"/>
      <c r="E135" s="117"/>
      <c r="F135" s="117"/>
      <c r="G135" s="117"/>
      <c r="H135" s="117"/>
    </row>
    <row r="136" spans="2:8">
      <c r="B136" s="117"/>
      <c r="C136" s="117"/>
      <c r="D136" s="120"/>
      <c r="E136" s="117"/>
      <c r="F136" s="117"/>
      <c r="G136" s="117"/>
      <c r="H136" s="117"/>
    </row>
    <row r="137" spans="2:8">
      <c r="B137" s="117"/>
      <c r="C137" s="117"/>
      <c r="D137" s="120"/>
      <c r="E137" s="117"/>
      <c r="F137" s="117"/>
      <c r="G137" s="117"/>
      <c r="H137" s="117"/>
    </row>
    <row r="138" spans="2:8">
      <c r="B138" s="117"/>
      <c r="C138" s="117"/>
      <c r="D138" s="120"/>
      <c r="E138" s="117"/>
      <c r="F138" s="117"/>
      <c r="G138" s="117"/>
      <c r="H138" s="117"/>
    </row>
    <row r="139" spans="2:8">
      <c r="B139" s="117"/>
      <c r="C139" s="117"/>
      <c r="D139" s="120"/>
      <c r="E139" s="117"/>
      <c r="F139" s="117"/>
      <c r="G139" s="117"/>
      <c r="H139" s="117"/>
    </row>
    <row r="140" spans="2:8">
      <c r="B140" s="117"/>
      <c r="C140" s="117"/>
      <c r="D140" s="120"/>
      <c r="E140" s="117"/>
      <c r="F140" s="117"/>
      <c r="G140" s="117"/>
      <c r="H140" s="117"/>
    </row>
    <row r="141" spans="2:8">
      <c r="B141" s="117"/>
      <c r="C141" s="117"/>
      <c r="D141" s="120"/>
      <c r="E141" s="117"/>
      <c r="F141" s="117"/>
      <c r="G141" s="117"/>
      <c r="H141" s="117"/>
    </row>
    <row r="142" spans="2:8">
      <c r="B142" s="117"/>
      <c r="C142" s="117"/>
      <c r="D142" s="120"/>
      <c r="E142" s="117"/>
      <c r="F142" s="117"/>
      <c r="G142" s="117"/>
      <c r="H142" s="117"/>
    </row>
    <row r="143" spans="2:8">
      <c r="B143" s="117"/>
      <c r="C143" s="117"/>
      <c r="D143" s="120"/>
      <c r="E143" s="117"/>
      <c r="F143" s="117"/>
      <c r="G143" s="117"/>
      <c r="H143" s="117"/>
    </row>
    <row r="144" spans="2:8">
      <c r="B144" s="117"/>
      <c r="C144" s="117"/>
      <c r="D144" s="120"/>
      <c r="E144" s="117"/>
      <c r="F144" s="117"/>
      <c r="G144" s="117"/>
      <c r="H144" s="117"/>
    </row>
    <row r="145" spans="2:8">
      <c r="B145" s="117"/>
      <c r="C145" s="117"/>
      <c r="D145" s="120"/>
      <c r="E145" s="117"/>
      <c r="F145" s="117"/>
      <c r="G145" s="117"/>
      <c r="H145" s="117"/>
    </row>
    <row r="146" spans="2:8">
      <c r="B146" s="117"/>
      <c r="C146" s="117"/>
      <c r="D146" s="120"/>
      <c r="E146" s="117"/>
      <c r="F146" s="117"/>
      <c r="G146" s="117"/>
      <c r="H146" s="117"/>
    </row>
    <row r="147" spans="2:8">
      <c r="B147" s="117"/>
      <c r="C147" s="117"/>
      <c r="D147" s="120"/>
      <c r="E147" s="117"/>
      <c r="F147" s="117"/>
      <c r="G147" s="117"/>
      <c r="H147" s="117"/>
    </row>
    <row r="148" spans="2:8">
      <c r="B148" s="117"/>
      <c r="C148" s="117"/>
      <c r="D148" s="120"/>
      <c r="E148" s="117"/>
      <c r="F148" s="117"/>
      <c r="G148" s="117"/>
      <c r="H148" s="117"/>
    </row>
    <row r="149" spans="2:8">
      <c r="B149" s="117"/>
      <c r="C149" s="117"/>
      <c r="D149" s="120"/>
      <c r="E149" s="117"/>
      <c r="F149" s="117"/>
      <c r="G149" s="117"/>
      <c r="H149" s="117"/>
    </row>
    <row r="150" spans="2:8">
      <c r="B150" s="117"/>
      <c r="C150" s="117"/>
      <c r="D150" s="120"/>
      <c r="E150" s="117"/>
      <c r="F150" s="117"/>
      <c r="G150" s="117"/>
      <c r="H150" s="117"/>
    </row>
    <row r="151" spans="2:8">
      <c r="B151" s="117"/>
      <c r="C151" s="117"/>
      <c r="D151" s="120"/>
      <c r="E151" s="117"/>
      <c r="F151" s="117"/>
      <c r="G151" s="117"/>
      <c r="H151" s="117"/>
    </row>
    <row r="152" spans="2:8">
      <c r="B152" s="117"/>
      <c r="C152" s="117"/>
      <c r="D152" s="120"/>
      <c r="E152" s="117"/>
      <c r="F152" s="117"/>
      <c r="G152" s="117"/>
      <c r="H152" s="117"/>
    </row>
  </sheetData>
  <mergeCells count="7">
    <mergeCell ref="A77:G77"/>
    <mergeCell ref="A2:G2"/>
    <mergeCell ref="A3:G3"/>
    <mergeCell ref="C5:D5"/>
    <mergeCell ref="F5:G5"/>
    <mergeCell ref="A6:A7"/>
    <mergeCell ref="E6:E7"/>
  </mergeCells>
  <pageMargins left="0.7" right="0.7" top="0.75" bottom="0.75" header="0.3" footer="0.3"/>
  <pageSetup paperSize="9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51"/>
  <sheetViews>
    <sheetView showGridLines="0" workbookViewId="0"/>
  </sheetViews>
  <sheetFormatPr defaultRowHeight="14.25"/>
  <cols>
    <col min="1" max="1" width="30.125" customWidth="1"/>
    <col min="2" max="2" width="1.625" customWidth="1"/>
    <col min="5" max="5" width="3.5" customWidth="1"/>
    <col min="6" max="6" width="1.125" customWidth="1"/>
  </cols>
  <sheetData>
    <row r="1" spans="1:8">
      <c r="A1" s="439" t="s">
        <v>463</v>
      </c>
    </row>
    <row r="2" spans="1:8" ht="18.75">
      <c r="A2" s="1443" t="s">
        <v>546</v>
      </c>
      <c r="B2" s="1443"/>
      <c r="C2" s="1443"/>
      <c r="D2" s="1443"/>
      <c r="E2" s="1443"/>
      <c r="F2" s="1443"/>
      <c r="G2" s="1443"/>
      <c r="H2" s="1443"/>
    </row>
    <row r="3" spans="1:8">
      <c r="A3" s="529"/>
      <c r="B3" s="529"/>
      <c r="C3" s="529"/>
      <c r="D3" s="529"/>
      <c r="E3" s="529"/>
      <c r="F3" s="529"/>
      <c r="G3" s="529"/>
      <c r="H3" s="529"/>
    </row>
    <row r="4" spans="1:8">
      <c r="A4" s="1445" t="s">
        <v>228</v>
      </c>
      <c r="B4" s="1445"/>
      <c r="C4" s="1445"/>
      <c r="D4" s="1445"/>
      <c r="E4" s="1445"/>
      <c r="F4" s="1445"/>
      <c r="G4" s="1445"/>
      <c r="H4" s="1445"/>
    </row>
    <row r="5" spans="1:8" ht="4.5" customHeight="1">
      <c r="A5" s="530"/>
      <c r="B5" s="530"/>
      <c r="C5" s="530"/>
      <c r="D5" s="530"/>
      <c r="E5" s="530"/>
      <c r="F5" s="530"/>
      <c r="G5" s="530"/>
      <c r="H5" s="530"/>
    </row>
    <row r="6" spans="1:8">
      <c r="A6" s="505"/>
      <c r="B6" s="1440" t="s">
        <v>501</v>
      </c>
      <c r="C6" s="1440"/>
      <c r="D6" s="1440"/>
      <c r="E6" s="488"/>
      <c r="F6" s="1441" t="s">
        <v>366</v>
      </c>
      <c r="G6" s="1441"/>
      <c r="H6" s="1441"/>
    </row>
    <row r="7" spans="1:8" ht="33.75">
      <c r="A7" s="504"/>
      <c r="B7" s="487"/>
      <c r="C7" s="506" t="s">
        <v>367</v>
      </c>
      <c r="D7" s="922" t="s">
        <v>527</v>
      </c>
      <c r="E7" s="1442"/>
      <c r="F7" s="487"/>
      <c r="G7" s="487" t="s">
        <v>367</v>
      </c>
      <c r="H7" s="924" t="s">
        <v>526</v>
      </c>
    </row>
    <row r="8" spans="1:8">
      <c r="A8" s="504"/>
      <c r="B8" s="489"/>
      <c r="C8" s="528" t="s">
        <v>6</v>
      </c>
      <c r="D8" s="489" t="s">
        <v>6</v>
      </c>
      <c r="E8" s="1442"/>
      <c r="F8" s="489"/>
      <c r="G8" s="489" t="s">
        <v>6</v>
      </c>
      <c r="H8" s="489" t="s">
        <v>6</v>
      </c>
    </row>
    <row r="9" spans="1:8">
      <c r="A9" s="504"/>
      <c r="B9" s="527"/>
      <c r="C9" s="526"/>
      <c r="D9" s="525"/>
      <c r="E9" s="524"/>
      <c r="F9" s="524"/>
      <c r="G9" s="524"/>
      <c r="H9" s="524"/>
    </row>
    <row r="10" spans="1:8">
      <c r="A10" s="490" t="s">
        <v>421</v>
      </c>
      <c r="B10" s="490"/>
      <c r="C10" s="491"/>
      <c r="D10" s="490"/>
      <c r="E10" s="490"/>
      <c r="F10" s="490"/>
      <c r="G10" s="490"/>
      <c r="H10" s="490"/>
    </row>
    <row r="11" spans="1:8">
      <c r="A11" s="527" t="s">
        <v>422</v>
      </c>
      <c r="B11" s="492"/>
      <c r="C11" s="850">
        <v>90.17</v>
      </c>
      <c r="D11" s="898">
        <v>305.67899999999997</v>
      </c>
      <c r="E11" s="492"/>
      <c r="F11" s="492"/>
      <c r="G11" s="900">
        <v>81.347999999999999</v>
      </c>
      <c r="H11" s="900">
        <v>379.85599999999999</v>
      </c>
    </row>
    <row r="12" spans="1:8">
      <c r="A12" s="527" t="s">
        <v>423</v>
      </c>
      <c r="B12" s="492"/>
      <c r="C12" s="850">
        <v>21.341000000000001</v>
      </c>
      <c r="D12" s="898">
        <v>176.20599999999999</v>
      </c>
      <c r="E12" s="492"/>
      <c r="F12" s="492"/>
      <c r="G12" s="900">
        <v>43.640999999999998</v>
      </c>
      <c r="H12" s="900">
        <v>261.79199999999997</v>
      </c>
    </row>
    <row r="13" spans="1:8">
      <c r="A13" s="527" t="s">
        <v>424</v>
      </c>
      <c r="B13" s="492"/>
      <c r="C13" s="850">
        <v>363.70499999999998</v>
      </c>
      <c r="D13" s="898">
        <v>1437.904</v>
      </c>
      <c r="E13" s="492"/>
      <c r="F13" s="492"/>
      <c r="G13" s="900">
        <v>376.03</v>
      </c>
      <c r="H13" s="900">
        <v>1434.7049999999999</v>
      </c>
    </row>
    <row r="14" spans="1:8">
      <c r="A14" s="527" t="s">
        <v>425</v>
      </c>
      <c r="B14" s="492"/>
      <c r="C14" s="850">
        <v>268.89999999999998</v>
      </c>
      <c r="D14" s="898">
        <v>1138.646</v>
      </c>
      <c r="E14" s="492"/>
      <c r="F14" s="492"/>
      <c r="G14" s="900">
        <v>241.255</v>
      </c>
      <c r="H14" s="900">
        <v>1063.7449999999999</v>
      </c>
    </row>
    <row r="15" spans="1:8">
      <c r="A15" s="527" t="s">
        <v>426</v>
      </c>
      <c r="B15" s="492"/>
      <c r="C15" s="850">
        <v>491.76299999999998</v>
      </c>
      <c r="D15" s="898">
        <v>2294.6179999999999</v>
      </c>
      <c r="E15" s="492"/>
      <c r="F15" s="492"/>
      <c r="G15" s="900">
        <v>513.35900000000004</v>
      </c>
      <c r="H15" s="900">
        <v>2325.174</v>
      </c>
    </row>
    <row r="16" spans="1:8">
      <c r="A16" s="494" t="s">
        <v>427</v>
      </c>
      <c r="B16" s="495"/>
      <c r="C16" s="847">
        <v>1235.789</v>
      </c>
      <c r="D16" s="899">
        <v>5353.0529999999999</v>
      </c>
      <c r="E16" s="495"/>
      <c r="F16" s="495"/>
      <c r="G16" s="901">
        <v>1255.633</v>
      </c>
      <c r="H16" s="901">
        <v>5465.2719999999999</v>
      </c>
    </row>
    <row r="17" spans="1:8">
      <c r="A17" s="527"/>
      <c r="B17" s="492"/>
      <c r="C17" s="493"/>
      <c r="D17" s="492"/>
      <c r="E17" s="492"/>
      <c r="F17" s="492"/>
      <c r="G17" s="492"/>
      <c r="H17" s="492"/>
    </row>
    <row r="18" spans="1:8">
      <c r="A18" s="490" t="s">
        <v>428</v>
      </c>
      <c r="B18" s="492"/>
      <c r="C18" s="493"/>
      <c r="D18" s="492"/>
      <c r="E18" s="492"/>
      <c r="F18" s="492"/>
      <c r="G18" s="492"/>
      <c r="H18" s="492"/>
    </row>
    <row r="19" spans="1:8">
      <c r="A19" s="527" t="s">
        <v>422</v>
      </c>
      <c r="B19" s="492"/>
      <c r="C19" s="903">
        <v>5.1210000000000004</v>
      </c>
      <c r="D19" s="902">
        <v>111.782</v>
      </c>
      <c r="E19" s="492"/>
      <c r="F19" s="492"/>
      <c r="G19" s="906">
        <v>5.26</v>
      </c>
      <c r="H19" s="906">
        <v>86.915000000000006</v>
      </c>
    </row>
    <row r="20" spans="1:8">
      <c r="A20" s="527" t="s">
        <v>423</v>
      </c>
      <c r="B20" s="492"/>
      <c r="C20" s="903">
        <v>13.443</v>
      </c>
      <c r="D20" s="902">
        <v>107.556</v>
      </c>
      <c r="E20" s="492"/>
      <c r="F20" s="492"/>
      <c r="G20" s="906">
        <v>27.039000000000001</v>
      </c>
      <c r="H20" s="906">
        <v>161.934</v>
      </c>
    </row>
    <row r="21" spans="1:8">
      <c r="A21" s="527" t="s">
        <v>424</v>
      </c>
      <c r="B21" s="492"/>
      <c r="C21" s="903">
        <v>32.341000000000001</v>
      </c>
      <c r="D21" s="902">
        <v>141.684</v>
      </c>
      <c r="E21" s="492"/>
      <c r="F21" s="492"/>
      <c r="G21" s="906">
        <v>29.280999999999999</v>
      </c>
      <c r="H21" s="906">
        <v>129.18</v>
      </c>
    </row>
    <row r="22" spans="1:8">
      <c r="A22" s="527" t="s">
        <v>425</v>
      </c>
      <c r="B22" s="492"/>
      <c r="C22" s="903">
        <v>4.3970000000000002</v>
      </c>
      <c r="D22" s="902">
        <v>35.216000000000001</v>
      </c>
      <c r="E22" s="492"/>
      <c r="F22" s="492"/>
      <c r="G22" s="906">
        <v>4.1040000000000001</v>
      </c>
      <c r="H22" s="906">
        <v>15.608000000000001</v>
      </c>
    </row>
    <row r="23" spans="1:8">
      <c r="A23" s="527" t="s">
        <v>426</v>
      </c>
      <c r="B23" s="492"/>
      <c r="C23" s="903">
        <v>59.619</v>
      </c>
      <c r="D23" s="902">
        <v>158.35400000000001</v>
      </c>
      <c r="E23" s="492"/>
      <c r="F23" s="492"/>
      <c r="G23" s="906">
        <v>10.71</v>
      </c>
      <c r="H23" s="906">
        <v>112.979</v>
      </c>
    </row>
    <row r="24" spans="1:8">
      <c r="A24" s="496" t="s">
        <v>429</v>
      </c>
      <c r="B24" s="497"/>
      <c r="C24" s="905">
        <v>114.92099999999999</v>
      </c>
      <c r="D24" s="904">
        <v>554.59199999999998</v>
      </c>
      <c r="E24" s="497"/>
      <c r="F24" s="497"/>
      <c r="G24" s="907">
        <v>76.394000000000005</v>
      </c>
      <c r="H24" s="907">
        <v>506.61599999999999</v>
      </c>
    </row>
    <row r="25" spans="1:8">
      <c r="A25" s="498"/>
      <c r="B25" s="498"/>
      <c r="C25" s="498"/>
      <c r="D25" s="498"/>
      <c r="E25" s="498"/>
      <c r="F25" s="498"/>
      <c r="G25" s="498"/>
      <c r="H25" s="498"/>
    </row>
    <row r="26" spans="1:8">
      <c r="A26" s="1444" t="s">
        <v>234</v>
      </c>
      <c r="B26" s="1444"/>
      <c r="C26" s="1444"/>
      <c r="D26" s="1444"/>
      <c r="E26" s="1444"/>
      <c r="F26" s="1444"/>
      <c r="G26" s="1444"/>
      <c r="H26" s="1444"/>
    </row>
    <row r="27" spans="1:8">
      <c r="A27" s="530"/>
      <c r="B27" s="530"/>
      <c r="C27" s="530"/>
      <c r="D27" s="530"/>
      <c r="E27" s="530"/>
      <c r="F27" s="530"/>
      <c r="G27" s="530"/>
      <c r="H27" s="530"/>
    </row>
    <row r="28" spans="1:8" ht="14.25" customHeight="1">
      <c r="A28" s="505"/>
      <c r="B28" s="1440" t="s">
        <v>501</v>
      </c>
      <c r="C28" s="1440"/>
      <c r="D28" s="1440"/>
      <c r="E28" s="488"/>
      <c r="F28" s="1441" t="s">
        <v>366</v>
      </c>
      <c r="G28" s="1441"/>
      <c r="H28" s="1441"/>
    </row>
    <row r="29" spans="1:8" ht="33.75">
      <c r="A29" s="501"/>
      <c r="B29" s="507"/>
      <c r="C29" s="506" t="s">
        <v>367</v>
      </c>
      <c r="D29" s="921" t="s">
        <v>527</v>
      </c>
      <c r="E29" s="1442"/>
      <c r="F29" s="487"/>
      <c r="G29" s="487" t="s">
        <v>367</v>
      </c>
      <c r="H29" s="920" t="s">
        <v>526</v>
      </c>
    </row>
    <row r="30" spans="1:8">
      <c r="A30" s="501"/>
      <c r="B30" s="502"/>
      <c r="C30" s="528" t="s">
        <v>6</v>
      </c>
      <c r="D30" s="489" t="s">
        <v>6</v>
      </c>
      <c r="E30" s="1442"/>
      <c r="F30" s="489"/>
      <c r="G30" s="489" t="s">
        <v>6</v>
      </c>
      <c r="H30" s="489" t="s">
        <v>6</v>
      </c>
    </row>
    <row r="31" spans="1:8">
      <c r="A31" s="501"/>
      <c r="B31" s="501"/>
      <c r="C31" s="514"/>
      <c r="D31" s="499"/>
      <c r="E31" s="500"/>
      <c r="F31" s="500"/>
      <c r="G31" s="500"/>
      <c r="H31" s="500"/>
    </row>
    <row r="32" spans="1:8">
      <c r="A32" s="490" t="s">
        <v>421</v>
      </c>
      <c r="B32" s="490"/>
      <c r="C32" s="491"/>
      <c r="D32" s="490"/>
      <c r="E32" s="490"/>
      <c r="F32" s="490"/>
      <c r="G32" s="490"/>
      <c r="H32" s="490"/>
    </row>
    <row r="33" spans="1:8">
      <c r="A33" s="527" t="s">
        <v>422</v>
      </c>
      <c r="B33" s="492"/>
      <c r="C33" s="909">
        <v>95.096999999999994</v>
      </c>
      <c r="D33" s="908">
        <v>305.67899999999997</v>
      </c>
      <c r="E33" s="492"/>
      <c r="F33" s="492"/>
      <c r="G33" s="912">
        <v>81.376000000000005</v>
      </c>
      <c r="H33" s="912">
        <v>379.97500000000002</v>
      </c>
    </row>
    <row r="34" spans="1:8">
      <c r="A34" s="527" t="s">
        <v>423</v>
      </c>
      <c r="B34" s="492"/>
      <c r="C34" s="909">
        <v>21.341000000000001</v>
      </c>
      <c r="D34" s="908">
        <v>176.20599999999999</v>
      </c>
      <c r="E34" s="492"/>
      <c r="F34" s="492"/>
      <c r="G34" s="912">
        <v>43.640999999999998</v>
      </c>
      <c r="H34" s="912">
        <v>261.79199999999997</v>
      </c>
    </row>
    <row r="35" spans="1:8">
      <c r="A35" s="527" t="s">
        <v>424</v>
      </c>
      <c r="B35" s="492"/>
      <c r="C35" s="909">
        <v>524.53300000000002</v>
      </c>
      <c r="D35" s="908">
        <v>2183.4879999999998</v>
      </c>
      <c r="E35" s="492"/>
      <c r="F35" s="492"/>
      <c r="G35" s="912">
        <v>564.77800000000002</v>
      </c>
      <c r="H35" s="912">
        <v>2162.4279999999999</v>
      </c>
    </row>
    <row r="36" spans="1:8">
      <c r="A36" s="527" t="s">
        <v>425</v>
      </c>
      <c r="B36" s="492"/>
      <c r="C36" s="909">
        <v>268.89999999999998</v>
      </c>
      <c r="D36" s="908">
        <v>1138.646</v>
      </c>
      <c r="E36" s="492"/>
      <c r="F36" s="492"/>
      <c r="G36" s="912">
        <v>241.255</v>
      </c>
      <c r="H36" s="912">
        <v>1063.7449999999999</v>
      </c>
    </row>
    <row r="37" spans="1:8">
      <c r="A37" s="527" t="s">
        <v>426</v>
      </c>
      <c r="B37" s="492"/>
      <c r="C37" s="909">
        <v>5.577</v>
      </c>
      <c r="D37" s="908">
        <v>15.406000000000001</v>
      </c>
      <c r="E37" s="492"/>
      <c r="F37" s="492"/>
      <c r="G37" s="912">
        <v>5.4320000000000004</v>
      </c>
      <c r="H37" s="912">
        <v>17.725999999999999</v>
      </c>
    </row>
    <row r="38" spans="1:8">
      <c r="A38" s="494" t="s">
        <v>427</v>
      </c>
      <c r="B38" s="495"/>
      <c r="C38" s="911">
        <v>915.44799999999998</v>
      </c>
      <c r="D38" s="910">
        <v>3819.4249999999993</v>
      </c>
      <c r="E38" s="495"/>
      <c r="F38" s="495"/>
      <c r="G38" s="913">
        <v>936.48200000000008</v>
      </c>
      <c r="H38" s="913">
        <v>3885.6659999999997</v>
      </c>
    </row>
    <row r="39" spans="1:8">
      <c r="A39" s="527"/>
      <c r="B39" s="492"/>
      <c r="C39" s="493"/>
      <c r="D39" s="492"/>
      <c r="E39" s="492"/>
      <c r="F39" s="492"/>
      <c r="G39" s="492"/>
      <c r="H39" s="492"/>
    </row>
    <row r="40" spans="1:8">
      <c r="A40" s="490" t="s">
        <v>428</v>
      </c>
      <c r="B40" s="492"/>
      <c r="C40" s="493"/>
      <c r="D40" s="492"/>
      <c r="E40" s="492"/>
      <c r="F40" s="492"/>
      <c r="G40" s="492"/>
      <c r="H40" s="492"/>
    </row>
    <row r="41" spans="1:8">
      <c r="A41" s="527" t="s">
        <v>422</v>
      </c>
      <c r="B41" s="492"/>
      <c r="C41" s="915">
        <v>5.1289999999999996</v>
      </c>
      <c r="D41" s="914">
        <v>121.782</v>
      </c>
      <c r="E41" s="492"/>
      <c r="F41" s="492"/>
      <c r="G41" s="916">
        <v>5.26</v>
      </c>
      <c r="H41" s="916">
        <v>88.311999999999998</v>
      </c>
    </row>
    <row r="42" spans="1:8">
      <c r="A42" s="527" t="s">
        <v>423</v>
      </c>
      <c r="B42" s="492"/>
      <c r="C42" s="915">
        <v>13.443</v>
      </c>
      <c r="D42" s="914">
        <v>107.556</v>
      </c>
      <c r="E42" s="492"/>
      <c r="F42" s="492"/>
      <c r="G42" s="916">
        <v>27.039000000000001</v>
      </c>
      <c r="H42" s="916">
        <v>161.934</v>
      </c>
    </row>
    <row r="43" spans="1:8">
      <c r="A43" s="527" t="s">
        <v>424</v>
      </c>
      <c r="B43" s="492"/>
      <c r="C43" s="915">
        <v>33.686</v>
      </c>
      <c r="D43" s="914">
        <v>179.57400000000001</v>
      </c>
      <c r="E43" s="492"/>
      <c r="F43" s="492"/>
      <c r="G43" s="916">
        <v>30.568999999999999</v>
      </c>
      <c r="H43" s="916">
        <v>173.80199999999999</v>
      </c>
    </row>
    <row r="44" spans="1:8">
      <c r="A44" s="527" t="s">
        <v>425</v>
      </c>
      <c r="B44" s="492"/>
      <c r="C44" s="915">
        <v>4.3970000000000002</v>
      </c>
      <c r="D44" s="914">
        <v>35.216000000000001</v>
      </c>
      <c r="E44" s="492"/>
      <c r="F44" s="492"/>
      <c r="G44" s="916">
        <v>4.1040000000000001</v>
      </c>
      <c r="H44" s="916">
        <v>15.608000000000001</v>
      </c>
    </row>
    <row r="45" spans="1:8">
      <c r="A45" s="527" t="s">
        <v>426</v>
      </c>
      <c r="B45" s="492"/>
      <c r="C45" s="915">
        <v>0</v>
      </c>
      <c r="D45" s="914">
        <v>0.6</v>
      </c>
      <c r="E45" s="492"/>
      <c r="F45" s="492"/>
      <c r="G45" s="916">
        <v>0</v>
      </c>
      <c r="H45" s="916">
        <v>0</v>
      </c>
    </row>
    <row r="46" spans="1:8">
      <c r="A46" s="917" t="s">
        <v>429</v>
      </c>
      <c r="B46" s="918"/>
      <c r="C46" s="919">
        <v>56.700999999999993</v>
      </c>
      <c r="D46" s="918">
        <v>444.72800000000007</v>
      </c>
      <c r="E46" s="918"/>
      <c r="F46" s="918"/>
      <c r="G46" s="918">
        <v>66.971999999999994</v>
      </c>
      <c r="H46" s="918">
        <v>439.79300000000001</v>
      </c>
    </row>
    <row r="48" spans="1:8">
      <c r="A48" s="923" t="s">
        <v>531</v>
      </c>
      <c r="B48" s="642"/>
      <c r="C48" s="642"/>
      <c r="D48" s="642"/>
      <c r="E48" s="642"/>
      <c r="F48" s="642"/>
      <c r="G48" s="642"/>
      <c r="H48" s="642"/>
    </row>
    <row r="49" spans="1:8">
      <c r="A49" s="817" t="s">
        <v>528</v>
      </c>
      <c r="B49" s="644"/>
      <c r="C49" s="643"/>
      <c r="D49" s="643"/>
      <c r="E49" s="643"/>
      <c r="F49" s="643"/>
      <c r="G49" s="643"/>
      <c r="H49" s="643"/>
    </row>
    <row r="50" spans="1:8">
      <c r="A50" s="704" t="s">
        <v>530</v>
      </c>
      <c r="B50" s="844"/>
      <c r="C50" s="806"/>
      <c r="D50" s="806"/>
      <c r="E50" s="806"/>
      <c r="F50" s="806"/>
      <c r="G50" s="806"/>
      <c r="H50" s="806"/>
    </row>
    <row r="51" spans="1:8">
      <c r="A51" s="673" t="s">
        <v>529</v>
      </c>
      <c r="B51" s="661"/>
      <c r="C51" s="661"/>
      <c r="D51" s="650"/>
      <c r="E51" s="650"/>
      <c r="F51" s="650"/>
      <c r="G51" s="650"/>
      <c r="H51" s="650"/>
    </row>
  </sheetData>
  <mergeCells count="9">
    <mergeCell ref="B28:D28"/>
    <mergeCell ref="F28:H28"/>
    <mergeCell ref="E29:E30"/>
    <mergeCell ref="A2:H2"/>
    <mergeCell ref="A26:H26"/>
    <mergeCell ref="A4:H4"/>
    <mergeCell ref="B6:D6"/>
    <mergeCell ref="F6:H6"/>
    <mergeCell ref="E7:E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Q88"/>
  <sheetViews>
    <sheetView showGridLines="0" workbookViewId="0"/>
  </sheetViews>
  <sheetFormatPr defaultRowHeight="14.25"/>
  <cols>
    <col min="1" max="1" width="33.75" customWidth="1"/>
    <col min="2" max="2" width="9.375" customWidth="1"/>
    <col min="3" max="3" width="9.375" style="52" customWidth="1"/>
    <col min="4" max="4" width="2.375" customWidth="1"/>
    <col min="5" max="6" width="9.375" customWidth="1"/>
    <col min="7" max="7" width="2.125" customWidth="1"/>
    <col min="9" max="9" width="9" style="52"/>
    <col min="20" max="20" width="7.625" customWidth="1"/>
  </cols>
  <sheetData>
    <row r="1" spans="1:17">
      <c r="A1" s="2" t="s">
        <v>199</v>
      </c>
    </row>
    <row r="2" spans="1:17" ht="15.75">
      <c r="A2" s="1450" t="s">
        <v>200</v>
      </c>
      <c r="B2" s="1450"/>
      <c r="C2" s="1450"/>
      <c r="D2" s="1450"/>
      <c r="E2" s="1450"/>
      <c r="F2" s="1450"/>
      <c r="G2" s="10"/>
    </row>
    <row r="3" spans="1:17">
      <c r="A3" s="1446" t="s">
        <v>145</v>
      </c>
      <c r="B3" s="1446"/>
      <c r="C3" s="1446"/>
      <c r="D3" s="1446"/>
      <c r="E3" s="1446"/>
      <c r="F3" s="1446"/>
      <c r="G3" s="26"/>
    </row>
    <row r="4" spans="1:17" ht="3" customHeight="1">
      <c r="A4" s="144"/>
      <c r="B4" s="145"/>
      <c r="C4" s="146"/>
      <c r="D4" s="146"/>
      <c r="E4" s="146"/>
      <c r="F4" s="146"/>
    </row>
    <row r="5" spans="1:17">
      <c r="A5" s="147"/>
      <c r="B5" s="1447" t="s">
        <v>501</v>
      </c>
      <c r="C5" s="1447"/>
      <c r="D5" s="337"/>
      <c r="E5" s="1448" t="s">
        <v>366</v>
      </c>
      <c r="F5" s="1448"/>
      <c r="G5" s="148"/>
    </row>
    <row r="6" spans="1:17" ht="22.5">
      <c r="A6" s="146"/>
      <c r="B6" s="511" t="s">
        <v>371</v>
      </c>
      <c r="C6" s="347" t="s">
        <v>387</v>
      </c>
      <c r="D6" s="1449"/>
      <c r="E6" s="151" t="s">
        <v>371</v>
      </c>
      <c r="F6" s="150" t="s">
        <v>201</v>
      </c>
      <c r="G6" s="30"/>
      <c r="H6" s="52"/>
      <c r="J6" s="52"/>
      <c r="K6" s="52"/>
    </row>
    <row r="7" spans="1:17">
      <c r="A7" s="146"/>
      <c r="B7" s="511" t="s">
        <v>6</v>
      </c>
      <c r="C7" s="149" t="s">
        <v>6</v>
      </c>
      <c r="D7" s="1449"/>
      <c r="E7" s="149" t="s">
        <v>6</v>
      </c>
      <c r="F7" s="151" t="s">
        <v>6</v>
      </c>
      <c r="G7" s="33"/>
      <c r="H7" s="52"/>
      <c r="J7" s="52"/>
      <c r="K7" s="52"/>
      <c r="O7" s="52"/>
      <c r="P7" s="95"/>
      <c r="Q7" s="52"/>
    </row>
    <row r="8" spans="1:17" ht="3" customHeight="1">
      <c r="A8" s="146"/>
      <c r="B8" s="512"/>
      <c r="C8" s="152"/>
      <c r="D8" s="153"/>
      <c r="E8" s="153"/>
      <c r="F8" s="153"/>
      <c r="G8" s="154"/>
      <c r="H8" s="52"/>
      <c r="J8" s="52"/>
      <c r="K8" s="52"/>
    </row>
    <row r="9" spans="1:17" ht="11.25" customHeight="1">
      <c r="A9" s="155" t="s">
        <v>202</v>
      </c>
      <c r="B9" s="513"/>
      <c r="C9" s="152"/>
      <c r="D9" s="153"/>
      <c r="E9" s="152"/>
      <c r="F9" s="153"/>
      <c r="G9" s="154"/>
      <c r="H9" s="52"/>
      <c r="J9" s="52"/>
      <c r="K9" s="52"/>
    </row>
    <row r="10" spans="1:17" ht="8.4499999999999993" customHeight="1">
      <c r="A10" s="156"/>
      <c r="B10" s="513"/>
      <c r="C10" s="152"/>
      <c r="D10" s="153"/>
      <c r="E10" s="152"/>
      <c r="F10" s="153"/>
      <c r="G10" s="154"/>
      <c r="H10" s="52"/>
      <c r="J10" s="52"/>
      <c r="K10" s="52"/>
    </row>
    <row r="11" spans="1:17" ht="11.25" customHeight="1">
      <c r="A11" s="932" t="s">
        <v>203</v>
      </c>
      <c r="B11" s="941">
        <v>-1146.1610000000001</v>
      </c>
      <c r="C11" s="943">
        <v>-2708.4110000000001</v>
      </c>
      <c r="D11" s="938"/>
      <c r="E11" s="938">
        <v>-346.7599999999984</v>
      </c>
      <c r="F11" s="938">
        <v>-431.05899999999747</v>
      </c>
      <c r="G11" s="158"/>
      <c r="H11" s="159"/>
      <c r="I11" s="159"/>
      <c r="J11" s="159"/>
      <c r="K11" s="159"/>
    </row>
    <row r="12" spans="1:17">
      <c r="A12" s="932" t="s">
        <v>204</v>
      </c>
      <c r="B12" s="941"/>
      <c r="C12" s="943"/>
      <c r="D12" s="938"/>
      <c r="E12" s="938"/>
      <c r="F12" s="938"/>
      <c r="G12" s="162"/>
      <c r="H12" s="52"/>
      <c r="J12" s="52"/>
      <c r="K12" s="52"/>
    </row>
    <row r="13" spans="1:17" ht="11.25" customHeight="1">
      <c r="A13" s="933" t="s">
        <v>532</v>
      </c>
      <c r="B13" s="940">
        <v>0</v>
      </c>
      <c r="C13" s="930">
        <v>0</v>
      </c>
      <c r="D13" s="937"/>
      <c r="E13" s="937">
        <v>0</v>
      </c>
      <c r="F13" s="937">
        <v>-499.1</v>
      </c>
      <c r="G13" s="162"/>
      <c r="H13" s="52"/>
      <c r="J13" s="52"/>
      <c r="K13" s="52"/>
    </row>
    <row r="14" spans="1:17">
      <c r="A14" s="932" t="s">
        <v>533</v>
      </c>
      <c r="B14" s="940">
        <v>0</v>
      </c>
      <c r="C14" s="930">
        <v>0</v>
      </c>
      <c r="D14" s="937"/>
      <c r="E14" s="937">
        <v>0</v>
      </c>
      <c r="F14" s="938">
        <v>-499.1</v>
      </c>
      <c r="G14" s="162"/>
      <c r="H14" s="52"/>
      <c r="J14" s="52"/>
      <c r="K14" s="52"/>
    </row>
    <row r="15" spans="1:17" ht="5.25" customHeight="1">
      <c r="A15" s="932"/>
      <c r="B15" s="940"/>
      <c r="C15" s="930"/>
      <c r="D15" s="937"/>
      <c r="E15" s="937"/>
      <c r="F15" s="937"/>
      <c r="G15" s="162"/>
      <c r="H15" s="52"/>
      <c r="J15" s="52"/>
      <c r="K15" s="52"/>
    </row>
    <row r="16" spans="1:17">
      <c r="A16" s="932" t="s">
        <v>205</v>
      </c>
      <c r="B16" s="940"/>
      <c r="C16" s="930"/>
      <c r="D16" s="937"/>
      <c r="E16" s="937"/>
      <c r="F16" s="927"/>
      <c r="G16" s="162"/>
      <c r="H16" s="52"/>
      <c r="J16" s="52"/>
      <c r="K16" s="52"/>
    </row>
    <row r="17" spans="1:11">
      <c r="A17" s="933" t="s">
        <v>221</v>
      </c>
      <c r="B17" s="940">
        <v>0</v>
      </c>
      <c r="C17" s="930">
        <v>88.066999999999993</v>
      </c>
      <c r="D17" s="937"/>
      <c r="E17" s="937">
        <v>0</v>
      </c>
      <c r="F17" s="937">
        <v>0</v>
      </c>
      <c r="G17" s="158"/>
      <c r="H17" s="52"/>
      <c r="J17" s="52"/>
      <c r="K17" s="52"/>
    </row>
    <row r="18" spans="1:11">
      <c r="A18" s="932" t="s">
        <v>210</v>
      </c>
      <c r="B18" s="940">
        <v>0</v>
      </c>
      <c r="C18" s="943">
        <v>88.066999999999993</v>
      </c>
      <c r="D18" s="937"/>
      <c r="E18" s="937">
        <v>0</v>
      </c>
      <c r="F18" s="937">
        <v>0</v>
      </c>
      <c r="G18" s="162"/>
      <c r="H18" s="52"/>
      <c r="J18" s="52"/>
      <c r="K18" s="52"/>
    </row>
    <row r="19" spans="1:11" ht="3.75" customHeight="1">
      <c r="A19" s="932"/>
      <c r="B19" s="940"/>
      <c r="C19" s="943"/>
      <c r="D19" s="937"/>
      <c r="E19" s="937"/>
      <c r="F19" s="937"/>
      <c r="G19" s="164"/>
      <c r="H19" s="52"/>
      <c r="J19" s="52"/>
      <c r="K19" s="52"/>
    </row>
    <row r="20" spans="1:11" ht="24.75" customHeight="1">
      <c r="A20" s="932" t="s">
        <v>206</v>
      </c>
      <c r="B20" s="941">
        <v>0</v>
      </c>
      <c r="C20" s="943">
        <v>-88.066999999999993</v>
      </c>
      <c r="D20" s="938"/>
      <c r="E20" s="938">
        <v>0</v>
      </c>
      <c r="F20" s="938">
        <v>-499.1</v>
      </c>
      <c r="G20" s="162"/>
      <c r="H20" s="52"/>
      <c r="J20" s="52"/>
      <c r="K20" s="52"/>
    </row>
    <row r="21" spans="1:11" ht="15.75" customHeight="1">
      <c r="A21" s="928" t="s">
        <v>207</v>
      </c>
      <c r="B21" s="942">
        <v>-1146.1610000000001</v>
      </c>
      <c r="C21" s="944">
        <v>-2796.4780000000001</v>
      </c>
      <c r="D21" s="939"/>
      <c r="E21" s="939">
        <v>-346.7599999999984</v>
      </c>
      <c r="F21" s="939">
        <v>-930.15899999999749</v>
      </c>
      <c r="G21" s="162"/>
      <c r="H21" s="52"/>
      <c r="J21" s="52"/>
      <c r="K21" s="52"/>
    </row>
    <row r="22" spans="1:11" ht="6" customHeight="1">
      <c r="A22" s="929"/>
      <c r="B22" s="940"/>
      <c r="C22" s="930"/>
      <c r="D22" s="937"/>
      <c r="E22" s="937"/>
      <c r="F22" s="937"/>
      <c r="G22" s="162"/>
      <c r="H22" s="52"/>
      <c r="J22" s="52"/>
      <c r="K22" s="52"/>
    </row>
    <row r="23" spans="1:11">
      <c r="A23" s="931" t="s">
        <v>208</v>
      </c>
      <c r="B23" s="940"/>
      <c r="C23" s="930"/>
      <c r="D23" s="937"/>
      <c r="E23" s="937"/>
      <c r="F23" s="937"/>
      <c r="G23" s="158"/>
      <c r="H23" s="159"/>
      <c r="I23" s="159"/>
      <c r="J23" s="159"/>
      <c r="K23" s="159"/>
    </row>
    <row r="24" spans="1:11" ht="3" customHeight="1">
      <c r="A24" s="929"/>
      <c r="B24" s="940"/>
      <c r="C24" s="930"/>
      <c r="D24" s="937"/>
      <c r="E24" s="937"/>
      <c r="F24" s="937"/>
      <c r="G24" s="162"/>
      <c r="H24" s="52"/>
      <c r="J24" s="52"/>
      <c r="K24" s="52"/>
    </row>
    <row r="25" spans="1:11">
      <c r="A25" s="932" t="s">
        <v>203</v>
      </c>
      <c r="B25" s="941">
        <v>-747.75900000000183</v>
      </c>
      <c r="C25" s="943">
        <v>-3082.1990000000001</v>
      </c>
      <c r="D25" s="938"/>
      <c r="E25" s="938">
        <v>95.632999999999811</v>
      </c>
      <c r="F25" s="938">
        <v>-464.17899999998917</v>
      </c>
      <c r="G25" s="162"/>
      <c r="H25" s="52"/>
      <c r="J25" s="52"/>
      <c r="K25" s="52"/>
    </row>
    <row r="26" spans="1:11" ht="12" customHeight="1">
      <c r="A26" s="932" t="s">
        <v>204</v>
      </c>
      <c r="B26" s="940"/>
      <c r="C26" s="930"/>
      <c r="D26" s="937"/>
      <c r="E26" s="937"/>
      <c r="F26" s="937"/>
      <c r="G26" s="162"/>
      <c r="H26" s="52"/>
      <c r="J26" s="52"/>
      <c r="K26" s="52"/>
    </row>
    <row r="27" spans="1:11">
      <c r="A27" s="933" t="s">
        <v>532</v>
      </c>
      <c r="B27" s="940">
        <v>0</v>
      </c>
      <c r="C27" s="930">
        <v>0</v>
      </c>
      <c r="D27" s="937"/>
      <c r="E27" s="937">
        <v>0</v>
      </c>
      <c r="F27" s="937">
        <v>-499.1</v>
      </c>
      <c r="G27" s="165"/>
      <c r="H27" s="52"/>
      <c r="J27" s="52"/>
      <c r="K27" s="52"/>
    </row>
    <row r="28" spans="1:11">
      <c r="A28" s="932" t="s">
        <v>533</v>
      </c>
      <c r="B28" s="940">
        <v>0</v>
      </c>
      <c r="C28" s="930">
        <v>0</v>
      </c>
      <c r="D28" s="937"/>
      <c r="E28" s="937">
        <v>0</v>
      </c>
      <c r="F28" s="937">
        <v>-499.1</v>
      </c>
      <c r="G28" s="162"/>
      <c r="H28" s="52"/>
      <c r="J28" s="52"/>
      <c r="K28" s="52"/>
    </row>
    <row r="29" spans="1:11" ht="2.25" customHeight="1">
      <c r="A29" s="932"/>
      <c r="B29" s="940"/>
      <c r="C29" s="930"/>
      <c r="D29" s="937"/>
      <c r="E29" s="937"/>
      <c r="F29" s="937"/>
      <c r="G29" s="162"/>
      <c r="H29" s="52"/>
      <c r="J29" s="52"/>
      <c r="K29" s="52"/>
    </row>
    <row r="30" spans="1:11" ht="11.25" customHeight="1">
      <c r="A30" s="932" t="s">
        <v>205</v>
      </c>
      <c r="B30" s="935"/>
      <c r="C30" s="934"/>
      <c r="D30" s="936"/>
      <c r="E30" s="936"/>
      <c r="F30" s="936"/>
      <c r="G30" s="158"/>
      <c r="H30" s="52"/>
      <c r="J30" s="52"/>
      <c r="K30" s="52"/>
    </row>
    <row r="31" spans="1:11" ht="15.75" customHeight="1">
      <c r="A31" s="933" t="s">
        <v>209</v>
      </c>
      <c r="B31" s="940">
        <v>8.7219999999999995</v>
      </c>
      <c r="C31" s="930">
        <v>21.837</v>
      </c>
      <c r="D31" s="937"/>
      <c r="E31" s="937">
        <v>6.3369999999999997</v>
      </c>
      <c r="F31" s="937">
        <v>32.539000000000001</v>
      </c>
      <c r="G31" s="162"/>
      <c r="H31" s="52"/>
      <c r="J31" s="52"/>
      <c r="K31" s="52"/>
    </row>
    <row r="32" spans="1:11">
      <c r="A32" s="933" t="s">
        <v>221</v>
      </c>
      <c r="B32" s="940">
        <v>0</v>
      </c>
      <c r="C32" s="930">
        <v>88.066999999999993</v>
      </c>
      <c r="D32" s="937"/>
      <c r="E32" s="937">
        <v>0</v>
      </c>
      <c r="F32" s="937">
        <v>0</v>
      </c>
      <c r="G32" s="158"/>
      <c r="H32" s="52"/>
      <c r="J32" s="52"/>
      <c r="K32" s="52"/>
    </row>
    <row r="33" spans="1:11" ht="12" customHeight="1">
      <c r="A33" s="932" t="s">
        <v>210</v>
      </c>
      <c r="B33" s="941">
        <v>8.7219999999999995</v>
      </c>
      <c r="C33" s="943">
        <v>109.904</v>
      </c>
      <c r="D33" s="937"/>
      <c r="E33" s="938">
        <v>6.3369999999999997</v>
      </c>
      <c r="F33" s="938">
        <v>32.539000000000001</v>
      </c>
      <c r="G33" s="162"/>
      <c r="H33" s="52"/>
      <c r="J33" s="52"/>
      <c r="K33" s="52"/>
    </row>
    <row r="34" spans="1:11" s="642" customFormat="1" ht="6" customHeight="1">
      <c r="A34" s="932"/>
      <c r="B34" s="941"/>
      <c r="C34" s="943"/>
      <c r="D34" s="937"/>
      <c r="E34" s="938"/>
      <c r="F34" s="938"/>
      <c r="G34" s="162"/>
      <c r="H34" s="52"/>
      <c r="I34" s="52"/>
      <c r="J34" s="52"/>
      <c r="K34" s="52"/>
    </row>
    <row r="35" spans="1:11" s="642" customFormat="1" ht="23.25" customHeight="1">
      <c r="A35" s="932" t="s">
        <v>206</v>
      </c>
      <c r="B35" s="941">
        <v>-8.7219999999999995</v>
      </c>
      <c r="C35" s="943">
        <v>-109.904</v>
      </c>
      <c r="D35" s="937"/>
      <c r="E35" s="938">
        <v>-6.3369999999999997</v>
      </c>
      <c r="F35" s="938">
        <v>-531.63900000000001</v>
      </c>
      <c r="G35" s="162"/>
      <c r="H35" s="52"/>
      <c r="I35" s="52"/>
      <c r="J35" s="52"/>
      <c r="K35" s="52"/>
    </row>
    <row r="36" spans="1:11" ht="11.25" customHeight="1">
      <c r="A36" s="928" t="s">
        <v>207</v>
      </c>
      <c r="B36" s="942">
        <v>-756.48100000000181</v>
      </c>
      <c r="C36" s="944">
        <v>-3192.1030000000001</v>
      </c>
      <c r="D36" s="939"/>
      <c r="E36" s="939">
        <v>89.295999999999808</v>
      </c>
      <c r="F36" s="939">
        <v>-995.81799999998918</v>
      </c>
      <c r="G36" s="164"/>
      <c r="H36" s="52"/>
      <c r="J36" s="52"/>
      <c r="K36" s="52"/>
    </row>
    <row r="37" spans="1:11" ht="8.25" customHeight="1">
      <c r="A37" s="319"/>
      <c r="B37" s="610"/>
      <c r="C37" s="318"/>
      <c r="D37" s="319"/>
      <c r="E37" s="319"/>
      <c r="F37" s="319"/>
      <c r="H37" s="52"/>
      <c r="J37" s="52"/>
      <c r="K37" s="52"/>
    </row>
    <row r="38" spans="1:11" ht="15.75">
      <c r="A38" s="1450" t="s">
        <v>200</v>
      </c>
      <c r="B38" s="1450"/>
      <c r="C38" s="1450"/>
      <c r="D38" s="1450"/>
      <c r="E38" s="1450"/>
      <c r="F38" s="1450"/>
      <c r="G38" s="10"/>
      <c r="H38" s="52"/>
      <c r="J38" s="52"/>
      <c r="K38" s="52"/>
    </row>
    <row r="39" spans="1:11">
      <c r="A39" s="1446" t="s">
        <v>211</v>
      </c>
      <c r="B39" s="1446"/>
      <c r="C39" s="1446"/>
      <c r="D39" s="1446"/>
      <c r="E39" s="1446"/>
      <c r="F39" s="1446"/>
      <c r="G39" s="26"/>
      <c r="H39" s="52"/>
      <c r="J39" s="52"/>
      <c r="K39" s="52"/>
    </row>
    <row r="40" spans="1:11" ht="3" customHeight="1">
      <c r="A40" s="144"/>
      <c r="B40" s="145"/>
      <c r="C40" s="146"/>
      <c r="D40" s="146"/>
      <c r="E40" s="146"/>
      <c r="F40" s="146"/>
      <c r="H40" s="52"/>
      <c r="J40" s="52"/>
      <c r="K40" s="52"/>
    </row>
    <row r="41" spans="1:11">
      <c r="A41" s="147"/>
      <c r="B41" s="1447" t="s">
        <v>501</v>
      </c>
      <c r="C41" s="1447"/>
      <c r="D41" s="337"/>
      <c r="E41" s="1448" t="s">
        <v>366</v>
      </c>
      <c r="F41" s="1448"/>
      <c r="G41" s="148"/>
      <c r="H41" s="52"/>
      <c r="J41" s="52"/>
      <c r="K41" s="52"/>
    </row>
    <row r="42" spans="1:11" ht="22.5">
      <c r="A42" s="146"/>
      <c r="B42" s="511" t="s">
        <v>371</v>
      </c>
      <c r="C42" s="347" t="s">
        <v>387</v>
      </c>
      <c r="D42" s="1449"/>
      <c r="E42" s="149" t="s">
        <v>371</v>
      </c>
      <c r="F42" s="150" t="s">
        <v>201</v>
      </c>
      <c r="G42" s="30"/>
      <c r="H42" s="52"/>
      <c r="J42" s="52"/>
      <c r="K42" s="52"/>
    </row>
    <row r="43" spans="1:11">
      <c r="A43" s="146"/>
      <c r="B43" s="511" t="s">
        <v>6</v>
      </c>
      <c r="C43" s="149" t="s">
        <v>6</v>
      </c>
      <c r="D43" s="1449"/>
      <c r="E43" s="149" t="s">
        <v>6</v>
      </c>
      <c r="F43" s="151" t="s">
        <v>6</v>
      </c>
      <c r="G43" s="33"/>
      <c r="H43" s="52"/>
      <c r="J43" s="52"/>
      <c r="K43" s="52"/>
    </row>
    <row r="44" spans="1:11" ht="8.4499999999999993" customHeight="1">
      <c r="A44" s="146"/>
      <c r="B44" s="512"/>
      <c r="C44" s="152"/>
      <c r="D44" s="153"/>
      <c r="E44" s="153"/>
      <c r="F44" s="153"/>
      <c r="G44" s="154"/>
      <c r="H44" s="52"/>
      <c r="J44" s="52"/>
      <c r="K44" s="52"/>
    </row>
    <row r="45" spans="1:11" ht="11.25" customHeight="1">
      <c r="A45" s="155" t="s">
        <v>202</v>
      </c>
      <c r="B45" s="545"/>
      <c r="C45" s="166"/>
      <c r="D45" s="167"/>
      <c r="E45" s="167"/>
      <c r="F45" s="167"/>
      <c r="G45" s="168"/>
      <c r="H45" s="52"/>
      <c r="J45" s="52"/>
      <c r="K45" s="52"/>
    </row>
    <row r="46" spans="1:11" ht="8.4499999999999993" customHeight="1">
      <c r="A46" s="156"/>
      <c r="B46" s="546"/>
      <c r="C46" s="166"/>
      <c r="D46" s="167"/>
      <c r="E46" s="167"/>
      <c r="F46" s="167"/>
      <c r="G46" s="168"/>
      <c r="H46" s="52"/>
      <c r="J46" s="52"/>
      <c r="K46" s="52"/>
    </row>
    <row r="47" spans="1:11" ht="11.25" customHeight="1">
      <c r="A47" s="157" t="s">
        <v>212</v>
      </c>
      <c r="B47" s="946">
        <v>-1306.0830000000001</v>
      </c>
      <c r="C47" s="945">
        <v>-3627.7930000000001</v>
      </c>
      <c r="D47" s="945"/>
      <c r="E47" s="945">
        <v>-674.1969999999983</v>
      </c>
      <c r="F47" s="945">
        <v>-1809.2129999999968</v>
      </c>
      <c r="G47" s="158"/>
      <c r="H47" s="159"/>
      <c r="I47" s="159"/>
      <c r="J47" s="159"/>
      <c r="K47" s="159"/>
    </row>
    <row r="48" spans="1:11" ht="3" customHeight="1">
      <c r="A48" s="160"/>
      <c r="B48" s="547"/>
      <c r="C48" s="161"/>
      <c r="D48" s="161"/>
      <c r="E48" s="160"/>
      <c r="F48" s="161"/>
      <c r="G48" s="162"/>
      <c r="H48" s="52"/>
      <c r="J48" s="52"/>
      <c r="K48" s="52"/>
    </row>
    <row r="49" spans="1:11" ht="23.25" customHeight="1">
      <c r="A49" s="157" t="s">
        <v>386</v>
      </c>
      <c r="B49" s="948">
        <v>0</v>
      </c>
      <c r="C49" s="947">
        <v>-88.066999999999993</v>
      </c>
      <c r="D49" s="947"/>
      <c r="E49" s="947">
        <v>0</v>
      </c>
      <c r="F49" s="947">
        <v>-499.1</v>
      </c>
      <c r="G49" s="162"/>
      <c r="H49" s="52"/>
      <c r="J49" s="52"/>
      <c r="K49" s="52"/>
    </row>
    <row r="50" spans="1:11" ht="8.4499999999999993" customHeight="1">
      <c r="A50" s="160"/>
      <c r="B50" s="547"/>
      <c r="C50" s="161"/>
      <c r="D50" s="161"/>
      <c r="E50" s="160"/>
      <c r="F50" s="161"/>
      <c r="G50" s="162"/>
      <c r="H50" s="52"/>
      <c r="J50" s="52"/>
      <c r="K50" s="52"/>
    </row>
    <row r="51" spans="1:11" ht="11.25" customHeight="1">
      <c r="A51" s="163" t="s">
        <v>213</v>
      </c>
      <c r="B51" s="950">
        <v>-1306.0830000000001</v>
      </c>
      <c r="C51" s="949">
        <v>-3715.86</v>
      </c>
      <c r="D51" s="949"/>
      <c r="E51" s="949">
        <v>-674.1969999999983</v>
      </c>
      <c r="F51" s="949">
        <v>-2308.3129999999969</v>
      </c>
      <c r="G51" s="164"/>
      <c r="H51" s="52"/>
      <c r="J51" s="52"/>
      <c r="K51" s="52"/>
    </row>
    <row r="52" spans="1:11" ht="8.4499999999999993" customHeight="1">
      <c r="A52" s="156"/>
      <c r="B52" s="546"/>
      <c r="C52" s="161"/>
      <c r="D52" s="161"/>
      <c r="E52" s="156"/>
      <c r="F52" s="161"/>
      <c r="G52" s="162"/>
      <c r="H52" s="52"/>
      <c r="J52" s="52"/>
      <c r="K52" s="52"/>
    </row>
    <row r="53" spans="1:11" ht="11.25" customHeight="1">
      <c r="A53" s="155" t="s">
        <v>208</v>
      </c>
      <c r="B53" s="545"/>
      <c r="C53" s="161"/>
      <c r="D53" s="161"/>
      <c r="E53" s="155"/>
      <c r="F53" s="161"/>
      <c r="G53" s="162"/>
      <c r="H53" s="52"/>
      <c r="J53" s="52"/>
      <c r="K53" s="52"/>
    </row>
    <row r="54" spans="1:11" ht="8.4499999999999993" customHeight="1">
      <c r="A54" s="156"/>
      <c r="B54" s="546"/>
      <c r="C54" s="161"/>
      <c r="D54" s="161"/>
      <c r="E54" s="156"/>
      <c r="F54" s="161"/>
      <c r="G54" s="162"/>
      <c r="H54" s="52"/>
      <c r="J54" s="52"/>
      <c r="K54" s="52"/>
    </row>
    <row r="55" spans="1:11" ht="11.25" customHeight="1">
      <c r="A55" s="157" t="s">
        <v>212</v>
      </c>
      <c r="B55" s="952">
        <v>-878.32900000000177</v>
      </c>
      <c r="C55" s="951">
        <v>-5488.5919999999996</v>
      </c>
      <c r="D55" s="951"/>
      <c r="E55" s="951">
        <v>-125.553</v>
      </c>
      <c r="F55" s="951">
        <v>-2693.2409999999882</v>
      </c>
      <c r="G55" s="158"/>
      <c r="H55" s="159"/>
      <c r="I55" s="159"/>
      <c r="J55" s="159"/>
      <c r="K55" s="159"/>
    </row>
    <row r="56" spans="1:11" ht="3.75" customHeight="1">
      <c r="A56" s="160"/>
      <c r="B56" s="547"/>
      <c r="C56" s="161"/>
      <c r="D56" s="161"/>
      <c r="E56" s="160"/>
      <c r="F56" s="161"/>
      <c r="G56" s="162"/>
      <c r="H56" s="52"/>
      <c r="J56" s="52"/>
      <c r="K56" s="52"/>
    </row>
    <row r="57" spans="1:11" ht="22.5" customHeight="1">
      <c r="A57" s="341" t="s">
        <v>386</v>
      </c>
      <c r="B57" s="954">
        <v>-8.7219999999999995</v>
      </c>
      <c r="C57" s="953">
        <v>-109.904</v>
      </c>
      <c r="D57" s="953"/>
      <c r="E57" s="953">
        <v>-6.3369999999999997</v>
      </c>
      <c r="F57" s="953">
        <v>-531.63900000000001</v>
      </c>
      <c r="G57" s="162"/>
      <c r="H57" s="52"/>
      <c r="J57" s="52"/>
      <c r="K57" s="52"/>
    </row>
    <row r="58" spans="1:11" ht="8.4499999999999993" customHeight="1">
      <c r="A58" s="160"/>
      <c r="B58" s="547"/>
      <c r="C58" s="161"/>
      <c r="D58" s="161"/>
      <c r="E58" s="160"/>
      <c r="F58" s="161"/>
      <c r="G58" s="162"/>
      <c r="H58" s="52"/>
      <c r="J58" s="52"/>
      <c r="K58" s="52"/>
    </row>
    <row r="59" spans="1:11" ht="11.25" customHeight="1">
      <c r="A59" s="163" t="s">
        <v>213</v>
      </c>
      <c r="B59" s="956">
        <v>-887.05100000000175</v>
      </c>
      <c r="C59" s="955">
        <v>-5598.4960000000001</v>
      </c>
      <c r="D59" s="955"/>
      <c r="E59" s="955">
        <v>-131.88999999999999</v>
      </c>
      <c r="F59" s="955">
        <v>-3224.8799999999883</v>
      </c>
      <c r="G59" s="164"/>
      <c r="H59" s="52"/>
      <c r="J59" s="52"/>
      <c r="K59" s="52"/>
    </row>
    <row r="60" spans="1:11" ht="9" customHeight="1">
      <c r="A60" s="319"/>
      <c r="B60" s="319"/>
      <c r="C60" s="318"/>
      <c r="D60" s="319"/>
      <c r="E60" s="319"/>
      <c r="F60" s="319"/>
      <c r="H60" s="52"/>
      <c r="J60" s="52"/>
      <c r="K60" s="52"/>
    </row>
    <row r="61" spans="1:11">
      <c r="H61" s="52"/>
      <c r="J61" s="52"/>
      <c r="K61" s="52"/>
    </row>
    <row r="62" spans="1:11" ht="15.75">
      <c r="G62" s="10"/>
      <c r="H62" s="52"/>
      <c r="J62" s="52"/>
      <c r="K62" s="52"/>
    </row>
    <row r="63" spans="1:11">
      <c r="G63" s="26"/>
      <c r="H63" s="52"/>
      <c r="J63" s="52"/>
      <c r="K63" s="52"/>
    </row>
    <row r="64" spans="1:11" ht="3" customHeight="1">
      <c r="H64" s="52"/>
      <c r="J64" s="52"/>
      <c r="K64" s="52"/>
    </row>
    <row r="65" spans="7:11">
      <c r="G65" s="148"/>
      <c r="H65" s="52"/>
      <c r="J65" s="52"/>
      <c r="K65" s="52"/>
    </row>
    <row r="66" spans="7:11">
      <c r="G66" s="30"/>
      <c r="H66" s="52"/>
      <c r="J66" s="52"/>
      <c r="K66" s="52"/>
    </row>
    <row r="67" spans="7:11">
      <c r="G67" s="33"/>
      <c r="H67" s="52"/>
      <c r="J67" s="52"/>
      <c r="K67" s="52"/>
    </row>
    <row r="68" spans="7:11" ht="8.4499999999999993" customHeight="1">
      <c r="G68" s="154"/>
      <c r="H68" s="52"/>
      <c r="J68" s="52"/>
      <c r="K68" s="52"/>
    </row>
    <row r="69" spans="7:11" ht="11.25" customHeight="1">
      <c r="G69" s="154"/>
      <c r="H69" s="52"/>
      <c r="J69" s="52"/>
      <c r="K69" s="52"/>
    </row>
    <row r="70" spans="7:11" ht="8.4499999999999993" customHeight="1">
      <c r="G70" s="171"/>
      <c r="H70" s="52"/>
      <c r="J70" s="52"/>
      <c r="K70" s="52"/>
    </row>
    <row r="71" spans="7:11" ht="11.25" customHeight="1">
      <c r="G71" s="158"/>
      <c r="H71" s="159"/>
      <c r="I71" s="159"/>
      <c r="J71" s="159"/>
      <c r="K71" s="159"/>
    </row>
    <row r="72" spans="7:11" ht="8.4499999999999993" customHeight="1">
      <c r="G72" s="162"/>
      <c r="H72" s="52"/>
      <c r="J72" s="52"/>
      <c r="K72" s="52"/>
    </row>
    <row r="73" spans="7:11">
      <c r="G73" s="162"/>
      <c r="H73" s="52"/>
      <c r="J73" s="52"/>
      <c r="K73" s="52"/>
    </row>
    <row r="74" spans="7:11" ht="8.4499999999999993" customHeight="1">
      <c r="G74" s="162"/>
      <c r="H74" s="52"/>
      <c r="J74" s="52"/>
      <c r="K74" s="52"/>
    </row>
    <row r="75" spans="7:11" ht="11.25" customHeight="1">
      <c r="G75" s="164"/>
      <c r="H75" s="52"/>
      <c r="J75" s="52"/>
      <c r="K75" s="52"/>
    </row>
    <row r="76" spans="7:11" ht="8.4499999999999993" customHeight="1">
      <c r="G76" s="162"/>
      <c r="H76" s="52"/>
      <c r="J76" s="52"/>
      <c r="K76" s="52"/>
    </row>
    <row r="77" spans="7:11" ht="11.25" customHeight="1">
      <c r="G77" s="162"/>
      <c r="H77" s="52"/>
      <c r="J77" s="52"/>
      <c r="K77" s="52"/>
    </row>
    <row r="78" spans="7:11" ht="8.4499999999999993" customHeight="1">
      <c r="G78" s="162"/>
      <c r="H78" s="52"/>
      <c r="J78" s="52"/>
      <c r="K78" s="52"/>
    </row>
    <row r="79" spans="7:11" ht="11.25" customHeight="1">
      <c r="G79" s="158"/>
      <c r="H79" s="172"/>
      <c r="I79" s="159"/>
      <c r="J79" s="159"/>
      <c r="K79" s="159"/>
    </row>
    <row r="80" spans="7:11" ht="8.4499999999999993" customHeight="1">
      <c r="G80" s="162"/>
      <c r="H80" s="52"/>
      <c r="J80" s="52"/>
      <c r="K80" s="52"/>
    </row>
    <row r="81" spans="7:11">
      <c r="G81" s="162"/>
      <c r="H81" s="52"/>
      <c r="J81" s="52"/>
      <c r="K81" s="52"/>
    </row>
    <row r="82" spans="7:11" ht="8.4499999999999993" customHeight="1">
      <c r="G82" s="162"/>
      <c r="H82" s="52"/>
      <c r="J82" s="52"/>
      <c r="K82" s="52"/>
    </row>
    <row r="83" spans="7:11" ht="11.25" customHeight="1">
      <c r="G83" s="164"/>
      <c r="H83" s="52"/>
      <c r="J83" s="52"/>
      <c r="K83" s="52"/>
    </row>
    <row r="84" spans="7:11">
      <c r="H84" s="52"/>
      <c r="J84" s="52"/>
      <c r="K84" s="52"/>
    </row>
    <row r="88" spans="7:11" ht="14.25" customHeight="1"/>
  </sheetData>
  <mergeCells count="10">
    <mergeCell ref="A39:F39"/>
    <mergeCell ref="B41:C41"/>
    <mergeCell ref="E41:F41"/>
    <mergeCell ref="D42:D43"/>
    <mergeCell ref="A2:F2"/>
    <mergeCell ref="A3:F3"/>
    <mergeCell ref="B5:C5"/>
    <mergeCell ref="E5:F5"/>
    <mergeCell ref="D6:D7"/>
    <mergeCell ref="A38:F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39"/>
  <sheetViews>
    <sheetView showGridLines="0" workbookViewId="0"/>
  </sheetViews>
  <sheetFormatPr defaultRowHeight="14.25"/>
  <cols>
    <col min="2" max="2" width="4.75" customWidth="1"/>
    <col min="3" max="3" width="4.375" customWidth="1"/>
    <col min="4" max="4" width="26.625" bestFit="1" customWidth="1"/>
    <col min="5" max="5" width="10.625" customWidth="1"/>
    <col min="6" max="6" width="7.5" customWidth="1"/>
  </cols>
  <sheetData>
    <row r="1" spans="1:7">
      <c r="A1" s="2" t="s">
        <v>56</v>
      </c>
    </row>
    <row r="2" spans="1:7" ht="15">
      <c r="C2" s="1382"/>
      <c r="D2" s="1382"/>
      <c r="E2" s="1382"/>
      <c r="F2" s="1382"/>
      <c r="G2" s="1382"/>
    </row>
    <row r="3" spans="1:7" ht="14.25" customHeight="1">
      <c r="C3" s="1381" t="s">
        <v>556</v>
      </c>
      <c r="D3" s="1381"/>
      <c r="E3" s="1381"/>
      <c r="F3" s="1381"/>
      <c r="G3" s="1381"/>
    </row>
    <row r="4" spans="1:7" ht="15">
      <c r="C4" s="1383" t="s">
        <v>557</v>
      </c>
      <c r="D4" s="1383"/>
      <c r="E4" s="1383"/>
      <c r="F4" s="1383"/>
      <c r="G4" s="1383"/>
    </row>
    <row r="21" spans="3:15">
      <c r="C21" s="3"/>
    </row>
    <row r="23" spans="3:15">
      <c r="C23" s="3"/>
    </row>
    <row r="25" spans="3:15">
      <c r="D25" s="439"/>
      <c r="E25" s="439"/>
      <c r="F25" s="439"/>
    </row>
    <row r="26" spans="3:15">
      <c r="D26" s="444"/>
      <c r="E26" s="1364"/>
      <c r="F26" s="1365"/>
      <c r="G26" s="442"/>
      <c r="H26" s="442"/>
      <c r="I26" s="442"/>
      <c r="J26" s="442"/>
      <c r="K26" s="442"/>
      <c r="L26" s="442"/>
      <c r="M26" s="442"/>
      <c r="N26" s="442"/>
      <c r="O26" s="442"/>
    </row>
    <row r="28" spans="3:15" s="52" customFormat="1" ht="38.25">
      <c r="D28" s="443" t="s">
        <v>57</v>
      </c>
      <c r="E28" s="444" t="s">
        <v>406</v>
      </c>
      <c r="F28" s="608" t="s">
        <v>466</v>
      </c>
      <c r="G28" s="1366"/>
      <c r="H28" s="1366"/>
      <c r="I28" s="1366"/>
      <c r="J28" s="1366"/>
      <c r="K28" s="1366"/>
      <c r="L28" s="1366"/>
      <c r="M28" s="1366"/>
      <c r="N28" s="1366"/>
      <c r="O28" s="1366"/>
    </row>
    <row r="29" spans="3:15" s="52" customFormat="1">
      <c r="D29" s="789">
        <v>2005</v>
      </c>
      <c r="E29" s="738">
        <v>9.6175166297117496</v>
      </c>
      <c r="F29" s="1368">
        <v>5.8208468301085103</v>
      </c>
      <c r="G29" s="1366"/>
      <c r="H29" s="1366"/>
      <c r="I29" s="1366"/>
      <c r="J29" s="1366"/>
      <c r="K29" s="1366"/>
      <c r="L29" s="1366"/>
      <c r="M29" s="1366"/>
      <c r="N29" s="1366"/>
      <c r="O29" s="1366"/>
    </row>
    <row r="30" spans="3:15" s="52" customFormat="1">
      <c r="D30" s="789">
        <v>2006</v>
      </c>
      <c r="E30" s="738">
        <v>4.0960809102402003</v>
      </c>
      <c r="F30" s="607"/>
      <c r="G30" s="1367"/>
      <c r="H30" s="1367"/>
      <c r="I30" s="1367"/>
      <c r="J30" s="1367"/>
      <c r="K30" s="1367"/>
      <c r="L30" s="1367"/>
      <c r="M30" s="1367"/>
      <c r="N30" s="1367"/>
      <c r="O30" s="1367"/>
    </row>
    <row r="31" spans="3:15" ht="15">
      <c r="D31" s="789">
        <v>2007</v>
      </c>
      <c r="E31" s="738">
        <v>14.1122176341997</v>
      </c>
      <c r="F31" s="607"/>
      <c r="G31" s="606"/>
    </row>
    <row r="32" spans="3:15">
      <c r="D32" s="789">
        <v>2008</v>
      </c>
      <c r="E32" s="738">
        <v>-1.9369944657300999</v>
      </c>
      <c r="F32" s="607"/>
    </row>
    <row r="33" spans="4:6">
      <c r="D33" s="789">
        <v>2009</v>
      </c>
      <c r="E33" s="738">
        <v>-0.15194199999999999</v>
      </c>
      <c r="F33" s="607"/>
    </row>
    <row r="34" spans="4:6">
      <c r="D34" s="789">
        <v>2010</v>
      </c>
      <c r="E34" s="738">
        <v>22.2173913043478</v>
      </c>
      <c r="F34" s="607"/>
    </row>
    <row r="35" spans="4:6">
      <c r="D35" s="789">
        <v>2011</v>
      </c>
      <c r="E35" s="738">
        <v>13.998577018854499</v>
      </c>
      <c r="F35" s="607"/>
    </row>
    <row r="36" spans="4:6">
      <c r="D36" s="789">
        <v>2012</v>
      </c>
      <c r="E36" s="738">
        <v>-0.29645810578873499</v>
      </c>
      <c r="F36" s="607"/>
    </row>
    <row r="37" spans="4:6">
      <c r="D37" s="789">
        <v>2013</v>
      </c>
      <c r="E37" s="738">
        <v>0.81377151799686998</v>
      </c>
      <c r="F37" s="607"/>
    </row>
    <row r="38" spans="4:6">
      <c r="D38" s="789">
        <v>2014</v>
      </c>
      <c r="E38" s="738">
        <v>-1.38155852219808</v>
      </c>
      <c r="F38" s="607"/>
    </row>
    <row r="39" spans="4:6">
      <c r="D39" s="789">
        <v>2015</v>
      </c>
      <c r="E39" s="738">
        <v>-7.0203053675428899</v>
      </c>
      <c r="F39" s="607"/>
    </row>
  </sheetData>
  <mergeCells count="3">
    <mergeCell ref="C3:G3"/>
    <mergeCell ref="C2:G2"/>
    <mergeCell ref="C4:G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autoPageBreaks="0" fitToPage="1"/>
  </sheetPr>
  <dimension ref="A1:I85"/>
  <sheetViews>
    <sheetView showGridLines="0" workbookViewId="0"/>
  </sheetViews>
  <sheetFormatPr defaultRowHeight="14.25"/>
  <cols>
    <col min="1" max="1" width="41.75" customWidth="1"/>
    <col min="2" max="2" width="9.375" customWidth="1"/>
    <col min="3" max="3" width="9.375" style="52" customWidth="1"/>
    <col min="4" max="4" width="2.375" customWidth="1"/>
    <col min="5" max="6" width="9.375" customWidth="1"/>
    <col min="7" max="7" width="3.125" customWidth="1"/>
    <col min="9" max="9" width="9" style="52"/>
    <col min="20" max="20" width="7.625" customWidth="1"/>
  </cols>
  <sheetData>
    <row r="1" spans="1:7">
      <c r="A1" s="2" t="s">
        <v>217</v>
      </c>
    </row>
    <row r="2" spans="1:7" ht="15.75">
      <c r="A2" s="1455" t="s">
        <v>200</v>
      </c>
      <c r="B2" s="1455"/>
      <c r="C2" s="1455"/>
      <c r="D2" s="1455"/>
      <c r="E2" s="1455"/>
      <c r="F2" s="1455"/>
      <c r="G2" s="10"/>
    </row>
    <row r="3" spans="1:7">
      <c r="A3" s="1456" t="s">
        <v>218</v>
      </c>
      <c r="B3" s="1456"/>
      <c r="C3" s="1456"/>
      <c r="D3" s="1456"/>
      <c r="E3" s="1456"/>
      <c r="F3" s="1456"/>
      <c r="G3" s="26"/>
    </row>
    <row r="4" spans="1:7" ht="3" customHeight="1">
      <c r="A4" s="173"/>
      <c r="B4" s="174"/>
      <c r="C4" s="174"/>
      <c r="D4" s="174"/>
      <c r="E4" s="174"/>
      <c r="F4" s="174"/>
    </row>
    <row r="5" spans="1:7">
      <c r="A5" s="354"/>
      <c r="B5" s="1457" t="s">
        <v>501</v>
      </c>
      <c r="C5" s="1457"/>
      <c r="D5" s="343"/>
      <c r="E5" s="317" t="s">
        <v>366</v>
      </c>
      <c r="F5" s="317"/>
    </row>
    <row r="6" spans="1:7" ht="22.5">
      <c r="A6" s="342"/>
      <c r="B6" s="346" t="s">
        <v>371</v>
      </c>
      <c r="C6" s="347" t="s">
        <v>387</v>
      </c>
      <c r="D6" s="1454"/>
      <c r="E6" s="339" t="s">
        <v>371</v>
      </c>
      <c r="F6" s="355" t="s">
        <v>201</v>
      </c>
    </row>
    <row r="7" spans="1:7">
      <c r="A7" s="342"/>
      <c r="B7" s="346" t="s">
        <v>6</v>
      </c>
      <c r="C7" s="339" t="s">
        <v>6</v>
      </c>
      <c r="D7" s="1454"/>
      <c r="E7" s="339" t="s">
        <v>6</v>
      </c>
      <c r="F7" s="339" t="s">
        <v>6</v>
      </c>
    </row>
    <row r="8" spans="1:7">
      <c r="A8" s="342"/>
      <c r="B8" s="352"/>
      <c r="C8" s="353"/>
      <c r="D8" s="351"/>
      <c r="E8" s="351"/>
      <c r="F8" s="351"/>
    </row>
    <row r="9" spans="1:7">
      <c r="A9" s="348" t="s">
        <v>202</v>
      </c>
      <c r="B9" s="352"/>
      <c r="C9" s="353"/>
      <c r="D9" s="351"/>
      <c r="E9" s="351"/>
      <c r="F9" s="351"/>
    </row>
    <row r="10" spans="1:7">
      <c r="A10" s="345"/>
      <c r="B10" s="352"/>
      <c r="C10" s="353"/>
      <c r="D10" s="351"/>
      <c r="E10" s="351"/>
      <c r="F10" s="351"/>
    </row>
    <row r="11" spans="1:7">
      <c r="A11" s="341" t="s">
        <v>219</v>
      </c>
      <c r="B11" s="959">
        <v>120834.227</v>
      </c>
      <c r="C11" s="958">
        <v>117509.557</v>
      </c>
      <c r="D11" s="958"/>
      <c r="E11" s="958">
        <v>117493.96400000001</v>
      </c>
      <c r="F11" s="958">
        <v>121299.265</v>
      </c>
    </row>
    <row r="12" spans="1:7" ht="6.75" customHeight="1">
      <c r="A12" s="349"/>
      <c r="B12" s="334"/>
      <c r="C12" s="313"/>
      <c r="D12" s="313"/>
      <c r="E12" s="313"/>
      <c r="F12" s="313"/>
    </row>
    <row r="13" spans="1:7" ht="12.75" customHeight="1">
      <c r="A13" s="341" t="s">
        <v>220</v>
      </c>
      <c r="B13" s="334"/>
      <c r="C13" s="313"/>
      <c r="D13" s="313"/>
      <c r="E13" s="313"/>
      <c r="F13" s="313"/>
    </row>
    <row r="14" spans="1:7">
      <c r="A14" s="349" t="s">
        <v>221</v>
      </c>
      <c r="B14" s="961">
        <v>88.066999999999993</v>
      </c>
      <c r="C14" s="960">
        <v>0</v>
      </c>
      <c r="D14" s="960"/>
      <c r="E14" s="960">
        <v>88.066999999999993</v>
      </c>
      <c r="F14" s="960">
        <v>88.066999999999993</v>
      </c>
    </row>
    <row r="15" spans="1:7">
      <c r="A15" s="349" t="s">
        <v>35</v>
      </c>
      <c r="B15" s="334"/>
      <c r="C15" s="313"/>
      <c r="D15" s="313"/>
      <c r="E15" s="313"/>
      <c r="F15" s="313"/>
    </row>
    <row r="16" spans="1:7">
      <c r="A16" s="350" t="s">
        <v>222</v>
      </c>
      <c r="B16" s="963">
        <v>236.24</v>
      </c>
      <c r="C16" s="962">
        <v>216.36199999999999</v>
      </c>
      <c r="D16" s="962"/>
      <c r="E16" s="962">
        <v>216.523</v>
      </c>
      <c r="F16" s="962">
        <v>235.773</v>
      </c>
    </row>
    <row r="17" spans="1:9">
      <c r="A17" s="350" t="s">
        <v>223</v>
      </c>
      <c r="B17" s="967">
        <v>28.866</v>
      </c>
      <c r="C17" s="964">
        <v>15.859</v>
      </c>
      <c r="D17" s="964"/>
      <c r="E17" s="964">
        <v>32.265999999999998</v>
      </c>
      <c r="F17" s="964">
        <v>24.996000000000002</v>
      </c>
    </row>
    <row r="18" spans="1:9" s="642" customFormat="1">
      <c r="A18" s="957" t="s">
        <v>534</v>
      </c>
      <c r="B18" s="967">
        <v>-499.05700000000002</v>
      </c>
      <c r="C18" s="964">
        <v>0</v>
      </c>
      <c r="D18" s="964"/>
      <c r="E18" s="964">
        <v>0</v>
      </c>
      <c r="F18" s="964">
        <v>-499.1</v>
      </c>
      <c r="I18" s="52"/>
    </row>
    <row r="19" spans="1:9">
      <c r="A19" s="341" t="s">
        <v>224</v>
      </c>
      <c r="B19" s="968">
        <v>-145.88400000000001</v>
      </c>
      <c r="C19" s="965">
        <v>232.221</v>
      </c>
      <c r="D19" s="965"/>
      <c r="E19" s="965">
        <v>336.85599999999999</v>
      </c>
      <c r="F19" s="965">
        <v>-150.26400000000007</v>
      </c>
    </row>
    <row r="20" spans="1:9">
      <c r="A20" s="344" t="s">
        <v>225</v>
      </c>
      <c r="B20" s="969">
        <v>120688.34299999999</v>
      </c>
      <c r="C20" s="966">
        <v>117741.77800000001</v>
      </c>
      <c r="D20" s="966"/>
      <c r="E20" s="966">
        <v>117830.82</v>
      </c>
      <c r="F20" s="966">
        <v>121149.001</v>
      </c>
    </row>
    <row r="21" spans="1:9">
      <c r="A21" s="345"/>
      <c r="B21" s="334"/>
      <c r="C21" s="313"/>
      <c r="D21" s="313"/>
      <c r="E21" s="313"/>
      <c r="F21" s="313"/>
    </row>
    <row r="22" spans="1:9">
      <c r="A22" s="348" t="s">
        <v>208</v>
      </c>
      <c r="B22" s="334"/>
      <c r="C22" s="313"/>
      <c r="D22" s="313"/>
      <c r="E22" s="313"/>
      <c r="F22" s="313"/>
    </row>
    <row r="23" spans="1:9">
      <c r="A23" s="345"/>
      <c r="B23" s="334"/>
      <c r="C23" s="313"/>
      <c r="D23" s="313"/>
      <c r="E23" s="313"/>
      <c r="F23" s="313"/>
    </row>
    <row r="24" spans="1:9">
      <c r="A24" s="341" t="s">
        <v>219</v>
      </c>
      <c r="B24" s="971">
        <v>120834.227</v>
      </c>
      <c r="C24" s="970">
        <v>117509.557</v>
      </c>
      <c r="D24" s="970"/>
      <c r="E24" s="970">
        <v>117493.96400000001</v>
      </c>
      <c r="F24" s="970">
        <v>121299.265</v>
      </c>
    </row>
    <row r="25" spans="1:9" ht="2.25" customHeight="1">
      <c r="A25" s="349"/>
      <c r="B25" s="334"/>
      <c r="C25" s="313"/>
      <c r="D25" s="313"/>
      <c r="E25" s="313"/>
      <c r="F25" s="313"/>
    </row>
    <row r="26" spans="1:9">
      <c r="A26" s="341" t="s">
        <v>220</v>
      </c>
      <c r="B26" s="334"/>
      <c r="C26" s="313"/>
      <c r="D26" s="313"/>
      <c r="E26" s="313"/>
      <c r="F26" s="313"/>
    </row>
    <row r="27" spans="1:9">
      <c r="A27" s="349" t="s">
        <v>221</v>
      </c>
      <c r="B27" s="975">
        <v>88.066999999999993</v>
      </c>
      <c r="C27" s="972">
        <v>0</v>
      </c>
      <c r="D27" s="972"/>
      <c r="E27" s="972">
        <v>88.066999999999993</v>
      </c>
      <c r="F27" s="972">
        <v>88.066999999999993</v>
      </c>
    </row>
    <row r="28" spans="1:9">
      <c r="A28" s="349" t="s">
        <v>35</v>
      </c>
      <c r="B28" s="975">
        <v>265.10599999999999</v>
      </c>
      <c r="C28" s="972">
        <v>232.221</v>
      </c>
      <c r="D28" s="972"/>
      <c r="E28" s="972">
        <v>248.78899999999999</v>
      </c>
      <c r="F28" s="972">
        <v>260.76900000000001</v>
      </c>
    </row>
    <row r="29" spans="1:9" s="642" customFormat="1">
      <c r="A29" s="349"/>
      <c r="B29" s="975">
        <v>-499.05700000000002</v>
      </c>
      <c r="C29" s="972">
        <v>0</v>
      </c>
      <c r="D29" s="972"/>
      <c r="E29" s="972">
        <v>0</v>
      </c>
      <c r="F29" s="972">
        <v>-499.1</v>
      </c>
      <c r="I29" s="52"/>
    </row>
    <row r="30" spans="1:9">
      <c r="A30" s="341" t="s">
        <v>224</v>
      </c>
      <c r="B30" s="976">
        <v>-145.88400000000001</v>
      </c>
      <c r="C30" s="973">
        <v>232.221</v>
      </c>
      <c r="D30" s="973"/>
      <c r="E30" s="973">
        <v>336.85599999999999</v>
      </c>
      <c r="F30" s="973">
        <v>-150.26400000000001</v>
      </c>
    </row>
    <row r="31" spans="1:9">
      <c r="A31" s="344" t="s">
        <v>225</v>
      </c>
      <c r="B31" s="977">
        <v>120688.34299999999</v>
      </c>
      <c r="C31" s="974">
        <v>117741.77800000001</v>
      </c>
      <c r="D31" s="974"/>
      <c r="E31" s="974">
        <v>117830.82</v>
      </c>
      <c r="F31" s="974">
        <v>121149.001</v>
      </c>
    </row>
    <row r="32" spans="1:9" ht="8.25" customHeight="1">
      <c r="A32" s="319"/>
      <c r="B32" s="319"/>
      <c r="C32" s="318"/>
      <c r="D32" s="319"/>
      <c r="E32" s="319"/>
      <c r="F32" s="319"/>
    </row>
    <row r="34" spans="1:6" ht="15.75">
      <c r="A34" s="1451" t="s">
        <v>200</v>
      </c>
      <c r="B34" s="1451"/>
      <c r="C34" s="1451"/>
      <c r="D34" s="1451"/>
      <c r="E34" s="1451"/>
      <c r="F34" s="1451"/>
    </row>
    <row r="35" spans="1:6" ht="15" customHeight="1">
      <c r="A35" s="1414" t="s">
        <v>388</v>
      </c>
      <c r="B35" s="1414"/>
      <c r="C35" s="1414"/>
      <c r="D35" s="1414"/>
      <c r="E35" s="1414"/>
      <c r="F35" s="1414"/>
    </row>
    <row r="36" spans="1:6">
      <c r="A36" s="354"/>
      <c r="B36" s="1452" t="s">
        <v>501</v>
      </c>
      <c r="C36" s="1452"/>
      <c r="D36" s="340"/>
      <c r="E36" s="1453" t="s">
        <v>366</v>
      </c>
      <c r="F36" s="1453"/>
    </row>
    <row r="37" spans="1:6" ht="22.5">
      <c r="A37" s="342"/>
      <c r="B37" s="548" t="s">
        <v>371</v>
      </c>
      <c r="C37" s="347" t="s">
        <v>387</v>
      </c>
      <c r="D37" s="1454"/>
      <c r="E37" s="339" t="s">
        <v>371</v>
      </c>
      <c r="F37" s="355" t="s">
        <v>201</v>
      </c>
    </row>
    <row r="38" spans="1:6">
      <c r="A38" s="342"/>
      <c r="B38" s="548" t="s">
        <v>6</v>
      </c>
      <c r="C38" s="339" t="s">
        <v>6</v>
      </c>
      <c r="D38" s="1454"/>
      <c r="E38" s="339" t="s">
        <v>6</v>
      </c>
      <c r="F38" s="339" t="s">
        <v>6</v>
      </c>
    </row>
    <row r="39" spans="1:6">
      <c r="A39" s="342"/>
      <c r="B39" s="549"/>
      <c r="C39" s="353"/>
      <c r="D39" s="351"/>
      <c r="E39" s="351"/>
      <c r="F39" s="351"/>
    </row>
    <row r="40" spans="1:6">
      <c r="A40" s="358" t="s">
        <v>202</v>
      </c>
      <c r="B40" s="549"/>
      <c r="C40" s="353"/>
      <c r="D40" s="351"/>
      <c r="E40" s="351"/>
      <c r="F40" s="351"/>
    </row>
    <row r="41" spans="1:6">
      <c r="A41" s="363"/>
      <c r="B41" s="550"/>
      <c r="C41" s="356"/>
      <c r="D41" s="357"/>
      <c r="E41" s="357"/>
      <c r="F41" s="357"/>
    </row>
    <row r="42" spans="1:6">
      <c r="A42" s="359" t="s">
        <v>389</v>
      </c>
      <c r="B42" s="987">
        <v>-465.03800000000047</v>
      </c>
      <c r="C42" s="988">
        <v>103.545</v>
      </c>
      <c r="D42" s="986"/>
      <c r="E42" s="988">
        <v>666.20600000000559</v>
      </c>
      <c r="F42" s="988">
        <v>4471.5069999999978</v>
      </c>
    </row>
    <row r="43" spans="1:6">
      <c r="A43" s="359" t="s">
        <v>390</v>
      </c>
      <c r="B43" s="544"/>
      <c r="C43" s="311"/>
      <c r="D43" s="313"/>
      <c r="E43" s="311"/>
      <c r="F43" s="311"/>
    </row>
    <row r="44" spans="1:6">
      <c r="A44" s="360" t="s">
        <v>221</v>
      </c>
      <c r="B44" s="991">
        <v>0</v>
      </c>
      <c r="C44" s="989">
        <v>-88.066999999999993</v>
      </c>
      <c r="D44" s="990"/>
      <c r="E44" s="989">
        <v>0</v>
      </c>
      <c r="F44" s="989">
        <v>0</v>
      </c>
    </row>
    <row r="45" spans="1:6">
      <c r="A45" s="360" t="s">
        <v>35</v>
      </c>
      <c r="B45" s="544"/>
      <c r="C45" s="311"/>
      <c r="D45" s="313"/>
      <c r="E45" s="311"/>
      <c r="F45" s="311"/>
    </row>
    <row r="46" spans="1:6">
      <c r="A46" s="361" t="s">
        <v>222</v>
      </c>
      <c r="B46" s="994">
        <v>0</v>
      </c>
      <c r="C46" s="992">
        <v>0</v>
      </c>
      <c r="D46" s="993"/>
      <c r="E46" s="992">
        <v>0</v>
      </c>
      <c r="F46" s="992">
        <v>19.557999999999993</v>
      </c>
    </row>
    <row r="47" spans="1:6">
      <c r="A47" s="361" t="s">
        <v>223</v>
      </c>
      <c r="B47" s="997">
        <v>3.8699999999999974</v>
      </c>
      <c r="C47" s="995">
        <v>0.877</v>
      </c>
      <c r="D47" s="996"/>
      <c r="E47" s="995">
        <v>-10.125999999999998</v>
      </c>
      <c r="F47" s="995">
        <v>-17.395999999999994</v>
      </c>
    </row>
    <row r="48" spans="1:6">
      <c r="A48" s="981" t="s">
        <v>534</v>
      </c>
      <c r="B48" s="980">
        <v>0</v>
      </c>
      <c r="C48" s="978">
        <v>0</v>
      </c>
      <c r="D48" s="979"/>
      <c r="E48" s="978">
        <v>0</v>
      </c>
      <c r="F48" s="978">
        <v>-499.1</v>
      </c>
    </row>
    <row r="49" spans="1:6">
      <c r="A49" s="359" t="s">
        <v>391</v>
      </c>
      <c r="B49" s="999">
        <v>4.3800000000000168</v>
      </c>
      <c r="C49" s="998">
        <v>-87.105999999999995</v>
      </c>
      <c r="D49" s="998"/>
      <c r="E49" s="998">
        <v>-9.8180000000000049</v>
      </c>
      <c r="F49" s="998">
        <v>-496.93800000000005</v>
      </c>
    </row>
    <row r="50" spans="1:6">
      <c r="A50" s="362" t="s">
        <v>392</v>
      </c>
      <c r="B50" s="1001">
        <v>-460.65800000000047</v>
      </c>
      <c r="C50" s="1002">
        <v>16.439</v>
      </c>
      <c r="D50" s="1000"/>
      <c r="E50" s="1002">
        <v>656.3880000000056</v>
      </c>
      <c r="F50" s="1002">
        <v>3974.5689999999977</v>
      </c>
    </row>
    <row r="51" spans="1:6">
      <c r="A51" s="349"/>
      <c r="B51" s="544"/>
      <c r="C51" s="311"/>
      <c r="D51" s="313"/>
      <c r="E51" s="311"/>
      <c r="F51" s="311"/>
    </row>
    <row r="52" spans="1:6">
      <c r="A52" s="358" t="s">
        <v>208</v>
      </c>
      <c r="B52" s="544"/>
      <c r="C52" s="311"/>
      <c r="D52" s="313"/>
      <c r="E52" s="311"/>
      <c r="F52" s="311"/>
    </row>
    <row r="53" spans="1:6">
      <c r="A53" s="363"/>
      <c r="B53" s="544"/>
      <c r="C53" s="311"/>
      <c r="D53" s="313"/>
      <c r="E53" s="311"/>
      <c r="F53" s="311"/>
    </row>
    <row r="54" spans="1:6">
      <c r="A54" s="359" t="s">
        <v>389</v>
      </c>
      <c r="B54" s="1004">
        <v>-465.03800000000047</v>
      </c>
      <c r="C54" s="1005">
        <v>103.545</v>
      </c>
      <c r="D54" s="1003"/>
      <c r="E54" s="1005">
        <v>666.20600000000559</v>
      </c>
      <c r="F54" s="1005">
        <v>4471.5069999999978</v>
      </c>
    </row>
    <row r="55" spans="1:6">
      <c r="A55" s="359" t="s">
        <v>390</v>
      </c>
      <c r="B55" s="543"/>
      <c r="C55" s="338"/>
      <c r="D55" s="342"/>
      <c r="E55" s="338"/>
      <c r="F55" s="338"/>
    </row>
    <row r="56" spans="1:6">
      <c r="A56" s="360" t="s">
        <v>221</v>
      </c>
      <c r="B56" s="1008">
        <v>0</v>
      </c>
      <c r="C56" s="1007">
        <v>-88.066999999999993</v>
      </c>
      <c r="D56" s="1006"/>
      <c r="E56" s="1007">
        <v>0</v>
      </c>
      <c r="F56" s="1007">
        <v>0</v>
      </c>
    </row>
    <row r="57" spans="1:6">
      <c r="A57" s="360" t="s">
        <v>35</v>
      </c>
      <c r="B57" s="1011">
        <v>4.3369999999999891</v>
      </c>
      <c r="C57" s="1010">
        <v>0.96099999999999997</v>
      </c>
      <c r="D57" s="1009"/>
      <c r="E57" s="1010">
        <v>-9.8180000000000405</v>
      </c>
      <c r="F57" s="1010">
        <v>2.1619999999999777</v>
      </c>
    </row>
    <row r="58" spans="1:6">
      <c r="A58" s="985" t="s">
        <v>534</v>
      </c>
      <c r="B58" s="984">
        <v>0</v>
      </c>
      <c r="C58" s="983">
        <v>0</v>
      </c>
      <c r="D58" s="982"/>
      <c r="E58" s="983">
        <v>0</v>
      </c>
      <c r="F58" s="983">
        <v>-499.1</v>
      </c>
    </row>
    <row r="59" spans="1:6">
      <c r="A59" s="359" t="s">
        <v>391</v>
      </c>
      <c r="B59" s="1013">
        <v>4.3799999999999955</v>
      </c>
      <c r="C59" s="1014">
        <v>-87.105999999999995</v>
      </c>
      <c r="D59" s="1012"/>
      <c r="E59" s="1014">
        <v>-9.8180000000000405</v>
      </c>
      <c r="F59" s="1014">
        <v>-496.93800000000005</v>
      </c>
    </row>
    <row r="60" spans="1:6">
      <c r="A60" s="362" t="s">
        <v>392</v>
      </c>
      <c r="B60" s="1016">
        <v>-460.65800000000002</v>
      </c>
      <c r="C60" s="1017">
        <v>16.439</v>
      </c>
      <c r="D60" s="1015"/>
      <c r="E60" s="1017">
        <v>656.3880000000056</v>
      </c>
      <c r="F60" s="1017">
        <v>3974.5689999999977</v>
      </c>
    </row>
    <row r="61" spans="1:6">
      <c r="A61" s="319"/>
      <c r="B61" s="319"/>
      <c r="C61" s="318"/>
      <c r="D61" s="319"/>
      <c r="E61" s="319"/>
      <c r="F61" s="319"/>
    </row>
    <row r="63" spans="1:6" ht="15.75">
      <c r="A63" s="1450" t="s">
        <v>200</v>
      </c>
      <c r="B63" s="1450"/>
      <c r="C63" s="1450"/>
      <c r="D63" s="1450"/>
      <c r="E63" s="1450"/>
      <c r="F63" s="1450"/>
    </row>
    <row r="64" spans="1:6">
      <c r="A64" s="1446" t="s">
        <v>214</v>
      </c>
      <c r="B64" s="1446"/>
      <c r="C64" s="1446"/>
      <c r="D64" s="1446"/>
      <c r="E64" s="1446"/>
      <c r="F64" s="1446"/>
    </row>
    <row r="65" spans="1:6">
      <c r="A65" s="144"/>
      <c r="B65" s="145"/>
      <c r="C65" s="146"/>
      <c r="D65" s="146"/>
      <c r="E65" s="146"/>
      <c r="F65" s="146"/>
    </row>
    <row r="66" spans="1:6">
      <c r="A66" s="147"/>
      <c r="B66" s="1447" t="s">
        <v>501</v>
      </c>
      <c r="C66" s="1447"/>
      <c r="D66" s="337"/>
      <c r="E66" s="1448" t="s">
        <v>366</v>
      </c>
      <c r="F66" s="1448"/>
    </row>
    <row r="67" spans="1:6" ht="22.5">
      <c r="A67" s="146"/>
      <c r="B67" s="511" t="s">
        <v>371</v>
      </c>
      <c r="C67" s="347" t="s">
        <v>387</v>
      </c>
      <c r="D67" s="1449"/>
      <c r="E67" s="149" t="s">
        <v>371</v>
      </c>
      <c r="F67" s="150" t="s">
        <v>201</v>
      </c>
    </row>
    <row r="68" spans="1:6">
      <c r="A68" s="146"/>
      <c r="B68" s="511" t="s">
        <v>6</v>
      </c>
      <c r="C68" s="149" t="s">
        <v>6</v>
      </c>
      <c r="D68" s="1449"/>
      <c r="E68" s="149" t="s">
        <v>6</v>
      </c>
      <c r="F68" s="151" t="s">
        <v>6</v>
      </c>
    </row>
    <row r="69" spans="1:6">
      <c r="A69" s="146"/>
      <c r="B69" s="512"/>
      <c r="C69" s="152"/>
      <c r="D69" s="153"/>
      <c r="E69" s="153"/>
      <c r="F69" s="153"/>
    </row>
    <row r="70" spans="1:6">
      <c r="A70" s="155" t="s">
        <v>202</v>
      </c>
      <c r="B70" s="545"/>
      <c r="C70" s="152"/>
      <c r="D70" s="153"/>
      <c r="E70" s="153"/>
      <c r="F70" s="153"/>
    </row>
    <row r="71" spans="1:6" ht="10.5" customHeight="1">
      <c r="A71" s="156"/>
      <c r="B71" s="546"/>
      <c r="C71" s="169"/>
      <c r="D71" s="170"/>
      <c r="E71" s="170"/>
      <c r="F71" s="170"/>
    </row>
    <row r="72" spans="1:6">
      <c r="A72" s="157" t="s">
        <v>215</v>
      </c>
      <c r="B72" s="1020">
        <v>-1771.201</v>
      </c>
      <c r="C72" s="1019">
        <v>-4042.1149999999998</v>
      </c>
      <c r="D72" s="1019"/>
      <c r="E72" s="1019">
        <v>-1044.4610000000009</v>
      </c>
      <c r="F72" s="1019">
        <v>-1493.1709999999971</v>
      </c>
    </row>
    <row r="73" spans="1:6" ht="2.25" customHeight="1">
      <c r="A73" s="160"/>
      <c r="B73" s="547"/>
      <c r="C73" s="161"/>
      <c r="D73" s="161"/>
      <c r="E73" s="160"/>
      <c r="F73" s="161"/>
    </row>
    <row r="74" spans="1:6" ht="15" customHeight="1">
      <c r="A74" s="157" t="s">
        <v>393</v>
      </c>
      <c r="B74" s="1022">
        <v>0</v>
      </c>
      <c r="C74" s="1021">
        <v>5.2249999999999996</v>
      </c>
      <c r="D74" s="1021"/>
      <c r="E74" s="1021">
        <v>31.626999999999999</v>
      </c>
      <c r="F74" s="1021">
        <v>79.701999999999998</v>
      </c>
    </row>
    <row r="75" spans="1:6" ht="9" customHeight="1">
      <c r="A75" s="160"/>
      <c r="B75" s="547"/>
      <c r="C75" s="161"/>
      <c r="D75" s="161"/>
      <c r="E75" s="160"/>
      <c r="F75" s="161"/>
    </row>
    <row r="76" spans="1:6">
      <c r="A76" s="163" t="s">
        <v>216</v>
      </c>
      <c r="B76" s="1024">
        <v>-1771.201</v>
      </c>
      <c r="C76" s="1023">
        <v>-4047.34</v>
      </c>
      <c r="D76" s="1023"/>
      <c r="E76" s="1023">
        <v>-1076.0880000000009</v>
      </c>
      <c r="F76" s="1023">
        <v>-1572.8729999999971</v>
      </c>
    </row>
    <row r="77" spans="1:6" ht="5.25" customHeight="1">
      <c r="A77" s="156"/>
      <c r="B77" s="546"/>
      <c r="C77" s="161"/>
      <c r="D77" s="161"/>
      <c r="E77" s="156"/>
      <c r="F77" s="161"/>
    </row>
    <row r="78" spans="1:6">
      <c r="A78" s="155" t="s">
        <v>208</v>
      </c>
      <c r="B78" s="545"/>
      <c r="C78" s="161"/>
      <c r="D78" s="161"/>
      <c r="E78" s="155"/>
      <c r="F78" s="161"/>
    </row>
    <row r="79" spans="1:6" ht="6" customHeight="1">
      <c r="A79" s="156"/>
      <c r="B79" s="546"/>
      <c r="C79" s="161"/>
      <c r="D79" s="161"/>
      <c r="E79" s="156"/>
      <c r="F79" s="161"/>
    </row>
    <row r="80" spans="1:6">
      <c r="A80" s="157" t="s">
        <v>215</v>
      </c>
      <c r="B80" s="1026">
        <v>-1646.4609999999993</v>
      </c>
      <c r="C80" s="1025">
        <v>-5089.9260000000004</v>
      </c>
      <c r="D80" s="1025"/>
      <c r="E80" s="1025">
        <v>-964.38300000000072</v>
      </c>
      <c r="F80" s="1025">
        <v>-2500.2540000000081</v>
      </c>
    </row>
    <row r="81" spans="1:6" ht="4.5" customHeight="1">
      <c r="A81" s="160"/>
      <c r="B81" s="547"/>
      <c r="C81" s="161"/>
      <c r="D81" s="161"/>
      <c r="E81" s="160"/>
      <c r="F81" s="161"/>
    </row>
    <row r="82" spans="1:6" ht="15.75" customHeight="1">
      <c r="A82" s="157" t="s">
        <v>393</v>
      </c>
      <c r="B82" s="1028">
        <v>0</v>
      </c>
      <c r="C82" s="1027">
        <v>5.2249999999999996</v>
      </c>
      <c r="D82" s="1027"/>
      <c r="E82" s="1027">
        <v>31.666</v>
      </c>
      <c r="F82" s="1027">
        <v>79.703999999999994</v>
      </c>
    </row>
    <row r="83" spans="1:6" ht="4.5" customHeight="1">
      <c r="A83" s="160"/>
      <c r="B83" s="547"/>
      <c r="C83" s="161"/>
      <c r="D83" s="161"/>
      <c r="E83" s="160"/>
      <c r="F83" s="161"/>
    </row>
    <row r="84" spans="1:6" ht="15" customHeight="1">
      <c r="A84" s="163" t="s">
        <v>216</v>
      </c>
      <c r="B84" s="1030">
        <v>-1646.5829999999994</v>
      </c>
      <c r="C84" s="1029">
        <v>-5095.1509999999998</v>
      </c>
      <c r="D84" s="1029"/>
      <c r="E84" s="1029">
        <v>-996.04900000000077</v>
      </c>
      <c r="F84" s="1029">
        <v>-2579.9580000000083</v>
      </c>
    </row>
    <row r="85" spans="1:6" ht="7.5" customHeight="1">
      <c r="A85" s="319"/>
      <c r="B85" s="319"/>
      <c r="C85" s="318"/>
      <c r="D85" s="319"/>
      <c r="E85" s="319"/>
      <c r="F85" s="319"/>
    </row>
  </sheetData>
  <mergeCells count="14">
    <mergeCell ref="A2:F2"/>
    <mergeCell ref="A3:F3"/>
    <mergeCell ref="D6:D7"/>
    <mergeCell ref="B5:C5"/>
    <mergeCell ref="B66:C66"/>
    <mergeCell ref="E66:F66"/>
    <mergeCell ref="D67:D68"/>
    <mergeCell ref="A63:F63"/>
    <mergeCell ref="A64:F64"/>
    <mergeCell ref="A34:F34"/>
    <mergeCell ref="A35:F35"/>
    <mergeCell ref="B36:C36"/>
    <mergeCell ref="E36:F36"/>
    <mergeCell ref="D37:D38"/>
  </mergeCells>
  <pageMargins left="0.7" right="0.7" top="0.75" bottom="0.75" header="0.3" footer="0.3"/>
  <pageSetup paperSize="9" scale="98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A90"/>
  <sheetViews>
    <sheetView showGridLines="0" workbookViewId="0"/>
  </sheetViews>
  <sheetFormatPr defaultRowHeight="11.25"/>
  <cols>
    <col min="1" max="1" width="41.75" style="9" customWidth="1"/>
    <col min="2" max="3" width="9.375" style="91" customWidth="1"/>
    <col min="4" max="4" width="2.375" style="3" customWidth="1"/>
    <col min="5" max="6" width="9.375" style="3" customWidth="1"/>
    <col min="7" max="7" width="3.875" style="3" customWidth="1"/>
    <col min="8" max="16384" width="9" style="3"/>
  </cols>
  <sheetData>
    <row r="1" spans="1:27" ht="12.75">
      <c r="A1" s="1" t="s">
        <v>226</v>
      </c>
    </row>
    <row r="2" spans="1:27" ht="15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7" ht="15.75">
      <c r="A3" s="1465" t="s">
        <v>227</v>
      </c>
      <c r="B3" s="1465"/>
      <c r="C3" s="1465"/>
      <c r="D3" s="1465"/>
      <c r="E3" s="1465"/>
      <c r="F3" s="1465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7" ht="12.75">
      <c r="A4" s="1463" t="s">
        <v>228</v>
      </c>
      <c r="B4" s="1463"/>
      <c r="C4" s="1463"/>
      <c r="D4" s="1463"/>
      <c r="E4" s="1463"/>
      <c r="F4" s="1463"/>
    </row>
    <row r="5" spans="1:27">
      <c r="A5" s="175"/>
      <c r="B5" s="176"/>
      <c r="C5" s="176"/>
      <c r="D5" s="177"/>
      <c r="E5" s="177"/>
      <c r="F5" s="177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</row>
    <row r="6" spans="1:27">
      <c r="A6" s="178"/>
      <c r="B6" s="1458" t="s">
        <v>501</v>
      </c>
      <c r="C6" s="1458"/>
      <c r="D6" s="179"/>
      <c r="E6" s="1459" t="s">
        <v>366</v>
      </c>
      <c r="F6" s="1459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</row>
    <row r="7" spans="1:27" ht="22.5">
      <c r="A7" s="1460"/>
      <c r="B7" s="182" t="s">
        <v>368</v>
      </c>
      <c r="C7" s="1321" t="s">
        <v>387</v>
      </c>
      <c r="D7" s="1461"/>
      <c r="E7" s="306" t="s">
        <v>368</v>
      </c>
      <c r="F7" s="184" t="s">
        <v>201</v>
      </c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</row>
    <row r="8" spans="1:27">
      <c r="A8" s="1460"/>
      <c r="B8" s="186" t="s">
        <v>6</v>
      </c>
      <c r="C8" s="187" t="s">
        <v>6</v>
      </c>
      <c r="D8" s="1461"/>
      <c r="E8" s="183" t="s">
        <v>6</v>
      </c>
      <c r="F8" s="183" t="s">
        <v>6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7" ht="11.25" customHeight="1">
      <c r="A9" s="181"/>
      <c r="B9" s="186"/>
      <c r="C9" s="187"/>
      <c r="D9" s="183"/>
      <c r="E9" s="183"/>
      <c r="F9" s="18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7" ht="11.25" customHeight="1">
      <c r="A10" s="565" t="s">
        <v>229</v>
      </c>
      <c r="B10" s="561"/>
      <c r="C10" s="563"/>
      <c r="D10" s="562"/>
      <c r="E10" s="562"/>
      <c r="F10" s="562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9" t="e">
        <v>#DIV/0!</v>
      </c>
    </row>
    <row r="11" spans="1:27" ht="11.25" customHeight="1">
      <c r="A11" s="564" t="s">
        <v>230</v>
      </c>
      <c r="B11" s="1034">
        <v>4658.549</v>
      </c>
      <c r="C11" s="1032">
        <v>2070.5790000000002</v>
      </c>
      <c r="D11" s="1032"/>
      <c r="E11" s="1032">
        <v>3813.5309999999999</v>
      </c>
      <c r="F11" s="1032">
        <v>3551.6469999999999</v>
      </c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89" t="e">
        <v>#DIV/0!</v>
      </c>
    </row>
    <row r="12" spans="1:27" ht="11.25" customHeight="1">
      <c r="A12" s="564" t="s">
        <v>231</v>
      </c>
      <c r="B12" s="1034">
        <v>4.8250000000000002</v>
      </c>
      <c r="C12" s="1032">
        <v>5.6289999999999996</v>
      </c>
      <c r="D12" s="1032"/>
      <c r="E12" s="1032">
        <v>5.6289999999999996</v>
      </c>
      <c r="F12" s="1032">
        <v>4.8250000000000002</v>
      </c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89" t="e">
        <v>#DIV/0!</v>
      </c>
    </row>
    <row r="13" spans="1:27">
      <c r="A13" s="565" t="s">
        <v>18</v>
      </c>
      <c r="B13" s="1035">
        <v>4663.3739999999998</v>
      </c>
      <c r="C13" s="1033">
        <v>2076.2080000000001</v>
      </c>
      <c r="D13" s="1033"/>
      <c r="E13" s="1033">
        <v>3819.16</v>
      </c>
      <c r="F13" s="1033">
        <v>3556.4720000000002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189"/>
    </row>
    <row r="14" spans="1:27" ht="11.25" customHeight="1">
      <c r="A14" s="564"/>
      <c r="B14" s="556"/>
      <c r="C14" s="519"/>
      <c r="D14" s="519"/>
      <c r="E14" s="519"/>
      <c r="F14" s="519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189"/>
    </row>
    <row r="15" spans="1:27" ht="11.25" customHeight="1">
      <c r="A15" s="565" t="s">
        <v>232</v>
      </c>
      <c r="B15" s="556"/>
      <c r="C15" s="519"/>
      <c r="D15" s="519"/>
      <c r="E15" s="519"/>
      <c r="F15" s="519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89" t="e">
        <v>#DIV/0!</v>
      </c>
    </row>
    <row r="16" spans="1:27" ht="11.25" customHeight="1">
      <c r="A16" s="564" t="s">
        <v>233</v>
      </c>
      <c r="B16" s="1038">
        <v>10.217000000000001</v>
      </c>
      <c r="C16" s="1036">
        <v>7.6429999999999998</v>
      </c>
      <c r="D16" s="1036"/>
      <c r="E16" s="1036">
        <v>8.1929999999999996</v>
      </c>
      <c r="F16" s="1036">
        <v>14.852</v>
      </c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89" t="e">
        <v>#DIV/0!</v>
      </c>
    </row>
    <row r="17" spans="1:27" ht="11.25" customHeight="1">
      <c r="A17" s="564" t="s">
        <v>430</v>
      </c>
      <c r="B17" s="1038">
        <v>0</v>
      </c>
      <c r="C17" s="1036">
        <v>0.94599999999999995</v>
      </c>
      <c r="D17" s="1036"/>
      <c r="E17" s="1036">
        <v>0.755</v>
      </c>
      <c r="F17" s="1036">
        <v>0</v>
      </c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89" t="e">
        <v>#DIV/0!</v>
      </c>
    </row>
    <row r="18" spans="1:27">
      <c r="A18" s="565" t="s">
        <v>18</v>
      </c>
      <c r="B18" s="1039">
        <v>10.217000000000001</v>
      </c>
      <c r="C18" s="1037">
        <v>8.5890000000000004</v>
      </c>
      <c r="D18" s="1037"/>
      <c r="E18" s="1037">
        <v>8.9480000000000004</v>
      </c>
      <c r="F18" s="1037">
        <v>14.852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194"/>
    </row>
    <row r="19" spans="1:27" ht="3.75" customHeight="1">
      <c r="A19" s="564"/>
      <c r="B19" s="556"/>
      <c r="C19" s="519"/>
      <c r="D19" s="519"/>
      <c r="E19" s="519"/>
      <c r="F19" s="519"/>
      <c r="G19" s="195"/>
      <c r="H19" s="196"/>
      <c r="I19" s="196"/>
      <c r="J19" s="196"/>
      <c r="K19" s="196"/>
      <c r="L19" s="196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4"/>
    </row>
    <row r="20" spans="1:27">
      <c r="A20" s="567" t="s">
        <v>186</v>
      </c>
      <c r="B20" s="1040">
        <v>4673.5909999999994</v>
      </c>
      <c r="C20" s="1041">
        <v>2084.797</v>
      </c>
      <c r="D20" s="1041"/>
      <c r="E20" s="1041">
        <v>3828.1079999999997</v>
      </c>
      <c r="F20" s="1041">
        <v>3571.3240000000001</v>
      </c>
      <c r="H20" s="91"/>
      <c r="I20" s="91"/>
      <c r="J20" s="91"/>
      <c r="K20" s="91"/>
      <c r="L20" s="91"/>
      <c r="AA20" s="194"/>
    </row>
    <row r="21" spans="1:27" ht="6.75" customHeight="1">
      <c r="A21" s="197"/>
      <c r="B21" s="554"/>
      <c r="C21" s="198"/>
      <c r="D21" s="198"/>
      <c r="E21" s="198"/>
      <c r="F21" s="198"/>
      <c r="G21" s="26"/>
      <c r="H21" s="199"/>
      <c r="I21" s="199"/>
      <c r="J21" s="199"/>
      <c r="K21" s="199"/>
      <c r="L21" s="199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94"/>
    </row>
    <row r="22" spans="1:27" ht="12.75">
      <c r="A22" s="200"/>
      <c r="B22" s="200"/>
      <c r="C22" s="200"/>
      <c r="D22" s="200"/>
      <c r="E22" s="200"/>
      <c r="F22" s="200"/>
      <c r="H22" s="91"/>
      <c r="I22" s="91"/>
      <c r="J22" s="91"/>
      <c r="K22" s="91"/>
      <c r="L22" s="91"/>
      <c r="AA22" s="194"/>
    </row>
    <row r="23" spans="1:27" ht="12.75">
      <c r="A23" s="1463" t="s">
        <v>234</v>
      </c>
      <c r="B23" s="1463"/>
      <c r="C23" s="1463"/>
      <c r="D23" s="1463"/>
      <c r="E23" s="1463"/>
      <c r="F23" s="1463"/>
      <c r="G23" s="148"/>
      <c r="H23" s="201"/>
      <c r="I23" s="201"/>
      <c r="J23" s="201"/>
      <c r="K23" s="201"/>
      <c r="L23" s="201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94"/>
    </row>
    <row r="24" spans="1:27" ht="12.75">
      <c r="A24" s="200"/>
      <c r="B24" s="176"/>
      <c r="C24" s="176"/>
      <c r="D24" s="200"/>
      <c r="E24" s="176"/>
      <c r="F24" s="176"/>
      <c r="G24" s="180"/>
      <c r="H24" s="202"/>
      <c r="I24" s="202"/>
      <c r="J24" s="202"/>
      <c r="K24" s="202"/>
      <c r="L24" s="202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94"/>
    </row>
    <row r="25" spans="1:27">
      <c r="A25" s="203"/>
      <c r="B25" s="1466" t="s">
        <v>501</v>
      </c>
      <c r="C25" s="1466"/>
      <c r="D25" s="179"/>
      <c r="E25" s="1459" t="s">
        <v>366</v>
      </c>
      <c r="F25" s="1459"/>
      <c r="G25" s="185"/>
      <c r="H25" s="204"/>
      <c r="I25" s="204"/>
      <c r="J25" s="204"/>
      <c r="K25" s="204"/>
      <c r="L25" s="204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94"/>
    </row>
    <row r="26" spans="1:27" ht="22.5">
      <c r="A26" s="1460"/>
      <c r="B26" s="182" t="s">
        <v>368</v>
      </c>
      <c r="C26" s="1321" t="s">
        <v>387</v>
      </c>
      <c r="D26" s="1461"/>
      <c r="E26" s="306" t="s">
        <v>368</v>
      </c>
      <c r="F26" s="184" t="s">
        <v>201</v>
      </c>
      <c r="G26" s="33"/>
      <c r="H26" s="32"/>
      <c r="I26" s="32"/>
      <c r="J26" s="32"/>
      <c r="K26" s="32"/>
      <c r="L26" s="32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194"/>
    </row>
    <row r="27" spans="1:27" ht="11.25" customHeight="1">
      <c r="A27" s="1460"/>
      <c r="B27" s="186" t="s">
        <v>6</v>
      </c>
      <c r="C27" s="187" t="s">
        <v>6</v>
      </c>
      <c r="D27" s="1461"/>
      <c r="E27" s="183" t="s">
        <v>6</v>
      </c>
      <c r="F27" s="183" t="s">
        <v>6</v>
      </c>
      <c r="G27" s="33"/>
      <c r="H27" s="32"/>
      <c r="I27" s="32"/>
      <c r="J27" s="32"/>
      <c r="K27" s="32"/>
      <c r="L27" s="32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194"/>
    </row>
    <row r="28" spans="1:27" ht="11.25" customHeight="1">
      <c r="A28" s="181"/>
      <c r="B28" s="186"/>
      <c r="C28" s="187"/>
      <c r="D28" s="183"/>
      <c r="E28" s="183"/>
      <c r="F28" s="183"/>
      <c r="G28" s="188"/>
      <c r="H28" s="205"/>
      <c r="I28" s="205"/>
      <c r="J28" s="205"/>
      <c r="K28" s="205"/>
      <c r="L28" s="205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9">
        <v>0</v>
      </c>
    </row>
    <row r="29" spans="1:27" ht="11.25" customHeight="1">
      <c r="A29" s="565" t="s">
        <v>229</v>
      </c>
      <c r="B29" s="561"/>
      <c r="C29" s="563"/>
      <c r="D29" s="562"/>
      <c r="E29" s="562"/>
      <c r="F29" s="562"/>
      <c r="G29" s="188"/>
      <c r="H29" s="205"/>
      <c r="I29" s="205"/>
      <c r="J29" s="205"/>
      <c r="K29" s="205"/>
      <c r="L29" s="205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9">
        <v>0</v>
      </c>
    </row>
    <row r="30" spans="1:27" ht="11.25" customHeight="1">
      <c r="A30" s="564" t="s">
        <v>230</v>
      </c>
      <c r="B30" s="1044">
        <v>10311.228999999999</v>
      </c>
      <c r="C30" s="1042">
        <v>7747.3990000000003</v>
      </c>
      <c r="D30" s="1042"/>
      <c r="E30" s="1042">
        <v>9612.1299999999992</v>
      </c>
      <c r="F30" s="1042">
        <v>9169.3209999999999</v>
      </c>
      <c r="G30" s="192"/>
      <c r="H30" s="206"/>
      <c r="I30" s="206"/>
      <c r="J30" s="206"/>
      <c r="K30" s="206"/>
      <c r="L30" s="206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2"/>
      <c r="Z30" s="192"/>
    </row>
    <row r="31" spans="1:27">
      <c r="A31" s="564" t="s">
        <v>231</v>
      </c>
      <c r="B31" s="1044">
        <v>4.8250000000000002</v>
      </c>
      <c r="C31" s="1042">
        <v>5.6289999999999996</v>
      </c>
      <c r="D31" s="1042"/>
      <c r="E31" s="1042">
        <v>427.26600000000002</v>
      </c>
      <c r="F31" s="1042">
        <v>4.8250000000000002</v>
      </c>
      <c r="G31" s="33"/>
      <c r="H31" s="32"/>
      <c r="I31" s="32"/>
      <c r="J31" s="32"/>
      <c r="K31" s="32"/>
      <c r="L31" s="32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7" ht="11.25" customHeight="1">
      <c r="A32" s="565" t="s">
        <v>18</v>
      </c>
      <c r="B32" s="1045">
        <v>10316.054</v>
      </c>
      <c r="C32" s="1043">
        <v>7753.0280000000002</v>
      </c>
      <c r="D32" s="1043"/>
      <c r="E32" s="1043">
        <v>10039.396000000001</v>
      </c>
      <c r="F32" s="1043">
        <v>9174.1460000000006</v>
      </c>
      <c r="G32" s="33"/>
      <c r="H32" s="32"/>
      <c r="I32" s="32"/>
      <c r="J32" s="32"/>
      <c r="K32" s="32"/>
      <c r="L32" s="32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>
      <c r="A33" s="564"/>
      <c r="B33" s="556"/>
      <c r="C33" s="519"/>
      <c r="D33" s="519"/>
      <c r="E33" s="519"/>
      <c r="F33" s="519"/>
      <c r="G33" s="207"/>
      <c r="H33" s="208"/>
      <c r="I33" s="208"/>
      <c r="J33" s="208"/>
      <c r="K33" s="208"/>
      <c r="L33" s="208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</row>
    <row r="34" spans="1:26">
      <c r="A34" s="565" t="s">
        <v>232</v>
      </c>
      <c r="B34" s="556"/>
      <c r="C34" s="519"/>
      <c r="D34" s="519"/>
      <c r="E34" s="519"/>
      <c r="F34" s="519"/>
      <c r="G34" s="207"/>
      <c r="H34" s="208"/>
      <c r="I34" s="208"/>
      <c r="J34" s="208"/>
      <c r="K34" s="208"/>
      <c r="L34" s="208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</row>
    <row r="35" spans="1:26">
      <c r="A35" s="564" t="s">
        <v>233</v>
      </c>
      <c r="B35" s="1048">
        <v>2849.26</v>
      </c>
      <c r="C35" s="1046">
        <v>2400.3359999999998</v>
      </c>
      <c r="D35" s="1046"/>
      <c r="E35" s="1046">
        <v>2405.1210000000001</v>
      </c>
      <c r="F35" s="1046">
        <v>5492.3490000000002</v>
      </c>
      <c r="G35" s="209"/>
      <c r="H35" s="210"/>
      <c r="I35" s="210"/>
      <c r="J35" s="210"/>
      <c r="K35" s="210"/>
      <c r="L35" s="210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</row>
    <row r="36" spans="1:26">
      <c r="A36" s="564" t="s">
        <v>430</v>
      </c>
      <c r="B36" s="1048">
        <v>484.00400000000002</v>
      </c>
      <c r="C36" s="1046">
        <v>455.11099999999999</v>
      </c>
      <c r="D36" s="1046"/>
      <c r="E36" s="1046">
        <v>360.78899999999999</v>
      </c>
      <c r="F36" s="1046">
        <v>523.09</v>
      </c>
      <c r="G36" s="33"/>
      <c r="H36" s="32"/>
      <c r="I36" s="32"/>
      <c r="J36" s="32"/>
      <c r="K36" s="32"/>
      <c r="L36" s="32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>
      <c r="A37" s="565" t="s">
        <v>18</v>
      </c>
      <c r="B37" s="1049">
        <v>3333.2640000000001</v>
      </c>
      <c r="C37" s="1047">
        <v>2855.4470000000001</v>
      </c>
      <c r="D37" s="1047"/>
      <c r="E37" s="1047">
        <v>2765.91</v>
      </c>
      <c r="F37" s="1047">
        <v>6015.4390000000003</v>
      </c>
      <c r="G37" s="195"/>
      <c r="H37" s="196"/>
      <c r="I37" s="196"/>
      <c r="J37" s="196"/>
      <c r="K37" s="196"/>
      <c r="L37" s="196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</row>
    <row r="38" spans="1:26" s="91" customFormat="1" ht="3" customHeight="1">
      <c r="A38" s="564"/>
      <c r="B38" s="556"/>
      <c r="C38" s="519"/>
      <c r="D38" s="519"/>
      <c r="E38" s="519"/>
      <c r="F38" s="519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</row>
    <row r="39" spans="1:26" ht="15.75">
      <c r="A39" s="567" t="s">
        <v>186</v>
      </c>
      <c r="B39" s="1051">
        <v>13649.317999999999</v>
      </c>
      <c r="C39" s="1052">
        <v>10608.475</v>
      </c>
      <c r="D39" s="1052"/>
      <c r="E39" s="1052">
        <v>12805.306</v>
      </c>
      <c r="F39" s="1052">
        <v>15189.585000000001</v>
      </c>
      <c r="G39" s="10"/>
      <c r="H39" s="211"/>
      <c r="I39" s="211"/>
      <c r="J39" s="211"/>
      <c r="K39" s="211"/>
      <c r="L39" s="211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.75">
      <c r="A40" s="212"/>
      <c r="B40" s="213"/>
      <c r="C40" s="213"/>
      <c r="D40" s="213"/>
      <c r="E40" s="213"/>
      <c r="F40" s="213"/>
      <c r="G40" s="26"/>
      <c r="H40" s="199"/>
      <c r="I40" s="199"/>
      <c r="J40" s="199"/>
      <c r="K40" s="199"/>
      <c r="L40" s="199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>
      <c r="A41" s="1465" t="s">
        <v>235</v>
      </c>
      <c r="B41" s="1465"/>
      <c r="C41" s="1465"/>
      <c r="D41" s="1465"/>
      <c r="E41" s="1465"/>
      <c r="F41" s="1465"/>
      <c r="H41" s="91"/>
      <c r="I41" s="91"/>
      <c r="J41" s="91"/>
      <c r="K41" s="91"/>
      <c r="L41" s="91"/>
    </row>
    <row r="42" spans="1:26" ht="12.75">
      <c r="A42" s="1463" t="s">
        <v>228</v>
      </c>
      <c r="B42" s="1463"/>
      <c r="C42" s="1463"/>
      <c r="D42" s="1463"/>
      <c r="E42" s="1463"/>
      <c r="F42" s="1463"/>
      <c r="G42" s="148"/>
      <c r="H42" s="201"/>
      <c r="I42" s="201"/>
      <c r="J42" s="201"/>
      <c r="K42" s="201"/>
      <c r="L42" s="201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</row>
    <row r="43" spans="1:26" ht="12.75">
      <c r="A43" s="200"/>
      <c r="B43" s="1018"/>
      <c r="C43" s="1018"/>
      <c r="D43" s="1018"/>
      <c r="E43" s="1018"/>
      <c r="F43" s="1018"/>
      <c r="G43" s="180"/>
      <c r="H43" s="202"/>
      <c r="I43" s="202"/>
      <c r="J43" s="202"/>
      <c r="K43" s="202"/>
      <c r="L43" s="202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</row>
    <row r="44" spans="1:26">
      <c r="A44" s="203"/>
      <c r="B44" s="1458" t="s">
        <v>501</v>
      </c>
      <c r="C44" s="1458"/>
      <c r="D44" s="179"/>
      <c r="E44" s="1459" t="s">
        <v>366</v>
      </c>
      <c r="F44" s="1459"/>
      <c r="G44" s="185"/>
      <c r="H44" s="204"/>
      <c r="I44" s="204"/>
      <c r="J44" s="204"/>
      <c r="K44" s="204"/>
      <c r="L44" s="204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</row>
    <row r="45" spans="1:26" ht="22.5">
      <c r="A45" s="1460"/>
      <c r="B45" s="182" t="s">
        <v>368</v>
      </c>
      <c r="C45" s="1321" t="s">
        <v>387</v>
      </c>
      <c r="D45" s="1461"/>
      <c r="E45" s="306" t="s">
        <v>368</v>
      </c>
      <c r="F45" s="184" t="s">
        <v>201</v>
      </c>
      <c r="G45" s="31"/>
      <c r="H45" s="214"/>
      <c r="I45" s="214"/>
      <c r="J45" s="214"/>
      <c r="K45" s="214"/>
      <c r="L45" s="214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>
      <c r="A46" s="1460"/>
      <c r="B46" s="186" t="s">
        <v>6</v>
      </c>
      <c r="C46" s="187" t="s">
        <v>6</v>
      </c>
      <c r="D46" s="1461"/>
      <c r="E46" s="183" t="s">
        <v>6</v>
      </c>
      <c r="F46" s="183" t="s">
        <v>6</v>
      </c>
      <c r="G46" s="215"/>
      <c r="H46" s="216"/>
      <c r="I46" s="216"/>
      <c r="J46" s="216"/>
      <c r="K46" s="216"/>
      <c r="L46" s="216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</row>
    <row r="47" spans="1:26">
      <c r="A47" s="181"/>
      <c r="B47" s="217"/>
      <c r="C47" s="218"/>
      <c r="D47" s="219"/>
      <c r="E47" s="219"/>
      <c r="F47" s="219"/>
      <c r="G47" s="215"/>
      <c r="H47" s="216"/>
      <c r="I47" s="216"/>
      <c r="J47" s="216"/>
      <c r="K47" s="216"/>
      <c r="L47" s="216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</row>
    <row r="48" spans="1:26">
      <c r="A48" s="564" t="s">
        <v>431</v>
      </c>
      <c r="B48" s="1054">
        <v>2989.5169999999998</v>
      </c>
      <c r="C48" s="1053">
        <v>2710.614</v>
      </c>
      <c r="D48" s="1053"/>
      <c r="E48" s="1053">
        <v>3297.741</v>
      </c>
      <c r="F48" s="1053">
        <v>2895.8240000000001</v>
      </c>
      <c r="G48" s="220"/>
      <c r="H48" s="221"/>
      <c r="I48" s="221"/>
      <c r="J48" s="221"/>
      <c r="K48" s="221"/>
      <c r="L48" s="221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</row>
    <row r="49" spans="1:26">
      <c r="A49" s="564" t="s">
        <v>236</v>
      </c>
      <c r="B49" s="1054">
        <v>-236.24</v>
      </c>
      <c r="C49" s="1053">
        <v>-216.36199999999999</v>
      </c>
      <c r="D49" s="1053"/>
      <c r="E49" s="1053">
        <v>-216.523</v>
      </c>
      <c r="F49" s="1053">
        <v>-235.773</v>
      </c>
      <c r="H49" s="91"/>
      <c r="I49" s="91"/>
      <c r="J49" s="91"/>
      <c r="K49" s="91"/>
      <c r="L49" s="91"/>
    </row>
    <row r="50" spans="1:26" ht="12.75">
      <c r="A50" s="567" t="s">
        <v>186</v>
      </c>
      <c r="B50" s="1055">
        <v>2753.277</v>
      </c>
      <c r="C50" s="1056">
        <v>2494.252</v>
      </c>
      <c r="D50" s="1056"/>
      <c r="E50" s="1056">
        <v>3081.2179999999998</v>
      </c>
      <c r="F50" s="1056">
        <v>2660.0509999999999</v>
      </c>
      <c r="G50" s="26"/>
      <c r="H50" s="199"/>
      <c r="I50" s="199"/>
      <c r="J50" s="199"/>
      <c r="K50" s="199"/>
      <c r="L50" s="199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>
      <c r="A51" s="197"/>
      <c r="B51" s="554"/>
      <c r="C51" s="198"/>
      <c r="D51" s="198"/>
      <c r="E51" s="198"/>
      <c r="F51" s="198"/>
      <c r="H51" s="91"/>
      <c r="I51" s="91"/>
      <c r="J51" s="91"/>
      <c r="K51" s="91"/>
      <c r="L51" s="91"/>
    </row>
    <row r="52" spans="1:26" ht="12.75">
      <c r="A52" s="200"/>
      <c r="B52" s="222"/>
      <c r="C52" s="222"/>
      <c r="D52" s="223"/>
      <c r="E52" s="218"/>
      <c r="F52" s="218"/>
      <c r="G52" s="148"/>
      <c r="H52" s="201"/>
      <c r="I52" s="201"/>
      <c r="J52" s="201"/>
      <c r="K52" s="201"/>
      <c r="L52" s="201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</row>
    <row r="53" spans="1:26" ht="12.75">
      <c r="A53" s="1463" t="s">
        <v>234</v>
      </c>
      <c r="B53" s="1463"/>
      <c r="C53" s="1463"/>
      <c r="D53" s="1463"/>
      <c r="E53" s="1463"/>
      <c r="F53" s="1463"/>
      <c r="G53" s="180"/>
      <c r="H53" s="202"/>
      <c r="I53" s="202"/>
      <c r="J53" s="202"/>
      <c r="K53" s="202"/>
      <c r="L53" s="202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</row>
    <row r="54" spans="1:26" ht="12.75">
      <c r="A54" s="200"/>
      <c r="B54" s="1018"/>
      <c r="C54" s="1018"/>
      <c r="D54" s="1018"/>
      <c r="E54" s="1018"/>
      <c r="F54" s="1018"/>
      <c r="G54" s="185"/>
      <c r="H54" s="204"/>
      <c r="I54" s="204"/>
      <c r="J54" s="204"/>
      <c r="K54" s="204"/>
      <c r="L54" s="204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</row>
    <row r="55" spans="1:26">
      <c r="A55" s="203"/>
      <c r="B55" s="1458" t="s">
        <v>501</v>
      </c>
      <c r="C55" s="1458"/>
      <c r="D55" s="179"/>
      <c r="E55" s="1459" t="s">
        <v>366</v>
      </c>
      <c r="F55" s="1459"/>
      <c r="G55" s="31"/>
      <c r="H55" s="214"/>
      <c r="I55" s="214"/>
      <c r="J55" s="214"/>
      <c r="K55" s="214"/>
      <c r="L55" s="214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22.5">
      <c r="A56" s="1460"/>
      <c r="B56" s="182" t="s">
        <v>368</v>
      </c>
      <c r="C56" s="1321" t="s">
        <v>387</v>
      </c>
      <c r="D56" s="1464"/>
      <c r="E56" s="306" t="s">
        <v>368</v>
      </c>
      <c r="F56" s="184" t="s">
        <v>201</v>
      </c>
      <c r="G56" s="215"/>
      <c r="H56" s="216"/>
      <c r="I56" s="216"/>
      <c r="J56" s="216"/>
      <c r="K56" s="216"/>
      <c r="L56" s="216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</row>
    <row r="57" spans="1:26">
      <c r="A57" s="1460"/>
      <c r="B57" s="224" t="s">
        <v>6</v>
      </c>
      <c r="C57" s="225" t="s">
        <v>6</v>
      </c>
      <c r="D57" s="1464"/>
      <c r="E57" s="219" t="s">
        <v>6</v>
      </c>
      <c r="F57" s="219" t="s">
        <v>6</v>
      </c>
      <c r="G57" s="215"/>
      <c r="H57" s="216"/>
      <c r="I57" s="216"/>
      <c r="J57" s="216"/>
      <c r="K57" s="216"/>
      <c r="L57" s="216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</row>
    <row r="58" spans="1:26">
      <c r="A58" s="181"/>
      <c r="B58" s="224"/>
      <c r="C58" s="225"/>
      <c r="D58" s="219"/>
      <c r="E58" s="219"/>
      <c r="F58" s="219"/>
      <c r="G58" s="220"/>
      <c r="H58" s="221"/>
      <c r="I58" s="221"/>
      <c r="J58" s="221"/>
      <c r="K58" s="221"/>
      <c r="L58" s="221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</row>
    <row r="59" spans="1:26">
      <c r="A59" s="564" t="s">
        <v>431</v>
      </c>
      <c r="B59" s="1058">
        <v>4041.386</v>
      </c>
      <c r="C59" s="1057">
        <v>3873.308</v>
      </c>
      <c r="D59" s="1057"/>
      <c r="E59" s="1057">
        <v>4505.1769999999997</v>
      </c>
      <c r="F59" s="1057">
        <v>4008.009</v>
      </c>
      <c r="H59" s="91"/>
      <c r="I59" s="91"/>
      <c r="J59" s="91"/>
      <c r="K59" s="91"/>
      <c r="L59" s="91"/>
    </row>
    <row r="60" spans="1:26" ht="15.75">
      <c r="A60" s="564" t="s">
        <v>236</v>
      </c>
      <c r="B60" s="1058">
        <v>-265.10599999999999</v>
      </c>
      <c r="C60" s="1057">
        <v>-232.221</v>
      </c>
      <c r="D60" s="1057"/>
      <c r="E60" s="1057">
        <v>-248.78899999999999</v>
      </c>
      <c r="F60" s="1057">
        <v>-260.76900000000001</v>
      </c>
      <c r="G60" s="10"/>
      <c r="H60" s="211"/>
      <c r="I60" s="211"/>
      <c r="J60" s="211"/>
      <c r="K60" s="211"/>
      <c r="L60" s="211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2.75">
      <c r="A61" s="567" t="s">
        <v>18</v>
      </c>
      <c r="B61" s="1059">
        <v>3776.2799999999997</v>
      </c>
      <c r="C61" s="1060">
        <v>3641.087</v>
      </c>
      <c r="D61" s="1060"/>
      <c r="E61" s="1060">
        <v>4256.3879999999999</v>
      </c>
      <c r="F61" s="1060">
        <v>3747.24</v>
      </c>
      <c r="G61" s="26"/>
      <c r="H61" s="199"/>
      <c r="I61" s="199"/>
      <c r="J61" s="199"/>
      <c r="K61" s="199"/>
      <c r="L61" s="199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>
      <c r="H62" s="91"/>
      <c r="I62" s="91"/>
      <c r="J62" s="91"/>
      <c r="K62" s="91"/>
      <c r="L62" s="91"/>
    </row>
    <row r="63" spans="1:26" ht="15.75">
      <c r="A63" s="1465" t="s">
        <v>237</v>
      </c>
      <c r="B63" s="1465"/>
      <c r="C63" s="1465"/>
      <c r="D63" s="1465"/>
      <c r="E63" s="1465"/>
      <c r="F63" s="1465"/>
      <c r="G63" s="148"/>
      <c r="H63" s="201"/>
      <c r="I63" s="201"/>
      <c r="J63" s="201"/>
      <c r="K63" s="201"/>
      <c r="L63" s="201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</row>
    <row r="64" spans="1:26" ht="12.75">
      <c r="A64" s="1463" t="s">
        <v>228</v>
      </c>
      <c r="B64" s="1463"/>
      <c r="C64" s="1463"/>
      <c r="D64" s="1463"/>
      <c r="E64" s="1463"/>
      <c r="F64" s="1463"/>
      <c r="G64" s="180"/>
      <c r="H64" s="202"/>
      <c r="I64" s="202"/>
      <c r="J64" s="202"/>
      <c r="K64" s="202"/>
      <c r="L64" s="202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</row>
    <row r="65" spans="1:26" ht="9.75" customHeight="1">
      <c r="A65" s="200"/>
      <c r="B65" s="1018"/>
      <c r="C65" s="1018"/>
      <c r="D65" s="1018"/>
      <c r="E65" s="1018"/>
      <c r="F65" s="1018"/>
      <c r="G65" s="185"/>
      <c r="H65" s="204"/>
      <c r="I65" s="204"/>
      <c r="J65" s="204"/>
      <c r="K65" s="204"/>
      <c r="L65" s="204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</row>
    <row r="66" spans="1:26">
      <c r="A66" s="203"/>
      <c r="B66" s="1458" t="s">
        <v>501</v>
      </c>
      <c r="C66" s="1458"/>
      <c r="D66" s="179"/>
      <c r="E66" s="1459" t="s">
        <v>366</v>
      </c>
      <c r="F66" s="1459"/>
      <c r="G66" s="31"/>
      <c r="H66" s="214"/>
      <c r="I66" s="214"/>
      <c r="J66" s="214"/>
      <c r="K66" s="214"/>
      <c r="L66" s="214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22.5">
      <c r="A67" s="1460"/>
      <c r="B67" s="182" t="s">
        <v>368</v>
      </c>
      <c r="C67" s="1321" t="s">
        <v>387</v>
      </c>
      <c r="D67" s="1461"/>
      <c r="E67" s="306" t="s">
        <v>368</v>
      </c>
      <c r="F67" s="184" t="s">
        <v>201</v>
      </c>
      <c r="G67" s="205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05"/>
      <c r="Z67" s="205"/>
    </row>
    <row r="68" spans="1:26">
      <c r="A68" s="1460"/>
      <c r="B68" s="186" t="s">
        <v>6</v>
      </c>
      <c r="C68" s="187" t="s">
        <v>6</v>
      </c>
      <c r="D68" s="1461"/>
      <c r="E68" s="183" t="s">
        <v>6</v>
      </c>
      <c r="F68" s="183" t="s">
        <v>6</v>
      </c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</row>
    <row r="69" spans="1:26">
      <c r="A69" s="181"/>
      <c r="B69" s="224"/>
      <c r="C69" s="225"/>
      <c r="D69" s="219"/>
      <c r="E69" s="219"/>
      <c r="F69" s="219"/>
      <c r="G69" s="205"/>
      <c r="H69" s="205"/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</row>
    <row r="70" spans="1:26">
      <c r="A70" s="564" t="s">
        <v>238</v>
      </c>
      <c r="B70" s="1062">
        <v>288.17500000000001</v>
      </c>
      <c r="C70" s="1061">
        <v>170.83</v>
      </c>
      <c r="D70" s="1061"/>
      <c r="E70" s="1061">
        <v>185.375</v>
      </c>
      <c r="F70" s="1061">
        <v>303.733</v>
      </c>
      <c r="G70" s="220"/>
      <c r="H70" s="221"/>
      <c r="I70" s="221"/>
      <c r="J70" s="221"/>
      <c r="K70" s="221"/>
      <c r="L70" s="221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</row>
    <row r="71" spans="1:26" ht="12.75">
      <c r="A71" s="564" t="s">
        <v>239</v>
      </c>
      <c r="B71" s="1062">
        <v>585.452</v>
      </c>
      <c r="C71" s="1061">
        <v>799.81799999999998</v>
      </c>
      <c r="D71" s="1061"/>
      <c r="E71" s="1061">
        <v>552.577</v>
      </c>
      <c r="F71" s="1061">
        <v>594.49199999999996</v>
      </c>
      <c r="G71" s="26"/>
      <c r="H71" s="199"/>
      <c r="I71" s="199"/>
      <c r="J71" s="199"/>
      <c r="K71" s="199"/>
      <c r="L71" s="199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>
      <c r="A72" s="564" t="s">
        <v>121</v>
      </c>
      <c r="B72" s="1062">
        <v>15997.386</v>
      </c>
      <c r="C72" s="1061">
        <v>17096.991000000002</v>
      </c>
      <c r="D72" s="1061"/>
      <c r="E72" s="1061">
        <v>11902.18</v>
      </c>
      <c r="F72" s="1061">
        <v>12704.466</v>
      </c>
      <c r="H72" s="91"/>
      <c r="I72" s="91"/>
      <c r="J72" s="91"/>
      <c r="K72" s="91"/>
      <c r="L72" s="91"/>
    </row>
    <row r="73" spans="1:26">
      <c r="A73" s="567" t="s">
        <v>18</v>
      </c>
      <c r="B73" s="1063">
        <v>16871.012999999999</v>
      </c>
      <c r="C73" s="1064">
        <v>18067.638999999999</v>
      </c>
      <c r="D73" s="1064"/>
      <c r="E73" s="1064">
        <v>12640.132</v>
      </c>
      <c r="F73" s="1064">
        <v>13602.691000000001</v>
      </c>
      <c r="H73" s="91"/>
      <c r="I73" s="91"/>
      <c r="J73" s="91"/>
      <c r="K73" s="91"/>
      <c r="L73" s="91"/>
    </row>
    <row r="74" spans="1:26" ht="12.75">
      <c r="A74" s="1462"/>
      <c r="B74" s="1462"/>
      <c r="C74" s="1462"/>
      <c r="D74" s="1462"/>
      <c r="E74" s="1462"/>
      <c r="F74" s="1462"/>
      <c r="G74" s="185"/>
      <c r="H74" s="204"/>
      <c r="I74" s="204"/>
      <c r="J74" s="204"/>
      <c r="K74" s="204"/>
      <c r="L74" s="204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</row>
    <row r="75" spans="1:26" ht="12.75">
      <c r="A75" s="1462" t="s">
        <v>234</v>
      </c>
      <c r="B75" s="1462"/>
      <c r="C75" s="1462"/>
      <c r="D75" s="1462"/>
      <c r="E75" s="1462"/>
      <c r="F75" s="1462"/>
      <c r="G75" s="31"/>
      <c r="H75" s="214"/>
      <c r="I75" s="214"/>
      <c r="J75" s="214"/>
      <c r="K75" s="214"/>
      <c r="L75" s="214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>
      <c r="A76" s="175"/>
      <c r="B76" s="176"/>
      <c r="C76" s="176"/>
      <c r="D76" s="177"/>
      <c r="E76" s="177"/>
      <c r="F76" s="177"/>
      <c r="G76" s="227"/>
      <c r="H76" s="228"/>
      <c r="I76" s="228"/>
      <c r="J76" s="228"/>
      <c r="K76" s="228"/>
      <c r="L76" s="228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</row>
    <row r="77" spans="1:26" ht="12.75">
      <c r="A77" s="226"/>
      <c r="B77" s="1458" t="s">
        <v>501</v>
      </c>
      <c r="C77" s="1458"/>
      <c r="D77" s="179"/>
      <c r="E77" s="1459" t="s">
        <v>366</v>
      </c>
      <c r="F77" s="1459"/>
      <c r="G77" s="227"/>
      <c r="H77" s="228"/>
      <c r="I77" s="228"/>
      <c r="J77" s="228"/>
      <c r="K77" s="228"/>
      <c r="L77" s="228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</row>
    <row r="78" spans="1:26" ht="22.5">
      <c r="A78" s="181"/>
      <c r="B78" s="566" t="s">
        <v>368</v>
      </c>
      <c r="C78" s="1321" t="s">
        <v>387</v>
      </c>
      <c r="D78" s="183"/>
      <c r="E78" s="306" t="s">
        <v>368</v>
      </c>
      <c r="F78" s="183" t="s">
        <v>201</v>
      </c>
      <c r="G78" s="191"/>
      <c r="H78" s="229"/>
      <c r="I78" s="229"/>
      <c r="J78" s="229"/>
      <c r="K78" s="229"/>
      <c r="L78" s="229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</row>
    <row r="79" spans="1:26">
      <c r="A79" s="181"/>
      <c r="B79" s="569" t="s">
        <v>6</v>
      </c>
      <c r="C79" s="225" t="s">
        <v>6</v>
      </c>
      <c r="D79" s="219"/>
      <c r="E79" s="219" t="s">
        <v>6</v>
      </c>
      <c r="F79" s="219" t="s">
        <v>6</v>
      </c>
      <c r="G79" s="215"/>
      <c r="H79" s="216"/>
      <c r="I79" s="216"/>
      <c r="J79" s="216"/>
      <c r="K79" s="216"/>
      <c r="L79" s="216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</row>
    <row r="80" spans="1:26">
      <c r="A80" s="181"/>
      <c r="B80" s="559"/>
      <c r="C80" s="190"/>
      <c r="D80" s="190"/>
      <c r="E80" s="190"/>
      <c r="F80" s="190"/>
      <c r="H80" s="91"/>
      <c r="I80" s="230"/>
      <c r="J80" s="91"/>
      <c r="K80" s="91"/>
      <c r="L80" s="91"/>
    </row>
    <row r="81" spans="1:12">
      <c r="A81" s="564" t="s">
        <v>238</v>
      </c>
      <c r="B81" s="1066">
        <v>290.41300000000001</v>
      </c>
      <c r="C81" s="1065">
        <v>171</v>
      </c>
      <c r="D81" s="1065"/>
      <c r="E81" s="1065">
        <v>191.21799999999999</v>
      </c>
      <c r="F81" s="1065">
        <v>303.733</v>
      </c>
      <c r="H81" s="91"/>
      <c r="I81" s="91"/>
      <c r="J81" s="91"/>
      <c r="K81" s="91"/>
      <c r="L81" s="91"/>
    </row>
    <row r="82" spans="1:12">
      <c r="A82" s="564" t="s">
        <v>239</v>
      </c>
      <c r="B82" s="1066">
        <v>1463.413</v>
      </c>
      <c r="C82" s="1065">
        <v>1650.09</v>
      </c>
      <c r="D82" s="1065"/>
      <c r="E82" s="1065">
        <v>1461.623</v>
      </c>
      <c r="F82" s="1065">
        <v>1481.4110000000001</v>
      </c>
      <c r="H82" s="91"/>
      <c r="I82" s="91"/>
      <c r="J82" s="91"/>
      <c r="K82" s="91"/>
      <c r="L82" s="91"/>
    </row>
    <row r="83" spans="1:12">
      <c r="A83" s="564" t="s">
        <v>121</v>
      </c>
      <c r="B83" s="1066">
        <v>42900.925000000003</v>
      </c>
      <c r="C83" s="1065">
        <v>45109.175000000003</v>
      </c>
      <c r="D83" s="1065"/>
      <c r="E83" s="1065">
        <v>37966.976999999999</v>
      </c>
      <c r="F83" s="1065">
        <v>42467.167999999998</v>
      </c>
      <c r="H83" s="91"/>
      <c r="I83" s="91"/>
      <c r="J83" s="91"/>
      <c r="K83" s="91"/>
      <c r="L83" s="91"/>
    </row>
    <row r="84" spans="1:12">
      <c r="A84" s="567" t="s">
        <v>18</v>
      </c>
      <c r="B84" s="1067">
        <v>44654.750999999997</v>
      </c>
      <c r="C84" s="1068">
        <v>46930.095000000001</v>
      </c>
      <c r="D84" s="1068"/>
      <c r="E84" s="1068">
        <v>39619.817999999999</v>
      </c>
      <c r="F84" s="1068">
        <v>44252.311999999998</v>
      </c>
      <c r="H84" s="91"/>
      <c r="I84" s="91"/>
      <c r="J84" s="91"/>
      <c r="K84" s="91"/>
      <c r="L84" s="91"/>
    </row>
    <row r="85" spans="1:12">
      <c r="D85" s="231"/>
      <c r="H85" s="91"/>
      <c r="I85" s="91"/>
      <c r="J85" s="91"/>
      <c r="K85" s="91"/>
      <c r="L85" s="91"/>
    </row>
    <row r="86" spans="1:12">
      <c r="D86" s="231"/>
    </row>
    <row r="87" spans="1:12">
      <c r="D87" s="231"/>
    </row>
    <row r="88" spans="1:12">
      <c r="D88" s="231"/>
    </row>
    <row r="89" spans="1:12">
      <c r="D89" s="231"/>
    </row>
    <row r="90" spans="1:12">
      <c r="D90" s="231"/>
    </row>
  </sheetData>
  <mergeCells count="32">
    <mergeCell ref="A41:F41"/>
    <mergeCell ref="A3:F3"/>
    <mergeCell ref="A4:F4"/>
    <mergeCell ref="B6:C6"/>
    <mergeCell ref="E6:F6"/>
    <mergeCell ref="A7:A8"/>
    <mergeCell ref="D7:D8"/>
    <mergeCell ref="A23:F23"/>
    <mergeCell ref="B25:C25"/>
    <mergeCell ref="E25:F25"/>
    <mergeCell ref="A26:A27"/>
    <mergeCell ref="D26:D27"/>
    <mergeCell ref="A64:F64"/>
    <mergeCell ref="A42:F42"/>
    <mergeCell ref="B44:C44"/>
    <mergeCell ref="E44:F44"/>
    <mergeCell ref="A45:A46"/>
    <mergeCell ref="D45:D46"/>
    <mergeCell ref="A53:F53"/>
    <mergeCell ref="B55:C55"/>
    <mergeCell ref="E55:F55"/>
    <mergeCell ref="A56:A57"/>
    <mergeCell ref="D56:D57"/>
    <mergeCell ref="A63:F63"/>
    <mergeCell ref="B77:C77"/>
    <mergeCell ref="E77:F77"/>
    <mergeCell ref="B66:C66"/>
    <mergeCell ref="E66:F66"/>
    <mergeCell ref="A67:A68"/>
    <mergeCell ref="D67:D68"/>
    <mergeCell ref="A74:F74"/>
    <mergeCell ref="A75:F7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IT127"/>
  <sheetViews>
    <sheetView showGridLines="0" workbookViewId="0"/>
  </sheetViews>
  <sheetFormatPr defaultRowHeight="15"/>
  <cols>
    <col min="1" max="1" width="33.875" style="233" customWidth="1"/>
    <col min="2" max="3" width="9.375" style="233" customWidth="1"/>
    <col min="4" max="4" width="2.375" style="233" customWidth="1"/>
    <col min="5" max="6" width="9.375" style="233" customWidth="1"/>
    <col min="7" max="16384" width="9" style="234"/>
  </cols>
  <sheetData>
    <row r="1" spans="1:6">
      <c r="A1" s="232" t="s">
        <v>240</v>
      </c>
    </row>
    <row r="2" spans="1:6" ht="15.75">
      <c r="A2" s="1467" t="s">
        <v>241</v>
      </c>
      <c r="B2" s="1467"/>
      <c r="C2" s="1467"/>
      <c r="D2" s="1467"/>
      <c r="E2" s="1467"/>
      <c r="F2" s="1467"/>
    </row>
    <row r="3" spans="1:6" ht="14.25">
      <c r="A3" s="1468" t="s">
        <v>242</v>
      </c>
      <c r="B3" s="1468"/>
      <c r="C3" s="1468"/>
      <c r="D3" s="1468"/>
      <c r="E3" s="1468"/>
      <c r="F3" s="1468"/>
    </row>
    <row r="4" spans="1:6">
      <c r="A4" s="235"/>
      <c r="B4" s="235"/>
      <c r="C4" s="235"/>
      <c r="D4" s="235"/>
      <c r="E4" s="235"/>
      <c r="F4" s="372"/>
    </row>
    <row r="5" spans="1:6" ht="14.25">
      <c r="A5" s="236"/>
      <c r="B5" s="1469" t="s">
        <v>501</v>
      </c>
      <c r="C5" s="1469"/>
      <c r="D5" s="371"/>
      <c r="E5" s="1469" t="s">
        <v>366</v>
      </c>
      <c r="F5" s="1469"/>
    </row>
    <row r="6" spans="1:6" ht="22.5">
      <c r="A6" s="238"/>
      <c r="B6" s="383" t="s">
        <v>371</v>
      </c>
      <c r="C6" s="240" t="s">
        <v>394</v>
      </c>
      <c r="D6" s="241"/>
      <c r="E6" s="239" t="s">
        <v>371</v>
      </c>
      <c r="F6" s="242" t="s">
        <v>395</v>
      </c>
    </row>
    <row r="7" spans="1:6" ht="14.25">
      <c r="A7" s="238"/>
      <c r="B7" s="384" t="s">
        <v>6</v>
      </c>
      <c r="C7" s="244" t="s">
        <v>6</v>
      </c>
      <c r="D7" s="245"/>
      <c r="E7" s="243" t="s">
        <v>6</v>
      </c>
      <c r="F7" s="244" t="s">
        <v>6</v>
      </c>
    </row>
    <row r="8" spans="1:6" ht="14.25">
      <c r="A8" s="246" t="s">
        <v>243</v>
      </c>
      <c r="B8" s="385"/>
      <c r="C8" s="244"/>
      <c r="D8" s="243"/>
      <c r="E8" s="243"/>
      <c r="F8" s="244"/>
    </row>
    <row r="9" spans="1:6" ht="14.25">
      <c r="A9" s="373" t="s">
        <v>396</v>
      </c>
      <c r="B9" s="385"/>
      <c r="C9" s="244"/>
      <c r="D9" s="243"/>
      <c r="E9" s="243"/>
      <c r="F9" s="244"/>
    </row>
    <row r="10" spans="1:6" ht="14.25">
      <c r="A10" s="374" t="s">
        <v>244</v>
      </c>
      <c r="B10" s="925">
        <v>946.42200000000003</v>
      </c>
      <c r="C10" s="1050">
        <v>3996.99</v>
      </c>
      <c r="D10" s="926"/>
      <c r="E10" s="1050">
        <v>970.96900000000005</v>
      </c>
      <c r="F10" s="1050">
        <v>3602.364</v>
      </c>
    </row>
    <row r="11" spans="1:6" ht="4.5" customHeight="1">
      <c r="A11" s="373"/>
      <c r="B11" s="386"/>
      <c r="C11" s="378"/>
      <c r="D11" s="377"/>
      <c r="E11" s="378"/>
      <c r="F11" s="378"/>
    </row>
    <row r="12" spans="1:6" ht="14.25">
      <c r="A12" s="373" t="s">
        <v>245</v>
      </c>
      <c r="B12" s="386"/>
      <c r="C12" s="378"/>
      <c r="D12" s="377"/>
      <c r="E12" s="378"/>
      <c r="F12" s="378"/>
    </row>
    <row r="13" spans="1:6" ht="14.25">
      <c r="A13" s="374" t="s">
        <v>246</v>
      </c>
      <c r="B13" s="1084">
        <v>10.762</v>
      </c>
      <c r="C13" s="1082">
        <v>938.65599999999995</v>
      </c>
      <c r="D13" s="1083"/>
      <c r="E13" s="1082">
        <v>55.863</v>
      </c>
      <c r="F13" s="1082">
        <v>743.65499999999997</v>
      </c>
    </row>
    <row r="14" spans="1:6" ht="2.25" customHeight="1">
      <c r="A14" s="375"/>
      <c r="B14" s="1085"/>
      <c r="C14" s="1081"/>
      <c r="D14" s="1080"/>
      <c r="E14" s="1081"/>
      <c r="F14" s="1081"/>
    </row>
    <row r="15" spans="1:6" ht="14.25">
      <c r="A15" s="375" t="s">
        <v>247</v>
      </c>
      <c r="B15" s="1085">
        <v>336.37599999999998</v>
      </c>
      <c r="C15" s="1081">
        <v>1613.827</v>
      </c>
      <c r="D15" s="1080"/>
      <c r="E15" s="1081">
        <v>437.95800000000003</v>
      </c>
      <c r="F15" s="1081">
        <v>1598.4110000000001</v>
      </c>
    </row>
    <row r="16" spans="1:6" ht="14.25">
      <c r="A16" s="375" t="s">
        <v>248</v>
      </c>
      <c r="B16" s="1085">
        <v>28.866</v>
      </c>
      <c r="C16" s="1081">
        <v>117.815</v>
      </c>
      <c r="D16" s="1080"/>
      <c r="E16" s="1081">
        <v>20.579000000000001</v>
      </c>
      <c r="F16" s="1081">
        <v>100.794</v>
      </c>
    </row>
    <row r="17" spans="1:6" ht="12.75" customHeight="1">
      <c r="A17" s="374" t="s">
        <v>249</v>
      </c>
      <c r="B17" s="1084">
        <v>365.24199999999996</v>
      </c>
      <c r="C17" s="1082">
        <v>1731.6420000000001</v>
      </c>
      <c r="D17" s="1083"/>
      <c r="E17" s="1082">
        <v>458.53700000000003</v>
      </c>
      <c r="F17" s="1082">
        <v>1699.2050000000002</v>
      </c>
    </row>
    <row r="18" spans="1:6" ht="3.75" customHeight="1">
      <c r="A18" s="375"/>
      <c r="B18" s="1085"/>
      <c r="C18" s="1081"/>
      <c r="D18" s="1080"/>
      <c r="E18" s="1081"/>
      <c r="F18" s="1081"/>
    </row>
    <row r="19" spans="1:6" ht="14.25" hidden="1" customHeight="1">
      <c r="A19" s="375" t="s">
        <v>250</v>
      </c>
      <c r="B19" s="1085">
        <v>0</v>
      </c>
      <c r="C19" s="1081">
        <v>0</v>
      </c>
      <c r="D19" s="1080"/>
      <c r="E19" s="1081">
        <v>0</v>
      </c>
      <c r="F19" s="1081">
        <v>0</v>
      </c>
    </row>
    <row r="20" spans="1:6" ht="10.5" customHeight="1">
      <c r="A20" s="375" t="s">
        <v>251</v>
      </c>
      <c r="B20" s="1085">
        <v>0.64200000000000002</v>
      </c>
      <c r="C20" s="1081">
        <v>98.111999999999995</v>
      </c>
      <c r="D20" s="1080"/>
      <c r="E20" s="1081">
        <v>5</v>
      </c>
      <c r="F20" s="1081">
        <v>92.811000000000007</v>
      </c>
    </row>
    <row r="21" spans="1:6" ht="14.25">
      <c r="A21" s="375" t="s">
        <v>539</v>
      </c>
      <c r="B21" s="1085">
        <v>49.408999999999999</v>
      </c>
      <c r="C21" s="1081">
        <v>57.113999999999997</v>
      </c>
      <c r="D21" s="1080"/>
      <c r="E21" s="1081">
        <v>40.738999999999997</v>
      </c>
      <c r="F21" s="1081">
        <v>48.283000000000001</v>
      </c>
    </row>
    <row r="22" spans="1:6" ht="14.25">
      <c r="A22" s="375" t="s">
        <v>252</v>
      </c>
      <c r="B22" s="1085">
        <v>118.956</v>
      </c>
      <c r="C22" s="1081">
        <v>305.56900000000002</v>
      </c>
      <c r="D22" s="1080"/>
      <c r="E22" s="1081">
        <v>105.95699999999999</v>
      </c>
      <c r="F22" s="1081">
        <v>274.04700000000003</v>
      </c>
    </row>
    <row r="23" spans="1:6" ht="14.25">
      <c r="A23" s="375" t="s">
        <v>253</v>
      </c>
      <c r="B23" s="1085">
        <v>25.733000000000001</v>
      </c>
      <c r="C23" s="1081">
        <v>163.11600000000001</v>
      </c>
      <c r="D23" s="1080"/>
      <c r="E23" s="1081">
        <v>22.253</v>
      </c>
      <c r="F23" s="1081">
        <v>119.014</v>
      </c>
    </row>
    <row r="24" spans="1:6" ht="14.25">
      <c r="A24" s="374" t="s">
        <v>254</v>
      </c>
      <c r="B24" s="1084">
        <v>194.744</v>
      </c>
      <c r="C24" s="1082">
        <v>623.92200000000003</v>
      </c>
      <c r="D24" s="1083"/>
      <c r="E24" s="1082">
        <v>173.90499999999997</v>
      </c>
      <c r="F24" s="1082">
        <v>534.16800000000001</v>
      </c>
    </row>
    <row r="25" spans="1:6" ht="2.25" customHeight="1">
      <c r="A25" s="373"/>
      <c r="B25" s="386"/>
      <c r="C25" s="378"/>
      <c r="D25" s="377"/>
      <c r="E25" s="378"/>
      <c r="F25" s="378"/>
    </row>
    <row r="26" spans="1:6" ht="14.25">
      <c r="A26" s="373" t="s">
        <v>255</v>
      </c>
      <c r="B26" s="386"/>
      <c r="C26" s="378"/>
      <c r="D26" s="377"/>
      <c r="E26" s="378"/>
      <c r="F26" s="378"/>
    </row>
    <row r="27" spans="1:6" ht="14.25">
      <c r="A27" s="375" t="s">
        <v>256</v>
      </c>
      <c r="B27" s="1091">
        <v>40</v>
      </c>
      <c r="C27" s="1087">
        <v>161.91999999999999</v>
      </c>
      <c r="D27" s="1086"/>
      <c r="E27" s="1087">
        <v>38.331000000000003</v>
      </c>
      <c r="F27" s="1087">
        <v>151.922</v>
      </c>
    </row>
    <row r="28" spans="1:6" ht="14.25">
      <c r="A28" s="375" t="s">
        <v>257</v>
      </c>
      <c r="B28" s="1091">
        <v>0</v>
      </c>
      <c r="C28" s="1087">
        <v>0.5</v>
      </c>
      <c r="D28" s="1086"/>
      <c r="E28" s="1087">
        <v>0</v>
      </c>
      <c r="F28" s="1087">
        <v>0</v>
      </c>
    </row>
    <row r="29" spans="1:6" ht="14.25">
      <c r="A29" s="375" t="s">
        <v>258</v>
      </c>
      <c r="B29" s="1091">
        <v>15.343</v>
      </c>
      <c r="C29" s="1087">
        <v>81.400000000000006</v>
      </c>
      <c r="D29" s="1086"/>
      <c r="E29" s="1087">
        <v>28.053000000000001</v>
      </c>
      <c r="F29" s="1087">
        <v>110.28400000000001</v>
      </c>
    </row>
    <row r="30" spans="1:6" ht="14.25">
      <c r="A30" s="375" t="s">
        <v>259</v>
      </c>
      <c r="B30" s="1091">
        <v>10.622</v>
      </c>
      <c r="C30" s="1087">
        <v>45.088000000000001</v>
      </c>
      <c r="D30" s="1086"/>
      <c r="E30" s="1087">
        <v>10.868</v>
      </c>
      <c r="F30" s="1087">
        <v>42.319000000000003</v>
      </c>
    </row>
    <row r="31" spans="1:6" ht="14.25" hidden="1" customHeight="1">
      <c r="A31" s="375" t="s">
        <v>74</v>
      </c>
      <c r="B31" s="1091">
        <v>0</v>
      </c>
      <c r="C31" s="1087">
        <v>0</v>
      </c>
      <c r="D31" s="1086"/>
      <c r="E31" s="1087">
        <v>0</v>
      </c>
      <c r="F31" s="1087">
        <v>0</v>
      </c>
    </row>
    <row r="32" spans="1:6" ht="14.25">
      <c r="A32" s="374" t="s">
        <v>260</v>
      </c>
      <c r="B32" s="1090">
        <v>65.765000000000001</v>
      </c>
      <c r="C32" s="1088">
        <v>288.90800000000002</v>
      </c>
      <c r="D32" s="1089"/>
      <c r="E32" s="1088">
        <v>77.323999999999998</v>
      </c>
      <c r="F32" s="1088">
        <v>304.80799999999999</v>
      </c>
    </row>
    <row r="33" spans="1:6" ht="2.25" customHeight="1">
      <c r="A33" s="373"/>
      <c r="B33" s="1091"/>
      <c r="C33" s="1087"/>
      <c r="D33" s="1086"/>
      <c r="E33" s="1087"/>
      <c r="F33" s="1087"/>
    </row>
    <row r="34" spans="1:6" ht="14.25">
      <c r="A34" s="375" t="s">
        <v>261</v>
      </c>
      <c r="B34" s="1091">
        <v>158.97800000000001</v>
      </c>
      <c r="C34" s="1087">
        <v>660.31899999999996</v>
      </c>
      <c r="D34" s="1086"/>
      <c r="E34" s="1087">
        <v>165.54400000000001</v>
      </c>
      <c r="F34" s="1087">
        <v>603.78800000000001</v>
      </c>
    </row>
    <row r="35" spans="1:6" ht="14.25">
      <c r="A35" s="375" t="s">
        <v>74</v>
      </c>
      <c r="B35" s="1091">
        <v>6.53</v>
      </c>
      <c r="C35" s="1087">
        <v>21.481000000000002</v>
      </c>
      <c r="D35" s="1086"/>
      <c r="E35" s="1087">
        <v>9.2509999999999994</v>
      </c>
      <c r="F35" s="1087">
        <v>30.988</v>
      </c>
    </row>
    <row r="36" spans="1:6" ht="14.25">
      <c r="A36" s="374" t="s">
        <v>262</v>
      </c>
      <c r="B36" s="1090">
        <v>165.50800000000001</v>
      </c>
      <c r="C36" s="1088">
        <v>681.8</v>
      </c>
      <c r="D36" s="1089"/>
      <c r="E36" s="1088">
        <v>174.79500000000002</v>
      </c>
      <c r="F36" s="1088">
        <v>634.77600000000007</v>
      </c>
    </row>
    <row r="37" spans="1:6" ht="2.25" customHeight="1">
      <c r="A37" s="373"/>
      <c r="B37" s="386"/>
      <c r="C37" s="378"/>
      <c r="D37" s="377"/>
      <c r="E37" s="378"/>
      <c r="F37" s="378"/>
    </row>
    <row r="38" spans="1:6" ht="14.25">
      <c r="A38" s="373" t="s">
        <v>263</v>
      </c>
      <c r="B38" s="1153"/>
      <c r="C38" s="1150"/>
      <c r="D38" s="1149"/>
      <c r="E38" s="1150"/>
      <c r="F38" s="1150"/>
    </row>
    <row r="39" spans="1:6" ht="14.25">
      <c r="A39" s="375" t="s">
        <v>264</v>
      </c>
      <c r="B39" s="1153">
        <v>84.908000000000001</v>
      </c>
      <c r="C39" s="1150">
        <v>394.93700000000001</v>
      </c>
      <c r="D39" s="1149"/>
      <c r="E39" s="1150">
        <v>92.239000000000004</v>
      </c>
      <c r="F39" s="1150">
        <v>362.952</v>
      </c>
    </row>
    <row r="40" spans="1:6" ht="14.25">
      <c r="A40" s="375" t="s">
        <v>265</v>
      </c>
      <c r="B40" s="1153">
        <v>3.16</v>
      </c>
      <c r="C40" s="1150">
        <v>8.6</v>
      </c>
      <c r="D40" s="1149"/>
      <c r="E40" s="1150">
        <v>2.2290000000000001</v>
      </c>
      <c r="F40" s="1150">
        <v>7.3929999999999998</v>
      </c>
    </row>
    <row r="41" spans="1:6" ht="14.25">
      <c r="A41" s="375" t="s">
        <v>266</v>
      </c>
      <c r="B41" s="1153">
        <v>14.847</v>
      </c>
      <c r="C41" s="1150">
        <v>54.052</v>
      </c>
      <c r="D41" s="1149"/>
      <c r="E41" s="1150">
        <v>14.260999999999999</v>
      </c>
      <c r="F41" s="1150">
        <v>57.896999999999998</v>
      </c>
    </row>
    <row r="42" spans="1:6" ht="14.25">
      <c r="A42" s="375" t="s">
        <v>267</v>
      </c>
      <c r="B42" s="1153">
        <v>219.41499999999999</v>
      </c>
      <c r="C42" s="1150">
        <v>879.07799999999997</v>
      </c>
      <c r="D42" s="1149"/>
      <c r="E42" s="1150">
        <v>211.685</v>
      </c>
      <c r="F42" s="1150">
        <v>848.41399999999999</v>
      </c>
    </row>
    <row r="43" spans="1:6" ht="14.25">
      <c r="A43" s="374" t="s">
        <v>268</v>
      </c>
      <c r="B43" s="1118">
        <v>322.33</v>
      </c>
      <c r="C43" s="1116">
        <v>1336.6669999999999</v>
      </c>
      <c r="D43" s="1117"/>
      <c r="E43" s="1116">
        <v>320.41399999999999</v>
      </c>
      <c r="F43" s="1116">
        <v>1276.6559999999999</v>
      </c>
    </row>
    <row r="44" spans="1:6" ht="10.5" customHeight="1">
      <c r="A44" s="374"/>
      <c r="B44" s="1096"/>
      <c r="C44" s="1094"/>
      <c r="D44" s="1095"/>
      <c r="E44" s="1094"/>
      <c r="F44" s="1094"/>
    </row>
    <row r="45" spans="1:6" ht="14.25">
      <c r="A45" s="388" t="s">
        <v>537</v>
      </c>
      <c r="B45" s="1118">
        <v>27.835000000000001</v>
      </c>
      <c r="C45" s="1116">
        <v>51.48</v>
      </c>
      <c r="D45" s="1149"/>
      <c r="E45" s="1116">
        <v>26.518000000000001</v>
      </c>
      <c r="F45" s="1116">
        <v>26.968</v>
      </c>
    </row>
    <row r="46" spans="1:6" ht="3" customHeight="1">
      <c r="A46" s="388"/>
      <c r="B46" s="1153"/>
      <c r="C46" s="1150"/>
      <c r="D46" s="1149"/>
      <c r="E46" s="1150"/>
      <c r="F46" s="1150"/>
    </row>
    <row r="47" spans="1:6" ht="14.25">
      <c r="A47" s="388" t="s">
        <v>538</v>
      </c>
      <c r="B47" s="1118">
        <v>18.016999999999999</v>
      </c>
      <c r="C47" s="1116">
        <v>104</v>
      </c>
      <c r="D47" s="1149"/>
      <c r="E47" s="1116">
        <v>10.679</v>
      </c>
      <c r="F47" s="1116">
        <v>59.402999999999999</v>
      </c>
    </row>
    <row r="48" spans="1:6" ht="3.75" customHeight="1">
      <c r="A48" s="373"/>
      <c r="B48" s="1097"/>
      <c r="C48" s="1093"/>
      <c r="D48" s="1092"/>
      <c r="E48" s="1093"/>
      <c r="F48" s="1093"/>
    </row>
    <row r="49" spans="1:6" ht="1.5" customHeight="1">
      <c r="A49" s="381" t="s">
        <v>269</v>
      </c>
      <c r="B49" s="1096">
        <v>0</v>
      </c>
      <c r="C49" s="1094">
        <v>0</v>
      </c>
      <c r="D49" s="1095"/>
      <c r="E49" s="1094">
        <v>0</v>
      </c>
      <c r="F49" s="1094">
        <v>0</v>
      </c>
    </row>
    <row r="50" spans="1:6" ht="14.25">
      <c r="A50" s="1107" t="s">
        <v>270</v>
      </c>
      <c r="B50" s="1157">
        <v>2116.625</v>
      </c>
      <c r="C50" s="1156">
        <v>9754.0649999999987</v>
      </c>
      <c r="D50" s="1155"/>
      <c r="E50" s="1156">
        <v>2269.0040000000004</v>
      </c>
      <c r="F50" s="1156">
        <v>8882.0030000000006</v>
      </c>
    </row>
    <row r="51" spans="1:6" ht="7.5" customHeight="1">
      <c r="A51" s="246"/>
      <c r="B51" s="387"/>
      <c r="C51" s="247"/>
      <c r="D51" s="248"/>
      <c r="E51" s="247"/>
      <c r="F51" s="247"/>
    </row>
    <row r="52" spans="1:6" ht="13.5" customHeight="1">
      <c r="A52" s="246" t="s">
        <v>271</v>
      </c>
      <c r="B52" s="386"/>
      <c r="C52" s="378"/>
      <c r="D52" s="377"/>
      <c r="E52" s="378"/>
      <c r="F52" s="378"/>
    </row>
    <row r="53" spans="1:6" ht="3.75" customHeight="1">
      <c r="A53" s="373"/>
      <c r="B53" s="386"/>
      <c r="C53" s="378"/>
      <c r="D53" s="377"/>
      <c r="E53" s="378"/>
      <c r="F53" s="378"/>
    </row>
    <row r="54" spans="1:6" ht="14.25">
      <c r="A54" s="376" t="s">
        <v>272</v>
      </c>
      <c r="B54" s="386"/>
      <c r="C54" s="378"/>
      <c r="D54" s="377"/>
      <c r="E54" s="378"/>
      <c r="F54" s="378"/>
    </row>
    <row r="55" spans="1:6" ht="14.25">
      <c r="A55" s="375" t="s">
        <v>273</v>
      </c>
      <c r="B55" s="1100">
        <v>478.74599999999998</v>
      </c>
      <c r="C55" s="1099">
        <v>1934.1</v>
      </c>
      <c r="D55" s="1098"/>
      <c r="E55" s="1099">
        <v>563.81799999999998</v>
      </c>
      <c r="F55" s="1099">
        <v>2258.0140000000001</v>
      </c>
    </row>
    <row r="56" spans="1:6" ht="14.25">
      <c r="A56" s="375" t="s">
        <v>274</v>
      </c>
      <c r="B56" s="1100">
        <v>175.124</v>
      </c>
      <c r="C56" s="1099">
        <v>722.2</v>
      </c>
      <c r="D56" s="1098"/>
      <c r="E56" s="1099">
        <v>285.58300000000003</v>
      </c>
      <c r="F56" s="1099">
        <v>864.86099999999999</v>
      </c>
    </row>
    <row r="57" spans="1:6" ht="14.25">
      <c r="A57" s="375" t="s">
        <v>275</v>
      </c>
      <c r="B57" s="1100"/>
      <c r="C57" s="1099"/>
      <c r="D57" s="1098"/>
      <c r="E57" s="1099"/>
      <c r="F57" s="1099"/>
    </row>
    <row r="58" spans="1:6" ht="11.25" customHeight="1">
      <c r="A58" s="382" t="s">
        <v>276</v>
      </c>
      <c r="B58" s="1100">
        <v>8.4239999999999995</v>
      </c>
      <c r="C58" s="1099">
        <v>39.700000000000003</v>
      </c>
      <c r="D58" s="1098"/>
      <c r="E58" s="1099">
        <v>14.423999999999999</v>
      </c>
      <c r="F58" s="1099">
        <v>47.694000000000003</v>
      </c>
    </row>
    <row r="59" spans="1:6" ht="6" customHeight="1">
      <c r="A59" s="373"/>
      <c r="B59" s="386"/>
      <c r="C59" s="378"/>
      <c r="D59" s="377"/>
      <c r="E59" s="378"/>
      <c r="F59" s="378"/>
    </row>
    <row r="60" spans="1:6" ht="14.25">
      <c r="A60" s="376" t="s">
        <v>277</v>
      </c>
      <c r="B60" s="391"/>
      <c r="C60" s="378"/>
      <c r="D60" s="377"/>
      <c r="E60" s="378"/>
      <c r="F60" s="378"/>
    </row>
    <row r="61" spans="1:6" ht="14.25">
      <c r="A61" s="375" t="s">
        <v>278</v>
      </c>
      <c r="B61" s="1103">
        <v>268.89999999999998</v>
      </c>
      <c r="C61" s="1102">
        <v>1138.646</v>
      </c>
      <c r="D61" s="1101"/>
      <c r="E61" s="1102">
        <v>241.255</v>
      </c>
      <c r="F61" s="1102">
        <v>1063.7449999999999</v>
      </c>
    </row>
    <row r="62" spans="1:6" ht="14.25">
      <c r="A62" s="375" t="s">
        <v>279</v>
      </c>
      <c r="B62" s="1103">
        <v>21.341000000000001</v>
      </c>
      <c r="C62" s="1102">
        <v>176.20599999999999</v>
      </c>
      <c r="D62" s="1101"/>
      <c r="E62" s="1102">
        <v>43.640999999999998</v>
      </c>
      <c r="F62" s="1102">
        <v>261.79199999999997</v>
      </c>
    </row>
    <row r="63" spans="1:6" ht="14.25">
      <c r="A63" s="375" t="s">
        <v>280</v>
      </c>
      <c r="B63" s="1103">
        <v>13.443</v>
      </c>
      <c r="C63" s="1102">
        <v>107.556</v>
      </c>
      <c r="D63" s="1101"/>
      <c r="E63" s="1102">
        <v>27.039000000000001</v>
      </c>
      <c r="F63" s="1102">
        <v>161.934</v>
      </c>
    </row>
    <row r="64" spans="1:6" ht="14.25" hidden="1">
      <c r="A64" s="375" t="s">
        <v>281</v>
      </c>
      <c r="B64" s="391">
        <v>0</v>
      </c>
      <c r="C64" s="378">
        <v>0</v>
      </c>
      <c r="D64" s="377"/>
      <c r="E64" s="378">
        <v>0</v>
      </c>
      <c r="F64" s="378">
        <v>0</v>
      </c>
    </row>
    <row r="65" spans="1:6" ht="14.25" hidden="1">
      <c r="A65" s="375" t="s">
        <v>74</v>
      </c>
      <c r="B65" s="391">
        <v>0</v>
      </c>
      <c r="C65" s="378">
        <v>0</v>
      </c>
      <c r="D65" s="377"/>
      <c r="E65" s="378">
        <v>0</v>
      </c>
      <c r="F65" s="378">
        <v>0</v>
      </c>
    </row>
    <row r="66" spans="1:6" ht="5.25" customHeight="1">
      <c r="A66" s="373"/>
      <c r="B66" s="391"/>
      <c r="C66" s="378"/>
      <c r="D66" s="377"/>
      <c r="E66" s="378"/>
      <c r="F66" s="378"/>
    </row>
    <row r="67" spans="1:6" ht="12.75" customHeight="1">
      <c r="A67" s="376" t="s">
        <v>282</v>
      </c>
      <c r="B67" s="391"/>
      <c r="C67" s="378"/>
      <c r="D67" s="377"/>
      <c r="E67" s="378"/>
      <c r="F67" s="378"/>
    </row>
    <row r="68" spans="1:6" ht="14.25" hidden="1">
      <c r="A68" s="375" t="s">
        <v>283</v>
      </c>
      <c r="B68" s="391">
        <v>0</v>
      </c>
      <c r="C68" s="378">
        <v>0</v>
      </c>
      <c r="D68" s="377"/>
      <c r="E68" s="378">
        <v>0</v>
      </c>
      <c r="F68" s="378">
        <v>0</v>
      </c>
    </row>
    <row r="69" spans="1:6" ht="2.25" customHeight="1">
      <c r="A69" s="375"/>
      <c r="B69" s="391"/>
      <c r="C69" s="378"/>
      <c r="D69" s="377"/>
      <c r="E69" s="378"/>
      <c r="F69" s="378"/>
    </row>
    <row r="70" spans="1:6" ht="14.25">
      <c r="A70" s="375" t="s">
        <v>397</v>
      </c>
      <c r="B70" s="1106">
        <v>40.573</v>
      </c>
      <c r="C70" s="1105">
        <v>163.82499999999999</v>
      </c>
      <c r="D70" s="1104"/>
      <c r="E70" s="1105">
        <v>41.103000000000002</v>
      </c>
      <c r="F70" s="1105">
        <v>155.93799999999999</v>
      </c>
    </row>
    <row r="71" spans="1:6" ht="14.25">
      <c r="A71" s="375" t="s">
        <v>398</v>
      </c>
      <c r="B71" s="1106">
        <v>37.957000000000001</v>
      </c>
      <c r="C71" s="1105">
        <v>162.78200000000001</v>
      </c>
      <c r="D71" s="1104"/>
      <c r="E71" s="1105">
        <v>36.073999999999998</v>
      </c>
      <c r="F71" s="1105">
        <v>151.32599999999999</v>
      </c>
    </row>
    <row r="72" spans="1:6" ht="15" customHeight="1">
      <c r="A72" s="375" t="s">
        <v>399</v>
      </c>
      <c r="B72" s="1106">
        <v>40.65</v>
      </c>
      <c r="C72" s="1105">
        <v>149.00899999999999</v>
      </c>
      <c r="D72" s="1104"/>
      <c r="E72" s="1105">
        <v>35.531999999999996</v>
      </c>
      <c r="F72" s="1105">
        <v>143.57900000000001</v>
      </c>
    </row>
    <row r="73" spans="1:6" ht="21" customHeight="1">
      <c r="A73" s="1108" t="s">
        <v>536</v>
      </c>
      <c r="B73" s="1115">
        <v>127.685</v>
      </c>
      <c r="C73" s="1113">
        <v>566.28499999999997</v>
      </c>
      <c r="D73" s="1114"/>
      <c r="E73" s="1113">
        <v>113.863</v>
      </c>
      <c r="F73" s="1113">
        <v>503.28899999999999</v>
      </c>
    </row>
    <row r="74" spans="1:6" ht="3.75" customHeight="1">
      <c r="A74" s="1108"/>
      <c r="B74" s="1115"/>
      <c r="C74" s="1113"/>
      <c r="D74" s="1114"/>
      <c r="E74" s="1113"/>
      <c r="F74" s="1113"/>
    </row>
    <row r="75" spans="1:6" ht="14.25">
      <c r="A75" s="376" t="s">
        <v>285</v>
      </c>
      <c r="B75" s="1118">
        <v>428.94099999999997</v>
      </c>
      <c r="C75" s="1116">
        <v>1928.2470000000001</v>
      </c>
      <c r="D75" s="1117"/>
      <c r="E75" s="1116">
        <v>436.29500000000002</v>
      </c>
      <c r="F75" s="1116">
        <v>1750.357</v>
      </c>
    </row>
    <row r="76" spans="1:6" ht="4.5" customHeight="1">
      <c r="A76" s="373"/>
      <c r="B76" s="391"/>
      <c r="C76" s="378"/>
      <c r="D76" s="377"/>
      <c r="E76" s="378"/>
      <c r="F76" s="378"/>
    </row>
    <row r="77" spans="1:6" ht="12.75" customHeight="1">
      <c r="A77" s="376" t="s">
        <v>292</v>
      </c>
      <c r="B77" s="390"/>
      <c r="C77" s="379"/>
      <c r="D77" s="380"/>
      <c r="E77" s="379"/>
      <c r="F77" s="379"/>
    </row>
    <row r="78" spans="1:6" ht="14.25">
      <c r="A78" s="375" t="s">
        <v>78</v>
      </c>
      <c r="B78" s="1121">
        <v>92.882000000000005</v>
      </c>
      <c r="C78" s="1120">
        <v>331.07600000000002</v>
      </c>
      <c r="D78" s="1119"/>
      <c r="E78" s="1120">
        <v>75.566000000000003</v>
      </c>
      <c r="F78" s="1120">
        <v>401.815</v>
      </c>
    </row>
    <row r="79" spans="1:6" ht="14.25">
      <c r="A79" s="375" t="s">
        <v>286</v>
      </c>
      <c r="B79" s="1121">
        <v>0</v>
      </c>
      <c r="C79" s="1120">
        <v>20.341000000000001</v>
      </c>
      <c r="D79" s="1119"/>
      <c r="E79" s="1120">
        <v>4.5200000000000031</v>
      </c>
      <c r="F79" s="1120">
        <v>15.293999999999983</v>
      </c>
    </row>
    <row r="80" spans="1:6" ht="14.25">
      <c r="A80" s="375" t="s">
        <v>287</v>
      </c>
      <c r="B80" s="1121">
        <v>14.148999999999999</v>
      </c>
      <c r="C80" s="1120">
        <v>77.790999999999997</v>
      </c>
      <c r="D80" s="1119"/>
      <c r="E80" s="1120">
        <v>0.97699999999999998</v>
      </c>
      <c r="F80" s="1120">
        <v>55.253999999999998</v>
      </c>
    </row>
    <row r="81" spans="1:6" ht="14.25">
      <c r="A81" s="375" t="s">
        <v>288</v>
      </c>
      <c r="B81" s="1121">
        <v>45.69399999999996</v>
      </c>
      <c r="C81" s="1120">
        <v>219.84000000000015</v>
      </c>
      <c r="D81" s="1119"/>
      <c r="E81" s="1120">
        <v>29.645999999999731</v>
      </c>
      <c r="F81" s="1120">
        <v>215.57400000000052</v>
      </c>
    </row>
    <row r="82" spans="1:6" ht="6" customHeight="1">
      <c r="A82" s="373"/>
      <c r="B82" s="391"/>
      <c r="C82" s="378"/>
      <c r="D82" s="377"/>
      <c r="E82" s="378"/>
      <c r="F82" s="378"/>
    </row>
    <row r="83" spans="1:6" ht="14.25">
      <c r="A83" s="246" t="s">
        <v>289</v>
      </c>
      <c r="B83" s="1124">
        <v>1794.6220000000001</v>
      </c>
      <c r="C83" s="1123">
        <v>7737.6040000000003</v>
      </c>
      <c r="D83" s="1122"/>
      <c r="E83" s="1123">
        <v>1949.336</v>
      </c>
      <c r="F83" s="1123">
        <v>8050.5780000000004</v>
      </c>
    </row>
    <row r="84" spans="1:6" ht="7.5" customHeight="1">
      <c r="A84" s="611"/>
      <c r="B84" s="612"/>
      <c r="C84" s="613"/>
      <c r="D84" s="613"/>
      <c r="E84" s="613"/>
      <c r="F84" s="613"/>
    </row>
    <row r="85" spans="1:6" ht="15.75">
      <c r="A85" s="1467" t="s">
        <v>241</v>
      </c>
      <c r="B85" s="1467"/>
      <c r="C85" s="1467"/>
      <c r="D85" s="1467"/>
      <c r="E85" s="1467"/>
      <c r="F85" s="1467"/>
    </row>
    <row r="86" spans="1:6" ht="14.25">
      <c r="A86" s="1468" t="s">
        <v>294</v>
      </c>
      <c r="B86" s="1468"/>
      <c r="C86" s="1468"/>
      <c r="D86" s="1468"/>
      <c r="E86" s="1468"/>
      <c r="F86" s="1468"/>
    </row>
    <row r="87" spans="1:6" ht="9" customHeight="1">
      <c r="A87" s="235"/>
      <c r="B87" s="235"/>
      <c r="C87" s="235"/>
      <c r="D87" s="235"/>
      <c r="E87" s="235"/>
      <c r="F87" s="249"/>
    </row>
    <row r="88" spans="1:6" ht="14.25">
      <c r="A88" s="236"/>
      <c r="B88" s="1470" t="s">
        <v>366</v>
      </c>
      <c r="C88" s="1470"/>
      <c r="D88" s="237"/>
      <c r="E88" s="1470" t="s">
        <v>2</v>
      </c>
      <c r="F88" s="1470"/>
    </row>
    <row r="89" spans="1:6" ht="22.5">
      <c r="A89" s="238"/>
      <c r="B89" s="368" t="s">
        <v>371</v>
      </c>
      <c r="C89" s="1109" t="s">
        <v>394</v>
      </c>
      <c r="D89" s="241"/>
      <c r="E89" s="239" t="s">
        <v>371</v>
      </c>
      <c r="F89" s="1110" t="s">
        <v>395</v>
      </c>
    </row>
    <row r="90" spans="1:6" ht="14.25">
      <c r="A90" s="238"/>
      <c r="B90" s="369" t="s">
        <v>6</v>
      </c>
      <c r="C90" s="244" t="s">
        <v>6</v>
      </c>
      <c r="D90" s="245"/>
      <c r="E90" s="243" t="s">
        <v>6</v>
      </c>
      <c r="F90" s="244" t="s">
        <v>6</v>
      </c>
    </row>
    <row r="91" spans="1:6" ht="14.25">
      <c r="A91" s="246" t="s">
        <v>290</v>
      </c>
      <c r="B91" s="393"/>
      <c r="C91" s="392"/>
      <c r="D91" s="392"/>
      <c r="E91" s="392"/>
      <c r="F91" s="392"/>
    </row>
    <row r="92" spans="1:6" ht="15" customHeight="1">
      <c r="A92" s="376" t="s">
        <v>277</v>
      </c>
      <c r="B92" s="395"/>
      <c r="C92" s="392"/>
      <c r="D92" s="392"/>
      <c r="E92" s="392"/>
      <c r="F92" s="392"/>
    </row>
    <row r="93" spans="1:6" ht="14.25">
      <c r="A93" s="375" t="s">
        <v>278</v>
      </c>
      <c r="B93" s="1127">
        <v>4.3970000000000002</v>
      </c>
      <c r="C93" s="1126">
        <v>35.216000000000001</v>
      </c>
      <c r="D93" s="1125"/>
      <c r="E93" s="1126">
        <v>4.1040000000000001</v>
      </c>
      <c r="F93" s="1126">
        <v>15.608000000000001</v>
      </c>
    </row>
    <row r="94" spans="1:6" ht="6" customHeight="1">
      <c r="A94" s="373"/>
      <c r="B94" s="394"/>
      <c r="C94" s="378"/>
      <c r="D94" s="377"/>
      <c r="E94" s="378"/>
      <c r="F94" s="378"/>
    </row>
    <row r="95" spans="1:6" ht="14.25" hidden="1">
      <c r="A95" s="376" t="s">
        <v>291</v>
      </c>
      <c r="B95" s="394"/>
      <c r="C95" s="378"/>
      <c r="D95" s="377"/>
      <c r="E95" s="377"/>
      <c r="F95" s="378"/>
    </row>
    <row r="96" spans="1:6" ht="14.25" hidden="1">
      <c r="A96" s="375" t="s">
        <v>284</v>
      </c>
      <c r="B96" s="394">
        <v>0</v>
      </c>
      <c r="C96" s="378">
        <v>0</v>
      </c>
      <c r="D96" s="377"/>
      <c r="E96" s="377">
        <v>0</v>
      </c>
      <c r="F96" s="378">
        <v>0</v>
      </c>
    </row>
    <row r="97" spans="1:254" ht="14.25" hidden="1">
      <c r="A97" s="375" t="s">
        <v>286</v>
      </c>
      <c r="B97" s="394">
        <v>0</v>
      </c>
      <c r="C97" s="378">
        <v>0</v>
      </c>
      <c r="D97" s="377"/>
      <c r="E97" s="377">
        <v>0</v>
      </c>
      <c r="F97" s="378">
        <v>0</v>
      </c>
    </row>
    <row r="98" spans="1:254" ht="14.25" hidden="1">
      <c r="A98" s="373"/>
      <c r="B98" s="394"/>
      <c r="C98" s="378"/>
      <c r="D98" s="377"/>
      <c r="E98" s="378"/>
      <c r="F98" s="378"/>
    </row>
    <row r="99" spans="1:254" ht="14.25">
      <c r="A99" s="376" t="s">
        <v>292</v>
      </c>
      <c r="B99" s="394"/>
      <c r="C99" s="378"/>
      <c r="D99" s="377"/>
      <c r="E99" s="377"/>
      <c r="F99" s="378"/>
    </row>
    <row r="100" spans="1:254" ht="14.25">
      <c r="A100" s="375" t="s">
        <v>286</v>
      </c>
      <c r="B100" s="1130">
        <v>51.298000000000002</v>
      </c>
      <c r="C100" s="1129">
        <v>124.258</v>
      </c>
      <c r="D100" s="1128"/>
      <c r="E100" s="1129">
        <v>4.5659999999999998</v>
      </c>
      <c r="F100" s="1129">
        <v>173.48400000000001</v>
      </c>
    </row>
    <row r="101" spans="1:254" ht="14.25">
      <c r="A101" s="375" t="s">
        <v>287</v>
      </c>
      <c r="B101" s="1130">
        <v>11.647</v>
      </c>
      <c r="C101" s="1129">
        <v>453.733</v>
      </c>
      <c r="D101" s="1128"/>
      <c r="E101" s="1129">
        <v>0</v>
      </c>
      <c r="F101" s="1129">
        <v>991.85400000000004</v>
      </c>
    </row>
    <row r="102" spans="1:254" ht="14.25">
      <c r="A102" s="375" t="s">
        <v>74</v>
      </c>
      <c r="B102" s="1130">
        <v>0</v>
      </c>
      <c r="C102" s="1129">
        <v>37.788000000000011</v>
      </c>
      <c r="D102" s="1128"/>
      <c r="E102" s="1129">
        <v>2.3309999999999995</v>
      </c>
      <c r="F102" s="1129">
        <v>82.490000000000009</v>
      </c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  <c r="AF102" s="250"/>
      <c r="AG102" s="250"/>
      <c r="AH102" s="250"/>
      <c r="AI102" s="250"/>
      <c r="AJ102" s="250"/>
      <c r="AK102" s="250"/>
      <c r="AL102" s="250"/>
      <c r="AM102" s="250"/>
      <c r="AN102" s="250"/>
      <c r="AO102" s="250"/>
      <c r="AP102" s="250"/>
      <c r="AQ102" s="250"/>
      <c r="AR102" s="250"/>
      <c r="AS102" s="250"/>
      <c r="AT102" s="250"/>
      <c r="AU102" s="250"/>
      <c r="AV102" s="250"/>
      <c r="AW102" s="250"/>
      <c r="AX102" s="250"/>
      <c r="AY102" s="250"/>
      <c r="AZ102" s="250"/>
      <c r="BA102" s="250"/>
      <c r="BB102" s="250"/>
      <c r="BC102" s="250"/>
      <c r="BD102" s="250"/>
      <c r="BE102" s="250"/>
      <c r="BF102" s="250"/>
      <c r="BG102" s="250"/>
      <c r="BH102" s="250"/>
      <c r="BI102" s="250"/>
      <c r="BJ102" s="250"/>
      <c r="BK102" s="250"/>
      <c r="BL102" s="250"/>
      <c r="BM102" s="250"/>
      <c r="BN102" s="250"/>
      <c r="BO102" s="250"/>
      <c r="BP102" s="250"/>
      <c r="BQ102" s="250"/>
      <c r="BR102" s="250"/>
      <c r="BS102" s="250"/>
      <c r="BT102" s="250"/>
      <c r="BU102" s="250"/>
      <c r="BV102" s="250"/>
      <c r="BW102" s="250"/>
      <c r="BX102" s="250"/>
      <c r="BY102" s="250"/>
      <c r="BZ102" s="250"/>
      <c r="CA102" s="250"/>
      <c r="CB102" s="250"/>
      <c r="CC102" s="250"/>
      <c r="CD102" s="250"/>
      <c r="CE102" s="250"/>
      <c r="CF102" s="250"/>
      <c r="CG102" s="250"/>
      <c r="CH102" s="250"/>
      <c r="CI102" s="250"/>
      <c r="CJ102" s="250"/>
      <c r="CK102" s="250"/>
      <c r="CL102" s="250"/>
      <c r="CM102" s="250"/>
      <c r="CN102" s="250"/>
      <c r="CO102" s="250"/>
      <c r="CP102" s="250"/>
      <c r="CQ102" s="250"/>
      <c r="CR102" s="250"/>
      <c r="CS102" s="250"/>
      <c r="CT102" s="250"/>
      <c r="CU102" s="250"/>
      <c r="CV102" s="250"/>
      <c r="CW102" s="250"/>
      <c r="CX102" s="250"/>
      <c r="CY102" s="250"/>
      <c r="CZ102" s="250"/>
      <c r="DA102" s="250"/>
      <c r="DB102" s="250"/>
      <c r="DC102" s="250"/>
      <c r="DD102" s="250"/>
      <c r="DE102" s="250"/>
      <c r="DF102" s="250"/>
      <c r="DG102" s="250"/>
      <c r="DH102" s="250"/>
      <c r="DI102" s="250"/>
      <c r="DJ102" s="250"/>
      <c r="DK102" s="250"/>
      <c r="DL102" s="250"/>
      <c r="DM102" s="250"/>
      <c r="DN102" s="250"/>
      <c r="DO102" s="250"/>
      <c r="DP102" s="250"/>
      <c r="DQ102" s="250"/>
      <c r="DR102" s="250"/>
      <c r="DS102" s="250"/>
      <c r="DT102" s="250"/>
      <c r="DU102" s="250"/>
      <c r="DV102" s="250"/>
      <c r="DW102" s="250"/>
      <c r="DX102" s="250"/>
      <c r="DY102" s="250"/>
      <c r="DZ102" s="250"/>
      <c r="EA102" s="250"/>
      <c r="EB102" s="250"/>
      <c r="EC102" s="250"/>
      <c r="ED102" s="250"/>
      <c r="EE102" s="250"/>
      <c r="EF102" s="250"/>
      <c r="EG102" s="250"/>
      <c r="EH102" s="250"/>
      <c r="EI102" s="250"/>
      <c r="EJ102" s="250"/>
      <c r="EK102" s="250"/>
      <c r="EL102" s="250"/>
      <c r="EM102" s="250"/>
      <c r="EN102" s="250"/>
      <c r="EO102" s="250"/>
      <c r="EP102" s="250"/>
      <c r="EQ102" s="250"/>
      <c r="ER102" s="250"/>
      <c r="ES102" s="250"/>
      <c r="ET102" s="250"/>
      <c r="EU102" s="250"/>
      <c r="EV102" s="250"/>
      <c r="EW102" s="250"/>
      <c r="EX102" s="250"/>
      <c r="EY102" s="250"/>
      <c r="EZ102" s="250"/>
      <c r="FA102" s="250"/>
      <c r="FB102" s="250"/>
      <c r="FC102" s="250"/>
      <c r="FD102" s="250"/>
      <c r="FE102" s="250"/>
      <c r="FF102" s="250"/>
      <c r="FG102" s="250"/>
      <c r="FH102" s="250"/>
      <c r="FI102" s="250"/>
      <c r="FJ102" s="250"/>
      <c r="FK102" s="250"/>
      <c r="FL102" s="250"/>
      <c r="FM102" s="250"/>
      <c r="FN102" s="250"/>
      <c r="FO102" s="250"/>
      <c r="FP102" s="250"/>
      <c r="FQ102" s="250"/>
      <c r="FR102" s="250"/>
      <c r="FS102" s="250"/>
      <c r="FT102" s="250"/>
      <c r="FU102" s="250"/>
      <c r="FV102" s="250"/>
      <c r="FW102" s="250"/>
      <c r="FX102" s="250"/>
      <c r="FY102" s="250"/>
      <c r="FZ102" s="250"/>
      <c r="GA102" s="250"/>
      <c r="GB102" s="250"/>
      <c r="GC102" s="250"/>
      <c r="GD102" s="250"/>
      <c r="GE102" s="250"/>
      <c r="GF102" s="250"/>
      <c r="GG102" s="250"/>
      <c r="GH102" s="250"/>
      <c r="GI102" s="250"/>
      <c r="GJ102" s="250"/>
      <c r="GK102" s="250"/>
      <c r="GL102" s="250"/>
      <c r="GM102" s="250"/>
      <c r="GN102" s="250"/>
      <c r="GO102" s="250"/>
      <c r="GP102" s="250"/>
      <c r="GQ102" s="250"/>
      <c r="GR102" s="250"/>
      <c r="GS102" s="250"/>
      <c r="GT102" s="250"/>
      <c r="GU102" s="250"/>
      <c r="GV102" s="250"/>
      <c r="GW102" s="250"/>
      <c r="GX102" s="250"/>
      <c r="GY102" s="250"/>
      <c r="GZ102" s="250"/>
      <c r="HA102" s="250"/>
      <c r="HB102" s="250"/>
      <c r="HC102" s="250"/>
      <c r="HD102" s="250"/>
      <c r="HE102" s="250"/>
      <c r="HF102" s="250"/>
      <c r="HG102" s="250"/>
      <c r="HH102" s="250"/>
      <c r="HI102" s="250"/>
      <c r="HJ102" s="250"/>
      <c r="HK102" s="250"/>
      <c r="HL102" s="250"/>
      <c r="HM102" s="250"/>
      <c r="HN102" s="250"/>
      <c r="HO102" s="250"/>
      <c r="HP102" s="250"/>
      <c r="HQ102" s="250"/>
      <c r="HR102" s="250"/>
      <c r="HS102" s="250"/>
      <c r="HT102" s="250"/>
      <c r="HU102" s="250"/>
      <c r="HV102" s="250"/>
      <c r="HW102" s="250"/>
      <c r="HX102" s="250"/>
      <c r="HY102" s="250"/>
      <c r="HZ102" s="250"/>
      <c r="IA102" s="250"/>
      <c r="IB102" s="250"/>
      <c r="IC102" s="250"/>
      <c r="ID102" s="250"/>
      <c r="IE102" s="250"/>
      <c r="IF102" s="250"/>
      <c r="IG102" s="250"/>
      <c r="IH102" s="250"/>
      <c r="II102" s="250"/>
      <c r="IJ102" s="250"/>
      <c r="IK102" s="250"/>
      <c r="IL102" s="250"/>
      <c r="IM102" s="250"/>
      <c r="IN102" s="250"/>
      <c r="IO102" s="250"/>
      <c r="IP102" s="250"/>
      <c r="IQ102" s="250"/>
      <c r="IR102" s="250"/>
      <c r="IS102" s="250"/>
      <c r="IT102" s="250"/>
    </row>
    <row r="103" spans="1:254" ht="1.5" customHeight="1">
      <c r="A103" s="373"/>
      <c r="B103" s="394"/>
      <c r="C103" s="378"/>
      <c r="D103" s="377"/>
      <c r="E103" s="378"/>
      <c r="F103" s="378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  <c r="R103" s="250"/>
      <c r="S103" s="250"/>
      <c r="T103" s="250"/>
      <c r="U103" s="250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0"/>
      <c r="AF103" s="250"/>
      <c r="AG103" s="250"/>
      <c r="AH103" s="250"/>
      <c r="AI103" s="250"/>
      <c r="AJ103" s="250"/>
      <c r="AK103" s="250"/>
      <c r="AL103" s="250"/>
      <c r="AM103" s="250"/>
      <c r="AN103" s="250"/>
      <c r="AO103" s="250"/>
      <c r="AP103" s="250"/>
      <c r="AQ103" s="250"/>
      <c r="AR103" s="250"/>
      <c r="AS103" s="250"/>
      <c r="AT103" s="250"/>
      <c r="AU103" s="250"/>
      <c r="AV103" s="250"/>
      <c r="AW103" s="250"/>
      <c r="AX103" s="250"/>
      <c r="AY103" s="250"/>
      <c r="AZ103" s="250"/>
      <c r="BA103" s="250"/>
      <c r="BB103" s="250"/>
      <c r="BC103" s="250"/>
      <c r="BD103" s="250"/>
      <c r="BE103" s="250"/>
      <c r="BF103" s="250"/>
      <c r="BG103" s="250"/>
      <c r="BH103" s="250"/>
      <c r="BI103" s="250"/>
      <c r="BJ103" s="250"/>
      <c r="BK103" s="250"/>
      <c r="BL103" s="250"/>
      <c r="BM103" s="250"/>
      <c r="BN103" s="250"/>
      <c r="BO103" s="250"/>
      <c r="BP103" s="250"/>
      <c r="BQ103" s="250"/>
      <c r="BR103" s="250"/>
      <c r="BS103" s="250"/>
      <c r="BT103" s="250"/>
      <c r="BU103" s="250"/>
      <c r="BV103" s="250"/>
      <c r="BW103" s="250"/>
      <c r="BX103" s="250"/>
      <c r="BY103" s="250"/>
      <c r="BZ103" s="250"/>
      <c r="CA103" s="250"/>
      <c r="CB103" s="250"/>
      <c r="CC103" s="250"/>
      <c r="CD103" s="250"/>
      <c r="CE103" s="250"/>
      <c r="CF103" s="250"/>
      <c r="CG103" s="250"/>
      <c r="CH103" s="250"/>
      <c r="CI103" s="250"/>
      <c r="CJ103" s="250"/>
      <c r="CK103" s="250"/>
      <c r="CL103" s="250"/>
      <c r="CM103" s="250"/>
      <c r="CN103" s="250"/>
      <c r="CO103" s="250"/>
      <c r="CP103" s="250"/>
      <c r="CQ103" s="250"/>
      <c r="CR103" s="250"/>
      <c r="CS103" s="250"/>
      <c r="CT103" s="250"/>
      <c r="CU103" s="250"/>
      <c r="CV103" s="250"/>
      <c r="CW103" s="250"/>
      <c r="CX103" s="250"/>
      <c r="CY103" s="250"/>
      <c r="CZ103" s="250"/>
      <c r="DA103" s="250"/>
      <c r="DB103" s="250"/>
      <c r="DC103" s="250"/>
      <c r="DD103" s="250"/>
      <c r="DE103" s="250"/>
      <c r="DF103" s="250"/>
      <c r="DG103" s="250"/>
      <c r="DH103" s="250"/>
      <c r="DI103" s="250"/>
      <c r="DJ103" s="250"/>
      <c r="DK103" s="250"/>
      <c r="DL103" s="250"/>
      <c r="DM103" s="250"/>
      <c r="DN103" s="250"/>
      <c r="DO103" s="250"/>
      <c r="DP103" s="250"/>
      <c r="DQ103" s="250"/>
      <c r="DR103" s="250"/>
      <c r="DS103" s="250"/>
      <c r="DT103" s="250"/>
      <c r="DU103" s="250"/>
      <c r="DV103" s="250"/>
      <c r="DW103" s="250"/>
      <c r="DX103" s="250"/>
      <c r="DY103" s="250"/>
      <c r="DZ103" s="250"/>
      <c r="EA103" s="250"/>
      <c r="EB103" s="250"/>
      <c r="EC103" s="250"/>
      <c r="ED103" s="250"/>
      <c r="EE103" s="250"/>
      <c r="EF103" s="250"/>
      <c r="EG103" s="250"/>
      <c r="EH103" s="250"/>
      <c r="EI103" s="250"/>
      <c r="EJ103" s="250"/>
      <c r="EK103" s="250"/>
      <c r="EL103" s="250"/>
      <c r="EM103" s="250"/>
      <c r="EN103" s="250"/>
      <c r="EO103" s="250"/>
      <c r="EP103" s="250"/>
      <c r="EQ103" s="250"/>
      <c r="ER103" s="250"/>
      <c r="ES103" s="250"/>
      <c r="ET103" s="250"/>
      <c r="EU103" s="250"/>
      <c r="EV103" s="250"/>
      <c r="EW103" s="250"/>
      <c r="EX103" s="250"/>
      <c r="EY103" s="250"/>
      <c r="EZ103" s="250"/>
      <c r="FA103" s="250"/>
      <c r="FB103" s="250"/>
      <c r="FC103" s="250"/>
      <c r="FD103" s="250"/>
      <c r="FE103" s="250"/>
      <c r="FF103" s="250"/>
      <c r="FG103" s="250"/>
      <c r="FH103" s="250"/>
      <c r="FI103" s="250"/>
      <c r="FJ103" s="250"/>
      <c r="FK103" s="250"/>
      <c r="FL103" s="250"/>
      <c r="FM103" s="250"/>
      <c r="FN103" s="250"/>
      <c r="FO103" s="250"/>
      <c r="FP103" s="250"/>
      <c r="FQ103" s="250"/>
      <c r="FR103" s="250"/>
      <c r="FS103" s="250"/>
      <c r="FT103" s="250"/>
      <c r="FU103" s="250"/>
      <c r="FV103" s="250"/>
      <c r="FW103" s="250"/>
      <c r="FX103" s="250"/>
      <c r="FY103" s="250"/>
      <c r="FZ103" s="250"/>
      <c r="GA103" s="250"/>
      <c r="GB103" s="250"/>
      <c r="GC103" s="250"/>
      <c r="GD103" s="250"/>
      <c r="GE103" s="250"/>
      <c r="GF103" s="250"/>
      <c r="GG103" s="250"/>
      <c r="GH103" s="250"/>
      <c r="GI103" s="250"/>
      <c r="GJ103" s="250"/>
      <c r="GK103" s="250"/>
      <c r="GL103" s="250"/>
      <c r="GM103" s="250"/>
      <c r="GN103" s="250"/>
      <c r="GO103" s="250"/>
      <c r="GP103" s="250"/>
      <c r="GQ103" s="250"/>
      <c r="GR103" s="250"/>
      <c r="GS103" s="250"/>
      <c r="GT103" s="250"/>
      <c r="GU103" s="250"/>
      <c r="GV103" s="250"/>
      <c r="GW103" s="250"/>
      <c r="GX103" s="250"/>
      <c r="GY103" s="250"/>
      <c r="GZ103" s="250"/>
      <c r="HA103" s="250"/>
      <c r="HB103" s="250"/>
      <c r="HC103" s="250"/>
      <c r="HD103" s="250"/>
      <c r="HE103" s="250"/>
      <c r="HF103" s="250"/>
      <c r="HG103" s="250"/>
      <c r="HH103" s="250"/>
      <c r="HI103" s="250"/>
      <c r="HJ103" s="250"/>
      <c r="HK103" s="250"/>
      <c r="HL103" s="250"/>
      <c r="HM103" s="250"/>
      <c r="HN103" s="250"/>
      <c r="HO103" s="250"/>
      <c r="HP103" s="250"/>
      <c r="HQ103" s="250"/>
      <c r="HR103" s="250"/>
      <c r="HS103" s="250"/>
      <c r="HT103" s="250"/>
      <c r="HU103" s="250"/>
      <c r="HV103" s="250"/>
      <c r="HW103" s="250"/>
      <c r="HX103" s="250"/>
      <c r="HY103" s="250"/>
      <c r="HZ103" s="250"/>
      <c r="IA103" s="250"/>
      <c r="IB103" s="250"/>
      <c r="IC103" s="250"/>
      <c r="ID103" s="250"/>
      <c r="IE103" s="250"/>
      <c r="IF103" s="250"/>
      <c r="IG103" s="250"/>
      <c r="IH103" s="250"/>
      <c r="II103" s="250"/>
      <c r="IJ103" s="250"/>
      <c r="IK103" s="250"/>
      <c r="IL103" s="250"/>
      <c r="IM103" s="250"/>
      <c r="IN103" s="250"/>
      <c r="IO103" s="250"/>
      <c r="IP103" s="250"/>
      <c r="IQ103" s="250"/>
      <c r="IR103" s="250"/>
      <c r="IS103" s="250"/>
      <c r="IT103" s="250"/>
    </row>
    <row r="104" spans="1:254" ht="14.25">
      <c r="A104" s="246" t="s">
        <v>293</v>
      </c>
      <c r="B104" s="1133">
        <v>67.647000000000006</v>
      </c>
      <c r="C104" s="1132">
        <v>650.995</v>
      </c>
      <c r="D104" s="1131"/>
      <c r="E104" s="1132">
        <v>11.000999999999999</v>
      </c>
      <c r="F104" s="1132">
        <v>1263.4360000000001</v>
      </c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  <c r="R104" s="250"/>
      <c r="S104" s="250"/>
      <c r="T104" s="250"/>
      <c r="U104" s="250"/>
      <c r="V104" s="250"/>
      <c r="W104" s="250"/>
      <c r="X104" s="250"/>
      <c r="Y104" s="250"/>
      <c r="Z104" s="250"/>
      <c r="AA104" s="250"/>
      <c r="AB104" s="250"/>
      <c r="AC104" s="250"/>
      <c r="AD104" s="250"/>
      <c r="AE104" s="250"/>
      <c r="AF104" s="250"/>
      <c r="AG104" s="250"/>
      <c r="AH104" s="250"/>
      <c r="AI104" s="250"/>
      <c r="AJ104" s="250"/>
      <c r="AK104" s="250"/>
      <c r="AL104" s="250"/>
      <c r="AM104" s="250"/>
      <c r="AN104" s="250"/>
      <c r="AO104" s="250"/>
      <c r="AP104" s="250"/>
      <c r="AQ104" s="250"/>
      <c r="AR104" s="250"/>
      <c r="AS104" s="250"/>
      <c r="AT104" s="250"/>
      <c r="AU104" s="250"/>
      <c r="AV104" s="250"/>
      <c r="AW104" s="250"/>
      <c r="AX104" s="250"/>
      <c r="AY104" s="250"/>
      <c r="AZ104" s="250"/>
      <c r="BA104" s="250"/>
      <c r="BB104" s="250"/>
      <c r="BC104" s="250"/>
      <c r="BD104" s="250"/>
      <c r="BE104" s="250"/>
      <c r="BF104" s="250"/>
      <c r="BG104" s="250"/>
      <c r="BH104" s="250"/>
      <c r="BI104" s="250"/>
      <c r="BJ104" s="250"/>
      <c r="BK104" s="250"/>
      <c r="BL104" s="250"/>
      <c r="BM104" s="250"/>
      <c r="BN104" s="250"/>
      <c r="BO104" s="250"/>
      <c r="BP104" s="250"/>
      <c r="BQ104" s="250"/>
      <c r="BR104" s="250"/>
      <c r="BS104" s="250"/>
      <c r="BT104" s="250"/>
      <c r="BU104" s="250"/>
      <c r="BV104" s="250"/>
      <c r="BW104" s="250"/>
      <c r="BX104" s="250"/>
      <c r="BY104" s="250"/>
      <c r="BZ104" s="250"/>
      <c r="CA104" s="250"/>
      <c r="CB104" s="250"/>
      <c r="CC104" s="250"/>
      <c r="CD104" s="250"/>
      <c r="CE104" s="250"/>
      <c r="CF104" s="250"/>
      <c r="CG104" s="250"/>
      <c r="CH104" s="250"/>
      <c r="CI104" s="250"/>
      <c r="CJ104" s="250"/>
      <c r="CK104" s="250"/>
      <c r="CL104" s="250"/>
      <c r="CM104" s="250"/>
      <c r="CN104" s="250"/>
      <c r="CO104" s="250"/>
      <c r="CP104" s="250"/>
      <c r="CQ104" s="250"/>
      <c r="CR104" s="250"/>
      <c r="CS104" s="250"/>
      <c r="CT104" s="250"/>
      <c r="CU104" s="250"/>
      <c r="CV104" s="250"/>
      <c r="CW104" s="250"/>
      <c r="CX104" s="250"/>
      <c r="CY104" s="250"/>
      <c r="CZ104" s="250"/>
      <c r="DA104" s="250"/>
      <c r="DB104" s="250"/>
      <c r="DC104" s="250"/>
      <c r="DD104" s="250"/>
      <c r="DE104" s="250"/>
      <c r="DF104" s="250"/>
      <c r="DG104" s="250"/>
      <c r="DH104" s="250"/>
      <c r="DI104" s="250"/>
      <c r="DJ104" s="250"/>
      <c r="DK104" s="250"/>
      <c r="DL104" s="250"/>
      <c r="DM104" s="250"/>
      <c r="DN104" s="250"/>
      <c r="DO104" s="250"/>
      <c r="DP104" s="250"/>
      <c r="DQ104" s="250"/>
      <c r="DR104" s="250"/>
      <c r="DS104" s="250"/>
      <c r="DT104" s="250"/>
      <c r="DU104" s="250"/>
      <c r="DV104" s="250"/>
      <c r="DW104" s="250"/>
      <c r="DX104" s="250"/>
      <c r="DY104" s="250"/>
      <c r="DZ104" s="250"/>
      <c r="EA104" s="250"/>
      <c r="EB104" s="250"/>
      <c r="EC104" s="250"/>
      <c r="ED104" s="250"/>
      <c r="EE104" s="250"/>
      <c r="EF104" s="250"/>
      <c r="EG104" s="250"/>
      <c r="EH104" s="250"/>
      <c r="EI104" s="250"/>
      <c r="EJ104" s="250"/>
      <c r="EK104" s="250"/>
      <c r="EL104" s="250"/>
      <c r="EM104" s="250"/>
      <c r="EN104" s="250"/>
      <c r="EO104" s="250"/>
      <c r="EP104" s="250"/>
      <c r="EQ104" s="250"/>
      <c r="ER104" s="250"/>
      <c r="ES104" s="250"/>
      <c r="ET104" s="250"/>
      <c r="EU104" s="250"/>
      <c r="EV104" s="250"/>
      <c r="EW104" s="250"/>
      <c r="EX104" s="250"/>
      <c r="EY104" s="250"/>
      <c r="EZ104" s="250"/>
      <c r="FA104" s="250"/>
      <c r="FB104" s="250"/>
      <c r="FC104" s="250"/>
      <c r="FD104" s="250"/>
      <c r="FE104" s="250"/>
      <c r="FF104" s="250"/>
      <c r="FG104" s="250"/>
      <c r="FH104" s="250"/>
      <c r="FI104" s="250"/>
      <c r="FJ104" s="250"/>
      <c r="FK104" s="250"/>
      <c r="FL104" s="250"/>
      <c r="FM104" s="250"/>
      <c r="FN104" s="250"/>
      <c r="FO104" s="250"/>
      <c r="FP104" s="250"/>
      <c r="FQ104" s="250"/>
      <c r="FR104" s="250"/>
      <c r="FS104" s="250"/>
      <c r="FT104" s="250"/>
      <c r="FU104" s="250"/>
      <c r="FV104" s="250"/>
      <c r="FW104" s="250"/>
      <c r="FX104" s="250"/>
      <c r="FY104" s="250"/>
      <c r="FZ104" s="250"/>
      <c r="GA104" s="250"/>
      <c r="GB104" s="250"/>
      <c r="GC104" s="250"/>
      <c r="GD104" s="250"/>
      <c r="GE104" s="250"/>
      <c r="GF104" s="250"/>
      <c r="GG104" s="250"/>
      <c r="GH104" s="250"/>
      <c r="GI104" s="250"/>
      <c r="GJ104" s="250"/>
      <c r="GK104" s="250"/>
      <c r="GL104" s="250"/>
      <c r="GM104" s="250"/>
      <c r="GN104" s="250"/>
      <c r="GO104" s="250"/>
      <c r="GP104" s="250"/>
      <c r="GQ104" s="250"/>
      <c r="GR104" s="250"/>
      <c r="GS104" s="250"/>
      <c r="GT104" s="250"/>
      <c r="GU104" s="250"/>
      <c r="GV104" s="250"/>
      <c r="GW104" s="250"/>
      <c r="GX104" s="250"/>
      <c r="GY104" s="250"/>
      <c r="GZ104" s="250"/>
      <c r="HA104" s="250"/>
      <c r="HB104" s="250"/>
      <c r="HC104" s="250"/>
      <c r="HD104" s="250"/>
      <c r="HE104" s="250"/>
      <c r="HF104" s="250"/>
      <c r="HG104" s="250"/>
      <c r="HH104" s="250"/>
      <c r="HI104" s="250"/>
      <c r="HJ104" s="250"/>
      <c r="HK104" s="250"/>
      <c r="HL104" s="250"/>
      <c r="HM104" s="250"/>
      <c r="HN104" s="250"/>
      <c r="HO104" s="250"/>
      <c r="HP104" s="250"/>
      <c r="HQ104" s="250"/>
      <c r="HR104" s="250"/>
      <c r="HS104" s="250"/>
      <c r="HT104" s="250"/>
      <c r="HU104" s="250"/>
      <c r="HV104" s="250"/>
      <c r="HW104" s="250"/>
      <c r="HX104" s="250"/>
      <c r="HY104" s="250"/>
      <c r="HZ104" s="250"/>
      <c r="IA104" s="250"/>
      <c r="IB104" s="250"/>
      <c r="IC104" s="250"/>
      <c r="ID104" s="250"/>
      <c r="IE104" s="250"/>
      <c r="IF104" s="250"/>
      <c r="IG104" s="250"/>
      <c r="IH104" s="250"/>
      <c r="II104" s="250"/>
      <c r="IJ104" s="250"/>
      <c r="IK104" s="250"/>
      <c r="IL104" s="250"/>
      <c r="IM104" s="250"/>
      <c r="IN104" s="250"/>
      <c r="IO104" s="250"/>
      <c r="IP104" s="250"/>
      <c r="IQ104" s="250"/>
      <c r="IR104" s="250"/>
      <c r="IS104" s="250"/>
      <c r="IT104" s="250"/>
    </row>
    <row r="105" spans="1:254" ht="4.5" customHeight="1">
      <c r="A105" s="373"/>
      <c r="B105" s="394"/>
      <c r="C105" s="378"/>
      <c r="D105" s="377"/>
      <c r="E105" s="378"/>
      <c r="F105" s="378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  <c r="R105" s="250"/>
      <c r="S105" s="250"/>
      <c r="T105" s="250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E105" s="250"/>
      <c r="AF105" s="250"/>
      <c r="AG105" s="250"/>
      <c r="AH105" s="250"/>
      <c r="AI105" s="250"/>
      <c r="AJ105" s="250"/>
      <c r="AK105" s="250"/>
      <c r="AL105" s="250"/>
      <c r="AM105" s="250"/>
      <c r="AN105" s="250"/>
      <c r="AO105" s="250"/>
      <c r="AP105" s="250"/>
      <c r="AQ105" s="250"/>
      <c r="AR105" s="250"/>
      <c r="AS105" s="250"/>
      <c r="AT105" s="250"/>
      <c r="AU105" s="250"/>
      <c r="AV105" s="250"/>
      <c r="AW105" s="250"/>
      <c r="AX105" s="250"/>
      <c r="AY105" s="250"/>
      <c r="AZ105" s="250"/>
      <c r="BA105" s="250"/>
      <c r="BB105" s="250"/>
      <c r="BC105" s="250"/>
      <c r="BD105" s="250"/>
      <c r="BE105" s="250"/>
      <c r="BF105" s="250"/>
      <c r="BG105" s="250"/>
      <c r="BH105" s="250"/>
      <c r="BI105" s="250"/>
      <c r="BJ105" s="250"/>
      <c r="BK105" s="250"/>
      <c r="BL105" s="250"/>
      <c r="BM105" s="250"/>
      <c r="BN105" s="250"/>
      <c r="BO105" s="250"/>
      <c r="BP105" s="250"/>
      <c r="BQ105" s="250"/>
      <c r="BR105" s="250"/>
      <c r="BS105" s="250"/>
      <c r="BT105" s="250"/>
      <c r="BU105" s="250"/>
      <c r="BV105" s="250"/>
      <c r="BW105" s="250"/>
      <c r="BX105" s="250"/>
      <c r="BY105" s="250"/>
      <c r="BZ105" s="250"/>
      <c r="CA105" s="250"/>
      <c r="CB105" s="250"/>
      <c r="CC105" s="250"/>
      <c r="CD105" s="250"/>
      <c r="CE105" s="250"/>
      <c r="CF105" s="250"/>
      <c r="CG105" s="250"/>
      <c r="CH105" s="250"/>
      <c r="CI105" s="250"/>
      <c r="CJ105" s="250"/>
      <c r="CK105" s="250"/>
      <c r="CL105" s="250"/>
      <c r="CM105" s="250"/>
      <c r="CN105" s="250"/>
      <c r="CO105" s="250"/>
      <c r="CP105" s="250"/>
      <c r="CQ105" s="250"/>
      <c r="CR105" s="250"/>
      <c r="CS105" s="250"/>
      <c r="CT105" s="250"/>
      <c r="CU105" s="250"/>
      <c r="CV105" s="250"/>
      <c r="CW105" s="250"/>
      <c r="CX105" s="250"/>
      <c r="CY105" s="250"/>
      <c r="CZ105" s="250"/>
      <c r="DA105" s="250"/>
      <c r="DB105" s="250"/>
      <c r="DC105" s="250"/>
      <c r="DD105" s="250"/>
      <c r="DE105" s="250"/>
      <c r="DF105" s="250"/>
      <c r="DG105" s="250"/>
      <c r="DH105" s="250"/>
      <c r="DI105" s="250"/>
      <c r="DJ105" s="250"/>
      <c r="DK105" s="250"/>
      <c r="DL105" s="250"/>
      <c r="DM105" s="250"/>
      <c r="DN105" s="250"/>
      <c r="DO105" s="250"/>
      <c r="DP105" s="250"/>
      <c r="DQ105" s="250"/>
      <c r="DR105" s="250"/>
      <c r="DS105" s="250"/>
      <c r="DT105" s="250"/>
      <c r="DU105" s="250"/>
      <c r="DV105" s="250"/>
      <c r="DW105" s="250"/>
      <c r="DX105" s="250"/>
      <c r="DY105" s="250"/>
      <c r="DZ105" s="250"/>
      <c r="EA105" s="250"/>
      <c r="EB105" s="250"/>
      <c r="EC105" s="250"/>
      <c r="ED105" s="250"/>
      <c r="EE105" s="250"/>
      <c r="EF105" s="250"/>
      <c r="EG105" s="250"/>
      <c r="EH105" s="250"/>
      <c r="EI105" s="250"/>
      <c r="EJ105" s="250"/>
      <c r="EK105" s="250"/>
      <c r="EL105" s="250"/>
      <c r="EM105" s="250"/>
      <c r="EN105" s="250"/>
      <c r="EO105" s="250"/>
      <c r="EP105" s="250"/>
      <c r="EQ105" s="250"/>
      <c r="ER105" s="250"/>
      <c r="ES105" s="250"/>
      <c r="ET105" s="250"/>
      <c r="EU105" s="250"/>
      <c r="EV105" s="250"/>
      <c r="EW105" s="250"/>
      <c r="EX105" s="250"/>
      <c r="EY105" s="250"/>
      <c r="EZ105" s="250"/>
      <c r="FA105" s="250"/>
      <c r="FB105" s="250"/>
      <c r="FC105" s="250"/>
      <c r="FD105" s="250"/>
      <c r="FE105" s="250"/>
      <c r="FF105" s="250"/>
      <c r="FG105" s="250"/>
      <c r="FH105" s="250"/>
      <c r="FI105" s="250"/>
      <c r="FJ105" s="250"/>
      <c r="FK105" s="250"/>
      <c r="FL105" s="250"/>
      <c r="FM105" s="250"/>
      <c r="FN105" s="250"/>
      <c r="FO105" s="250"/>
      <c r="FP105" s="250"/>
      <c r="FQ105" s="250"/>
      <c r="FR105" s="250"/>
      <c r="FS105" s="250"/>
      <c r="FT105" s="250"/>
      <c r="FU105" s="250"/>
      <c r="FV105" s="250"/>
      <c r="FW105" s="250"/>
      <c r="FX105" s="250"/>
      <c r="FY105" s="250"/>
      <c r="FZ105" s="250"/>
      <c r="GA105" s="250"/>
      <c r="GB105" s="250"/>
      <c r="GC105" s="250"/>
      <c r="GD105" s="250"/>
      <c r="GE105" s="250"/>
      <c r="GF105" s="250"/>
      <c r="GG105" s="250"/>
      <c r="GH105" s="250"/>
      <c r="GI105" s="250"/>
      <c r="GJ105" s="250"/>
      <c r="GK105" s="250"/>
      <c r="GL105" s="250"/>
      <c r="GM105" s="250"/>
      <c r="GN105" s="250"/>
      <c r="GO105" s="250"/>
      <c r="GP105" s="250"/>
      <c r="GQ105" s="250"/>
      <c r="GR105" s="250"/>
      <c r="GS105" s="250"/>
      <c r="GT105" s="250"/>
      <c r="GU105" s="250"/>
      <c r="GV105" s="250"/>
      <c r="GW105" s="250"/>
      <c r="GX105" s="250"/>
      <c r="GY105" s="250"/>
      <c r="GZ105" s="250"/>
      <c r="HA105" s="250"/>
      <c r="HB105" s="250"/>
      <c r="HC105" s="250"/>
      <c r="HD105" s="250"/>
      <c r="HE105" s="250"/>
      <c r="HF105" s="250"/>
      <c r="HG105" s="250"/>
      <c r="HH105" s="250"/>
      <c r="HI105" s="250"/>
      <c r="HJ105" s="250"/>
      <c r="HK105" s="250"/>
      <c r="HL105" s="250"/>
      <c r="HM105" s="250"/>
      <c r="HN105" s="250"/>
      <c r="HO105" s="250"/>
      <c r="HP105" s="250"/>
      <c r="HQ105" s="250"/>
      <c r="HR105" s="250"/>
      <c r="HS105" s="250"/>
      <c r="HT105" s="250"/>
      <c r="HU105" s="250"/>
      <c r="HV105" s="250"/>
      <c r="HW105" s="250"/>
      <c r="HX105" s="250"/>
      <c r="HY105" s="250"/>
      <c r="HZ105" s="250"/>
      <c r="IA105" s="250"/>
      <c r="IB105" s="250"/>
      <c r="IC105" s="250"/>
      <c r="ID105" s="250"/>
      <c r="IE105" s="250"/>
      <c r="IF105" s="250"/>
      <c r="IG105" s="250"/>
      <c r="IH105" s="250"/>
      <c r="II105" s="250"/>
      <c r="IJ105" s="250"/>
      <c r="IK105" s="250"/>
      <c r="IL105" s="250"/>
      <c r="IM105" s="250"/>
      <c r="IN105" s="250"/>
      <c r="IO105" s="250"/>
      <c r="IP105" s="250"/>
      <c r="IQ105" s="250"/>
      <c r="IR105" s="250"/>
      <c r="IS105" s="250"/>
      <c r="IT105" s="250"/>
    </row>
    <row r="106" spans="1:254" ht="14.25">
      <c r="A106" s="246" t="s">
        <v>540</v>
      </c>
      <c r="B106" s="1136">
        <v>522.41099999999994</v>
      </c>
      <c r="C106" s="1135">
        <v>2342.3009999999999</v>
      </c>
      <c r="D106" s="1134"/>
      <c r="E106" s="1135">
        <v>547.476</v>
      </c>
      <c r="F106" s="1135">
        <v>2104.8690000000001</v>
      </c>
    </row>
    <row r="107" spans="1:254" ht="7.5" customHeight="1">
      <c r="A107" s="373"/>
      <c r="B107" s="394"/>
      <c r="C107" s="378"/>
      <c r="D107" s="377"/>
      <c r="E107" s="378"/>
      <c r="F107" s="378"/>
    </row>
    <row r="108" spans="1:254" ht="12.75" customHeight="1">
      <c r="A108" s="246" t="s">
        <v>295</v>
      </c>
      <c r="B108" s="1139">
        <v>43.622999999999998</v>
      </c>
      <c r="C108" s="1138">
        <v>174.41800000000001</v>
      </c>
      <c r="D108" s="1137"/>
      <c r="E108" s="1138">
        <v>47.856999999999999</v>
      </c>
      <c r="F108" s="1138">
        <v>185.245</v>
      </c>
    </row>
    <row r="109" spans="1:254" ht="6.75" customHeight="1">
      <c r="A109" s="373"/>
      <c r="B109" s="394"/>
      <c r="C109" s="378"/>
      <c r="D109" s="377"/>
      <c r="E109" s="378"/>
      <c r="F109" s="378"/>
    </row>
    <row r="110" spans="1:254" ht="14.25">
      <c r="A110" s="246" t="s">
        <v>296</v>
      </c>
      <c r="B110" s="394"/>
      <c r="C110" s="378"/>
      <c r="D110" s="377"/>
      <c r="E110" s="377"/>
      <c r="F110" s="378"/>
    </row>
    <row r="111" spans="1:254" ht="14.25">
      <c r="A111" s="375" t="s">
        <v>297</v>
      </c>
      <c r="B111" s="1144">
        <v>0</v>
      </c>
      <c r="C111" s="1141">
        <v>945.12</v>
      </c>
      <c r="D111" s="1140"/>
      <c r="E111" s="1141">
        <v>0</v>
      </c>
      <c r="F111" s="1141">
        <v>1186.559</v>
      </c>
    </row>
    <row r="112" spans="1:254" ht="14.25">
      <c r="A112" s="375" t="s">
        <v>298</v>
      </c>
      <c r="B112" s="1144">
        <v>116.035</v>
      </c>
      <c r="C112" s="1141">
        <v>527.04200000000003</v>
      </c>
      <c r="D112" s="1140"/>
      <c r="E112" s="1141">
        <v>138.51900000000001</v>
      </c>
      <c r="F112" s="1141">
        <v>592.101</v>
      </c>
    </row>
    <row r="113" spans="1:6" ht="14.25">
      <c r="A113" s="246" t="s">
        <v>299</v>
      </c>
      <c r="B113" s="1145">
        <v>116.035</v>
      </c>
      <c r="C113" s="1143">
        <v>1472.162</v>
      </c>
      <c r="D113" s="1142"/>
      <c r="E113" s="1143">
        <v>138.51900000000001</v>
      </c>
      <c r="F113" s="1143">
        <v>1778.6599999999999</v>
      </c>
    </row>
    <row r="114" spans="1:6" ht="7.5" customHeight="1">
      <c r="A114" s="373"/>
      <c r="B114" s="394"/>
      <c r="C114" s="378"/>
      <c r="D114" s="377"/>
      <c r="E114" s="378"/>
      <c r="F114" s="378"/>
    </row>
    <row r="115" spans="1:6" ht="14.25">
      <c r="A115" s="246" t="s">
        <v>300</v>
      </c>
      <c r="B115" s="1148">
        <v>1122.4639999999999</v>
      </c>
      <c r="C115" s="1147">
        <v>3670.4</v>
      </c>
      <c r="D115" s="1146"/>
      <c r="E115" s="1147">
        <v>1277.8030000000001</v>
      </c>
      <c r="F115" s="1147">
        <v>4602.7889999999998</v>
      </c>
    </row>
    <row r="116" spans="1:6" ht="4.5" customHeight="1">
      <c r="A116" s="373"/>
      <c r="B116" s="394"/>
      <c r="C116" s="378"/>
      <c r="D116" s="377"/>
      <c r="E116" s="378"/>
      <c r="F116" s="378"/>
    </row>
    <row r="117" spans="1:6" ht="14.25">
      <c r="A117" s="246" t="s">
        <v>301</v>
      </c>
      <c r="B117" s="394"/>
      <c r="C117" s="378"/>
      <c r="D117" s="377"/>
      <c r="E117" s="377"/>
      <c r="F117" s="378"/>
    </row>
    <row r="118" spans="1:6" ht="14.25">
      <c r="A118" s="375" t="s">
        <v>302</v>
      </c>
      <c r="B118" s="1153">
        <v>19.992999999999999</v>
      </c>
      <c r="C118" s="1150">
        <v>88.2</v>
      </c>
      <c r="D118" s="1149"/>
      <c r="E118" s="1150">
        <v>25.501999999999999</v>
      </c>
      <c r="F118" s="1150">
        <v>88.915999999999997</v>
      </c>
    </row>
    <row r="119" spans="1:6" ht="14.25">
      <c r="A119" s="375" t="s">
        <v>303</v>
      </c>
      <c r="B119" s="1153">
        <v>50.493000000000002</v>
      </c>
      <c r="C119" s="1150">
        <v>205.32900000000001</v>
      </c>
      <c r="D119" s="1149"/>
      <c r="E119" s="1150">
        <v>36.689</v>
      </c>
      <c r="F119" s="1150">
        <v>187.92599999999999</v>
      </c>
    </row>
    <row r="120" spans="1:6" ht="12.75" customHeight="1">
      <c r="A120" s="375" t="s">
        <v>304</v>
      </c>
      <c r="B120" s="1153">
        <v>52.681999999999661</v>
      </c>
      <c r="C120" s="1150">
        <v>229.21799999999939</v>
      </c>
      <c r="D120" s="1149"/>
      <c r="E120" s="1150">
        <v>49.790000000001584</v>
      </c>
      <c r="F120" s="1150">
        <v>255.44900000000109</v>
      </c>
    </row>
    <row r="121" spans="1:6" ht="14.25">
      <c r="A121" s="246" t="s">
        <v>305</v>
      </c>
      <c r="B121" s="1154">
        <v>123.16799999999967</v>
      </c>
      <c r="C121" s="1152">
        <v>522.74699999999939</v>
      </c>
      <c r="D121" s="1151"/>
      <c r="E121" s="1152">
        <v>111.98100000000159</v>
      </c>
      <c r="F121" s="1152">
        <v>532.29100000000108</v>
      </c>
    </row>
    <row r="122" spans="1:6" ht="5.25" customHeight="1">
      <c r="A122" s="373"/>
      <c r="B122" s="394"/>
      <c r="C122" s="378"/>
      <c r="D122" s="377"/>
      <c r="E122" s="378"/>
      <c r="F122" s="378"/>
    </row>
    <row r="123" spans="1:6" ht="19.5" customHeight="1">
      <c r="A123" s="246" t="s">
        <v>306</v>
      </c>
      <c r="B123" s="1157">
        <v>5906.5949999999993</v>
      </c>
      <c r="C123" s="1156">
        <v>26324.691999999999</v>
      </c>
      <c r="D123" s="1155"/>
      <c r="E123" s="1156">
        <v>6352.9770000000017</v>
      </c>
      <c r="F123" s="1156">
        <v>27399.870999999999</v>
      </c>
    </row>
    <row r="124" spans="1:6" ht="19.5" customHeight="1">
      <c r="A124" s="1031" t="s">
        <v>505</v>
      </c>
      <c r="B124" s="708"/>
      <c r="C124" s="19"/>
      <c r="D124" s="20"/>
      <c r="E124" s="726"/>
      <c r="F124" s="727"/>
    </row>
    <row r="125" spans="1:6" ht="20.25" customHeight="1">
      <c r="A125" s="1369" t="s">
        <v>506</v>
      </c>
      <c r="B125" s="1369"/>
      <c r="C125" s="1369"/>
      <c r="D125" s="1369"/>
      <c r="E125" s="1369"/>
      <c r="F125" s="1369"/>
    </row>
    <row r="126" spans="1:6" ht="0.75" hidden="1" customHeight="1">
      <c r="A126" s="1107"/>
      <c r="B126" s="1112"/>
      <c r="C126" s="1112"/>
      <c r="D126" s="1111"/>
      <c r="E126" s="1112"/>
      <c r="F126" s="1112"/>
    </row>
    <row r="127" spans="1:6" ht="19.5" customHeight="1">
      <c r="A127" s="484" t="s">
        <v>420</v>
      </c>
      <c r="B127" s="235"/>
      <c r="C127" s="235"/>
      <c r="D127" s="235"/>
      <c r="E127" s="235"/>
      <c r="F127" s="235"/>
    </row>
  </sheetData>
  <mergeCells count="9">
    <mergeCell ref="A2:F2"/>
    <mergeCell ref="A3:F3"/>
    <mergeCell ref="B5:C5"/>
    <mergeCell ref="E5:F5"/>
    <mergeCell ref="A125:F125"/>
    <mergeCell ref="B88:C88"/>
    <mergeCell ref="E88:F88"/>
    <mergeCell ref="A85:F85"/>
    <mergeCell ref="A86:F86"/>
  </mergeCells>
  <pageMargins left="0.7" right="0.7" top="0.75" bottom="0.75" header="0.3" footer="0.3"/>
  <pageSetup paperSize="9" scale="5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F124"/>
  <sheetViews>
    <sheetView showGridLines="0" workbookViewId="0"/>
  </sheetViews>
  <sheetFormatPr defaultRowHeight="14.25"/>
  <cols>
    <col min="1" max="1" width="39.5" style="259" customWidth="1"/>
    <col min="2" max="3" width="9.375" style="259" customWidth="1"/>
    <col min="4" max="4" width="2.375" style="259" customWidth="1"/>
    <col min="5" max="5" width="9.375" style="259" customWidth="1"/>
    <col min="6" max="6" width="9.375" style="264" customWidth="1"/>
  </cols>
  <sheetData>
    <row r="1" spans="1:6">
      <c r="A1" s="232" t="s">
        <v>365</v>
      </c>
    </row>
    <row r="2" spans="1:6" ht="15.75">
      <c r="A2" s="1471" t="s">
        <v>307</v>
      </c>
      <c r="B2" s="1471"/>
      <c r="C2" s="1471"/>
      <c r="D2" s="1471"/>
      <c r="E2" s="1471"/>
      <c r="F2" s="1471"/>
    </row>
    <row r="3" spans="1:6">
      <c r="A3" s="1472" t="s">
        <v>242</v>
      </c>
      <c r="B3" s="1472"/>
      <c r="C3" s="1472"/>
      <c r="D3" s="1472"/>
      <c r="E3" s="1472"/>
      <c r="F3" s="1472"/>
    </row>
    <row r="4" spans="1:6">
      <c r="A4" s="251"/>
      <c r="B4" s="251"/>
      <c r="C4" s="252"/>
      <c r="D4" s="252"/>
      <c r="E4" s="252"/>
      <c r="F4" s="253"/>
    </row>
    <row r="5" spans="1:6">
      <c r="A5" s="254"/>
      <c r="B5" s="1474" t="s">
        <v>501</v>
      </c>
      <c r="C5" s="1474"/>
      <c r="D5" s="255"/>
      <c r="E5" s="1473" t="s">
        <v>366</v>
      </c>
      <c r="F5" s="1473"/>
    </row>
    <row r="6" spans="1:6" ht="22.5">
      <c r="A6" s="256"/>
      <c r="B6" s="240" t="s">
        <v>371</v>
      </c>
      <c r="C6" s="1109" t="s">
        <v>394</v>
      </c>
      <c r="D6" s="241"/>
      <c r="E6" s="240" t="s">
        <v>371</v>
      </c>
      <c r="F6" s="1356" t="s">
        <v>395</v>
      </c>
    </row>
    <row r="7" spans="1:6">
      <c r="A7" s="256"/>
      <c r="B7" s="244" t="s">
        <v>6</v>
      </c>
      <c r="C7" s="244" t="s">
        <v>6</v>
      </c>
      <c r="D7" s="245"/>
      <c r="E7" s="244" t="s">
        <v>6</v>
      </c>
      <c r="F7" s="244" t="s">
        <v>6</v>
      </c>
    </row>
    <row r="8" spans="1:6">
      <c r="A8" s="257" t="s">
        <v>243</v>
      </c>
      <c r="B8" s="257"/>
      <c r="C8" s="258"/>
      <c r="F8" s="260"/>
    </row>
    <row r="9" spans="1:6" ht="15">
      <c r="A9" s="261" t="s">
        <v>308</v>
      </c>
      <c r="B9" s="408"/>
      <c r="C9" s="261"/>
      <c r="D9" s="398"/>
      <c r="E9" s="398"/>
      <c r="F9" s="399"/>
    </row>
    <row r="10" spans="1:6" ht="15">
      <c r="A10" s="400" t="s">
        <v>244</v>
      </c>
      <c r="B10" s="1304">
        <v>922.37699999999995</v>
      </c>
      <c r="C10" s="1302">
        <v>3911.9830000000002</v>
      </c>
      <c r="D10" s="1315"/>
      <c r="E10" s="1302">
        <v>947.803</v>
      </c>
      <c r="F10" s="1301">
        <v>3503.4450000000002</v>
      </c>
    </row>
    <row r="11" spans="1:6" ht="3.75" customHeight="1">
      <c r="A11" s="261"/>
      <c r="B11" s="407"/>
      <c r="C11" s="262"/>
      <c r="D11" s="398"/>
      <c r="E11" s="262"/>
      <c r="F11" s="263"/>
    </row>
    <row r="12" spans="1:6" ht="15">
      <c r="A12" s="261" t="s">
        <v>245</v>
      </c>
      <c r="B12" s="407"/>
      <c r="C12" s="262"/>
      <c r="D12" s="398"/>
      <c r="E12" s="262"/>
      <c r="F12" s="263"/>
    </row>
    <row r="13" spans="1:6" ht="15">
      <c r="A13" s="400" t="s">
        <v>246</v>
      </c>
      <c r="B13" s="1324">
        <v>-6.5220000000000002</v>
      </c>
      <c r="C13" s="1322">
        <v>871.79499999999996</v>
      </c>
      <c r="D13" s="1320"/>
      <c r="E13" s="1322">
        <v>39.697000000000003</v>
      </c>
      <c r="F13" s="1323">
        <v>674.56799999999998</v>
      </c>
    </row>
    <row r="14" spans="1:6" ht="4.5" customHeight="1">
      <c r="A14" s="401"/>
      <c r="B14" s="407"/>
      <c r="C14" s="262"/>
      <c r="D14" s="398"/>
      <c r="E14" s="262"/>
      <c r="F14" s="263"/>
    </row>
    <row r="15" spans="1:6" ht="15">
      <c r="A15" s="1164" t="s">
        <v>247</v>
      </c>
      <c r="B15" s="1331">
        <v>336.37599999999998</v>
      </c>
      <c r="C15" s="1327">
        <v>1613.827</v>
      </c>
      <c r="D15" s="1325"/>
      <c r="E15" s="1327">
        <v>437.95800000000003</v>
      </c>
      <c r="F15" s="1329">
        <v>1598.4110000000001</v>
      </c>
    </row>
    <row r="16" spans="1:6" ht="15">
      <c r="A16" s="1164" t="s">
        <v>248</v>
      </c>
      <c r="B16" s="1331">
        <v>28.866</v>
      </c>
      <c r="C16" s="1327">
        <v>117.815</v>
      </c>
      <c r="D16" s="1325"/>
      <c r="E16" s="1327">
        <v>20.579000000000001</v>
      </c>
      <c r="F16" s="1329">
        <v>100.794</v>
      </c>
    </row>
    <row r="17" spans="1:6" ht="12" customHeight="1">
      <c r="A17" s="1163" t="s">
        <v>249</v>
      </c>
      <c r="B17" s="1330">
        <v>365.24199999999996</v>
      </c>
      <c r="C17" s="1326">
        <v>1731.6420000000001</v>
      </c>
      <c r="D17" s="1325"/>
      <c r="E17" s="1326">
        <v>458.53700000000003</v>
      </c>
      <c r="F17" s="1328">
        <v>1699.2050000000002</v>
      </c>
    </row>
    <row r="18" spans="1:6" ht="1.5" customHeight="1">
      <c r="A18" s="1159"/>
      <c r="B18" s="1162"/>
      <c r="C18" s="1160"/>
      <c r="D18" s="398"/>
      <c r="E18" s="1160"/>
      <c r="F18" s="1161"/>
    </row>
    <row r="19" spans="1:6" ht="15">
      <c r="A19" s="1166" t="s">
        <v>251</v>
      </c>
      <c r="B19" s="1338">
        <v>0.64200000000000002</v>
      </c>
      <c r="C19" s="1334">
        <v>98.111999999999995</v>
      </c>
      <c r="D19" s="1332"/>
      <c r="E19" s="1334">
        <v>5</v>
      </c>
      <c r="F19" s="1336">
        <v>92.811000000000007</v>
      </c>
    </row>
    <row r="20" spans="1:6" ht="15">
      <c r="A20" s="1167" t="s">
        <v>539</v>
      </c>
      <c r="B20" s="1338">
        <v>49.408999999999999</v>
      </c>
      <c r="C20" s="1334">
        <v>57.113999999999997</v>
      </c>
      <c r="D20" s="1332"/>
      <c r="E20" s="1334">
        <v>40</v>
      </c>
      <c r="F20" s="1336">
        <v>48.283000000000001</v>
      </c>
    </row>
    <row r="21" spans="1:6" ht="15">
      <c r="A21" s="1166" t="s">
        <v>252</v>
      </c>
      <c r="B21" s="1338">
        <v>118.956</v>
      </c>
      <c r="C21" s="1334">
        <v>300.81599999999997</v>
      </c>
      <c r="D21" s="1332"/>
      <c r="E21" s="1334">
        <v>105.95699999999999</v>
      </c>
      <c r="F21" s="1336">
        <v>270.2</v>
      </c>
    </row>
    <row r="22" spans="1:6" ht="15">
      <c r="A22" s="1166" t="s">
        <v>253</v>
      </c>
      <c r="B22" s="1338">
        <v>0.6</v>
      </c>
      <c r="C22" s="1334">
        <v>8.923</v>
      </c>
      <c r="D22" s="1332"/>
      <c r="E22" s="1334">
        <v>0.626</v>
      </c>
      <c r="F22" s="1336">
        <v>3.28</v>
      </c>
    </row>
    <row r="23" spans="1:6" ht="15">
      <c r="A23" s="1165" t="s">
        <v>254</v>
      </c>
      <c r="B23" s="1337">
        <v>169.61099999999999</v>
      </c>
      <c r="C23" s="1333">
        <v>464.976</v>
      </c>
      <c r="D23" s="1332"/>
      <c r="E23" s="1333">
        <v>152.27799999999999</v>
      </c>
      <c r="F23" s="1335">
        <v>414.58699999999999</v>
      </c>
    </row>
    <row r="24" spans="1:6" ht="15">
      <c r="A24" s="1158"/>
      <c r="B24" s="1162"/>
      <c r="C24" s="1160"/>
      <c r="D24" s="398"/>
      <c r="E24" s="1160"/>
      <c r="F24" s="1161"/>
    </row>
    <row r="25" spans="1:6" ht="15">
      <c r="A25" s="1169" t="s">
        <v>255</v>
      </c>
      <c r="B25" s="1174"/>
      <c r="C25" s="1172"/>
      <c r="D25" s="1168"/>
      <c r="E25" s="1172"/>
      <c r="F25" s="1173"/>
    </row>
    <row r="26" spans="1:6" ht="1.5" customHeight="1">
      <c r="A26" s="1171" t="s">
        <v>256</v>
      </c>
      <c r="B26" s="1174">
        <v>0</v>
      </c>
      <c r="C26" s="1172">
        <v>0</v>
      </c>
      <c r="D26" s="1168"/>
      <c r="E26" s="1172">
        <v>0</v>
      </c>
      <c r="F26" s="1173">
        <v>0</v>
      </c>
    </row>
    <row r="27" spans="1:6" ht="15">
      <c r="A27" s="1171" t="s">
        <v>257</v>
      </c>
      <c r="B27" s="1346">
        <v>0</v>
      </c>
      <c r="C27" s="1341">
        <v>0.5</v>
      </c>
      <c r="D27" s="1339"/>
      <c r="E27" s="1341">
        <v>0</v>
      </c>
      <c r="F27" s="1343">
        <v>0</v>
      </c>
    </row>
    <row r="28" spans="1:6" ht="15">
      <c r="A28" s="1171" t="s">
        <v>258</v>
      </c>
      <c r="B28" s="1346">
        <v>15.343</v>
      </c>
      <c r="C28" s="1341">
        <v>81.400000000000006</v>
      </c>
      <c r="D28" s="1339"/>
      <c r="E28" s="1341">
        <v>28</v>
      </c>
      <c r="F28" s="1343">
        <v>110</v>
      </c>
    </row>
    <row r="29" spans="1:6" ht="2.25" customHeight="1">
      <c r="A29" s="1171" t="s">
        <v>259</v>
      </c>
      <c r="B29" s="1346">
        <v>0</v>
      </c>
      <c r="C29" s="1341">
        <v>0</v>
      </c>
      <c r="D29" s="1339"/>
      <c r="E29" s="1341">
        <v>0</v>
      </c>
      <c r="F29" s="1343">
        <v>0</v>
      </c>
    </row>
    <row r="30" spans="1:6" ht="3" customHeight="1">
      <c r="A30" s="1171" t="s">
        <v>74</v>
      </c>
      <c r="B30" s="1346">
        <v>0</v>
      </c>
      <c r="C30" s="1341">
        <v>0</v>
      </c>
      <c r="D30" s="1339"/>
      <c r="E30" s="1341">
        <v>0</v>
      </c>
      <c r="F30" s="1343">
        <v>0</v>
      </c>
    </row>
    <row r="31" spans="1:6" ht="12.75" customHeight="1">
      <c r="A31" s="1170" t="s">
        <v>260</v>
      </c>
      <c r="B31" s="1345">
        <v>15</v>
      </c>
      <c r="C31" s="1340">
        <v>81.900000000000006</v>
      </c>
      <c r="D31" s="1344"/>
      <c r="E31" s="1340">
        <v>28</v>
      </c>
      <c r="F31" s="1342">
        <v>110</v>
      </c>
    </row>
    <row r="32" spans="1:6" ht="1.5" customHeight="1">
      <c r="A32" s="1158"/>
      <c r="B32" s="1162"/>
      <c r="C32" s="1160"/>
      <c r="D32" s="398"/>
      <c r="E32" s="1160"/>
      <c r="F32" s="1161"/>
    </row>
    <row r="33" spans="1:6" ht="15">
      <c r="A33" s="1176" t="s">
        <v>261</v>
      </c>
      <c r="B33" s="1354">
        <v>158.97800000000001</v>
      </c>
      <c r="C33" s="1349">
        <v>660.31899999999996</v>
      </c>
      <c r="D33" s="1347"/>
      <c r="E33" s="1349">
        <v>165.54400000000001</v>
      </c>
      <c r="F33" s="1351">
        <v>603.78800000000001</v>
      </c>
    </row>
    <row r="34" spans="1:6" ht="15">
      <c r="A34" s="1176" t="s">
        <v>74</v>
      </c>
      <c r="B34" s="1354">
        <v>6.53</v>
      </c>
      <c r="C34" s="1349">
        <v>21.481000000000002</v>
      </c>
      <c r="D34" s="1347"/>
      <c r="E34" s="1349">
        <v>9.2509999999999994</v>
      </c>
      <c r="F34" s="1351">
        <v>30.988</v>
      </c>
    </row>
    <row r="35" spans="1:6">
      <c r="A35" s="1175" t="s">
        <v>262</v>
      </c>
      <c r="B35" s="1353">
        <v>165.50800000000001</v>
      </c>
      <c r="C35" s="1348">
        <v>681.8</v>
      </c>
      <c r="D35" s="1352"/>
      <c r="E35" s="1348">
        <v>174.79500000000002</v>
      </c>
      <c r="F35" s="1350">
        <v>634.77600000000007</v>
      </c>
    </row>
    <row r="36" spans="1:6" ht="4.5" customHeight="1">
      <c r="A36" s="261"/>
      <c r="B36" s="407"/>
      <c r="C36" s="262"/>
      <c r="D36" s="398"/>
      <c r="E36" s="262"/>
      <c r="F36" s="263"/>
    </row>
    <row r="37" spans="1:6" ht="15">
      <c r="A37" s="1178" t="s">
        <v>263</v>
      </c>
      <c r="B37" s="1187"/>
      <c r="C37" s="1182"/>
      <c r="D37" s="1177"/>
      <c r="E37" s="1182"/>
      <c r="F37" s="1184"/>
    </row>
    <row r="38" spans="1:6" ht="15">
      <c r="A38" s="1180" t="s">
        <v>264</v>
      </c>
      <c r="B38" s="1187">
        <v>84.908000000000001</v>
      </c>
      <c r="C38" s="1182">
        <v>394.93700000000001</v>
      </c>
      <c r="D38" s="1177"/>
      <c r="E38" s="1182">
        <v>92.239000000000004</v>
      </c>
      <c r="F38" s="1184">
        <v>362.952</v>
      </c>
    </row>
    <row r="39" spans="1:6" ht="15">
      <c r="A39" s="1180" t="s">
        <v>265</v>
      </c>
      <c r="B39" s="1187">
        <v>3.16</v>
      </c>
      <c r="C39" s="1182">
        <v>8.6</v>
      </c>
      <c r="D39" s="1177"/>
      <c r="E39" s="1182">
        <v>2.2290000000000001</v>
      </c>
      <c r="F39" s="1184">
        <v>7.3929999999999998</v>
      </c>
    </row>
    <row r="40" spans="1:6" ht="15">
      <c r="A40" s="1180" t="s">
        <v>266</v>
      </c>
      <c r="B40" s="1187">
        <v>14.847</v>
      </c>
      <c r="C40" s="1182">
        <v>54.052</v>
      </c>
      <c r="D40" s="1177"/>
      <c r="E40" s="1182">
        <v>14.260999999999999</v>
      </c>
      <c r="F40" s="1184">
        <v>57.896999999999998</v>
      </c>
    </row>
    <row r="41" spans="1:6" ht="15">
      <c r="A41" s="1180" t="s">
        <v>267</v>
      </c>
      <c r="B41" s="1187">
        <v>219.41499999999999</v>
      </c>
      <c r="C41" s="1182">
        <v>879.07799999999997</v>
      </c>
      <c r="D41" s="1177"/>
      <c r="E41" s="1182">
        <v>211.685</v>
      </c>
      <c r="F41" s="1184">
        <v>848.41399999999999</v>
      </c>
    </row>
    <row r="42" spans="1:6">
      <c r="A42" s="1179" t="s">
        <v>268</v>
      </c>
      <c r="B42" s="1186">
        <v>322.33</v>
      </c>
      <c r="C42" s="1181">
        <v>1336.6669999999999</v>
      </c>
      <c r="D42" s="1185"/>
      <c r="E42" s="1181">
        <v>320.41399999999999</v>
      </c>
      <c r="F42" s="1183">
        <v>1276.6559999999999</v>
      </c>
    </row>
    <row r="43" spans="1:6" ht="3.75" customHeight="1">
      <c r="A43" s="261"/>
      <c r="B43" s="407"/>
      <c r="C43" s="262"/>
      <c r="D43" s="398"/>
      <c r="E43" s="262"/>
      <c r="F43" s="263"/>
    </row>
    <row r="44" spans="1:6" ht="0.75" customHeight="1">
      <c r="A44" s="400" t="s">
        <v>269</v>
      </c>
      <c r="B44" s="407">
        <v>0</v>
      </c>
      <c r="C44" s="262">
        <v>0</v>
      </c>
      <c r="D44" s="398"/>
      <c r="E44" s="262">
        <v>0</v>
      </c>
      <c r="F44" s="405">
        <v>0</v>
      </c>
    </row>
    <row r="45" spans="1:6" ht="4.5" customHeight="1">
      <c r="A45" s="261"/>
      <c r="B45" s="407"/>
      <c r="C45" s="262"/>
      <c r="D45" s="398"/>
      <c r="E45" s="262"/>
      <c r="F45" s="263"/>
    </row>
    <row r="46" spans="1:6">
      <c r="A46" s="1188" t="s">
        <v>537</v>
      </c>
      <c r="B46" s="1359">
        <v>27.835000000000001</v>
      </c>
      <c r="C46" s="1355">
        <v>51.48</v>
      </c>
      <c r="D46" s="1358"/>
      <c r="E46" s="1355">
        <v>26.518000000000001</v>
      </c>
      <c r="F46" s="1357">
        <v>26.968</v>
      </c>
    </row>
    <row r="47" spans="1:6" ht="6" customHeight="1">
      <c r="A47" s="1188"/>
      <c r="B47" s="1359"/>
      <c r="C47" s="1355"/>
      <c r="D47" s="1358"/>
      <c r="E47" s="1355"/>
      <c r="F47" s="1357"/>
    </row>
    <row r="48" spans="1:6">
      <c r="A48" s="1188" t="s">
        <v>538</v>
      </c>
      <c r="B48" s="1359">
        <v>18.016999999999999</v>
      </c>
      <c r="C48" s="1355">
        <v>104</v>
      </c>
      <c r="D48" s="1358"/>
      <c r="E48" s="1355">
        <v>10.679</v>
      </c>
      <c r="F48" s="1357">
        <v>59.402999999999999</v>
      </c>
    </row>
    <row r="49" spans="1:6" ht="4.5" customHeight="1">
      <c r="A49" s="261"/>
      <c r="B49" s="407"/>
      <c r="C49" s="262"/>
      <c r="D49" s="398"/>
      <c r="E49" s="262"/>
      <c r="F49" s="263"/>
    </row>
    <row r="50" spans="1:6" ht="15">
      <c r="A50" s="257" t="s">
        <v>270</v>
      </c>
      <c r="B50" s="1192">
        <v>1999.7779999999998</v>
      </c>
      <c r="C50" s="1191">
        <v>9236.2429999999986</v>
      </c>
      <c r="D50" s="1189"/>
      <c r="E50" s="1191">
        <v>2158.8460000000005</v>
      </c>
      <c r="F50" s="1190">
        <v>8400.1750000000011</v>
      </c>
    </row>
    <row r="51" spans="1:6" ht="7.5" customHeight="1">
      <c r="A51" s="261"/>
      <c r="B51" s="407"/>
      <c r="C51" s="262"/>
      <c r="D51" s="398"/>
      <c r="E51" s="262"/>
      <c r="F51" s="263"/>
    </row>
    <row r="52" spans="1:6" ht="15">
      <c r="A52" s="257" t="s">
        <v>271</v>
      </c>
      <c r="B52" s="407"/>
      <c r="C52" s="262"/>
      <c r="D52" s="398"/>
      <c r="E52" s="262"/>
      <c r="F52" s="263"/>
    </row>
    <row r="53" spans="1:6" ht="3.75" customHeight="1">
      <c r="A53" s="261"/>
      <c r="B53" s="407"/>
      <c r="C53" s="262"/>
      <c r="D53" s="398"/>
      <c r="E53" s="262"/>
      <c r="F53" s="263"/>
    </row>
    <row r="54" spans="1:6" ht="15">
      <c r="A54" s="404" t="s">
        <v>272</v>
      </c>
      <c r="B54" s="406"/>
      <c r="C54" s="402"/>
      <c r="D54" s="398"/>
      <c r="E54" s="402"/>
      <c r="F54" s="263"/>
    </row>
    <row r="55" spans="1:6" ht="15">
      <c r="A55" s="401" t="s">
        <v>273</v>
      </c>
      <c r="B55" s="1196">
        <v>478.74599999999998</v>
      </c>
      <c r="C55" s="1194">
        <v>1934.1</v>
      </c>
      <c r="D55" s="1193"/>
      <c r="E55" s="1194">
        <v>563.81799999999998</v>
      </c>
      <c r="F55" s="1195">
        <v>2258.0140000000001</v>
      </c>
    </row>
    <row r="56" spans="1:6" ht="15">
      <c r="A56" s="401" t="s">
        <v>274</v>
      </c>
      <c r="B56" s="1196">
        <v>175.124</v>
      </c>
      <c r="C56" s="1194">
        <v>722.2</v>
      </c>
      <c r="D56" s="1193"/>
      <c r="E56" s="1194">
        <v>285.58300000000003</v>
      </c>
      <c r="F56" s="1195">
        <v>864.86099999999999</v>
      </c>
    </row>
    <row r="57" spans="1:6" ht="15">
      <c r="A57" s="401" t="s">
        <v>275</v>
      </c>
      <c r="B57" s="1196"/>
      <c r="C57" s="1194"/>
      <c r="D57" s="1193"/>
      <c r="E57" s="1194"/>
      <c r="F57" s="1195"/>
    </row>
    <row r="58" spans="1:6" ht="15">
      <c r="A58" s="403" t="s">
        <v>276</v>
      </c>
      <c r="B58" s="1196">
        <v>8.4239999999999995</v>
      </c>
      <c r="C58" s="1194">
        <v>39.700000000000003</v>
      </c>
      <c r="D58" s="1193"/>
      <c r="E58" s="1194">
        <v>14.423999999999999</v>
      </c>
      <c r="F58" s="1195">
        <v>47.694000000000003</v>
      </c>
    </row>
    <row r="59" spans="1:6" ht="1.5" customHeight="1">
      <c r="A59" s="261"/>
      <c r="B59" s="407"/>
      <c r="C59" s="262"/>
      <c r="D59" s="398"/>
      <c r="E59" s="262"/>
      <c r="F59" s="263"/>
    </row>
    <row r="60" spans="1:6" ht="15">
      <c r="A60" s="404" t="s">
        <v>277</v>
      </c>
      <c r="B60" s="407"/>
      <c r="C60" s="262"/>
      <c r="D60" s="398"/>
      <c r="E60" s="262"/>
      <c r="F60" s="263"/>
    </row>
    <row r="61" spans="1:6" ht="15">
      <c r="A61" s="401" t="s">
        <v>278</v>
      </c>
      <c r="B61" s="1200">
        <v>268.89999999999998</v>
      </c>
      <c r="C61" s="1198">
        <v>1138.646</v>
      </c>
      <c r="D61" s="1197"/>
      <c r="E61" s="1198">
        <v>241.255</v>
      </c>
      <c r="F61" s="1199">
        <v>1063.7449999999999</v>
      </c>
    </row>
    <row r="62" spans="1:6" ht="15">
      <c r="A62" s="401" t="s">
        <v>279</v>
      </c>
      <c r="B62" s="1200">
        <v>21.341000000000001</v>
      </c>
      <c r="C62" s="1198">
        <v>176.20599999999999</v>
      </c>
      <c r="D62" s="1197"/>
      <c r="E62" s="1198">
        <v>43.640999999999998</v>
      </c>
      <c r="F62" s="1199">
        <v>261.79199999999997</v>
      </c>
    </row>
    <row r="63" spans="1:6" ht="15">
      <c r="A63" s="401" t="s">
        <v>280</v>
      </c>
      <c r="B63" s="1200">
        <v>13.443</v>
      </c>
      <c r="C63" s="1198">
        <v>107.556</v>
      </c>
      <c r="D63" s="1197"/>
      <c r="E63" s="1198">
        <v>27.039000000000001</v>
      </c>
      <c r="F63" s="1199">
        <v>161.934</v>
      </c>
    </row>
    <row r="64" spans="1:6" ht="3.75" customHeight="1">
      <c r="A64" s="401" t="s">
        <v>281</v>
      </c>
      <c r="B64" s="407">
        <v>0</v>
      </c>
      <c r="C64" s="262">
        <v>0</v>
      </c>
      <c r="D64" s="398"/>
      <c r="E64" s="262">
        <v>0</v>
      </c>
      <c r="F64" s="263">
        <v>0</v>
      </c>
    </row>
    <row r="65" spans="1:6" ht="1.5" customHeight="1">
      <c r="A65" s="401" t="s">
        <v>74</v>
      </c>
      <c r="B65" s="407">
        <v>0</v>
      </c>
      <c r="C65" s="262">
        <v>0</v>
      </c>
      <c r="D65" s="398"/>
      <c r="E65" s="262">
        <v>0</v>
      </c>
      <c r="F65" s="263">
        <v>0</v>
      </c>
    </row>
    <row r="66" spans="1:6" ht="4.5" hidden="1" customHeight="1">
      <c r="A66" s="261"/>
      <c r="B66" s="407"/>
      <c r="C66" s="262"/>
      <c r="D66" s="398"/>
      <c r="E66" s="262"/>
      <c r="F66" s="263"/>
    </row>
    <row r="67" spans="1:6" ht="14.25" customHeight="1">
      <c r="A67" s="404" t="s">
        <v>282</v>
      </c>
      <c r="B67" s="407"/>
      <c r="C67" s="262"/>
      <c r="D67" s="398"/>
      <c r="E67" s="262"/>
      <c r="F67" s="263"/>
    </row>
    <row r="68" spans="1:6" ht="6" hidden="1" customHeight="1">
      <c r="A68" s="401" t="s">
        <v>283</v>
      </c>
      <c r="B68" s="407">
        <v>0</v>
      </c>
      <c r="C68" s="262">
        <v>0</v>
      </c>
      <c r="D68" s="398"/>
      <c r="E68" s="262">
        <v>0</v>
      </c>
      <c r="F68" s="263">
        <v>0</v>
      </c>
    </row>
    <row r="69" spans="1:6" ht="15">
      <c r="A69" s="401" t="s">
        <v>400</v>
      </c>
      <c r="B69" s="1205">
        <v>40.573</v>
      </c>
      <c r="C69" s="1203">
        <v>163.82499999999999</v>
      </c>
      <c r="D69" s="1201"/>
      <c r="E69" s="1203">
        <v>41.103000000000002</v>
      </c>
      <c r="F69" s="1204">
        <v>155.93799999999999</v>
      </c>
    </row>
    <row r="70" spans="1:6" ht="15">
      <c r="A70" s="409" t="s">
        <v>398</v>
      </c>
      <c r="B70" s="1205">
        <v>37.957000000000001</v>
      </c>
      <c r="C70" s="1203">
        <v>162.78200000000001</v>
      </c>
      <c r="D70" s="1201"/>
      <c r="E70" s="1203">
        <v>36.073999999999998</v>
      </c>
      <c r="F70" s="1204">
        <v>151.32599999999999</v>
      </c>
    </row>
    <row r="71" spans="1:6" ht="15">
      <c r="A71" s="409" t="s">
        <v>399</v>
      </c>
      <c r="B71" s="1205">
        <v>40.65</v>
      </c>
      <c r="C71" s="1203">
        <v>149.00899999999999</v>
      </c>
      <c r="D71" s="1201"/>
      <c r="E71" s="1203">
        <v>35.531999999999996</v>
      </c>
      <c r="F71" s="1204">
        <v>143.57900000000001</v>
      </c>
    </row>
    <row r="72" spans="1:6" ht="3.75" customHeight="1">
      <c r="A72" s="261"/>
      <c r="B72" s="407"/>
      <c r="C72" s="262"/>
      <c r="D72" s="398"/>
      <c r="E72" s="262"/>
      <c r="F72" s="263"/>
    </row>
    <row r="73" spans="1:6" s="642" customFormat="1" ht="15.75" customHeight="1">
      <c r="A73" s="1202"/>
      <c r="B73" s="1205"/>
      <c r="C73" s="1203"/>
      <c r="D73" s="398"/>
      <c r="E73" s="1203"/>
      <c r="F73" s="1204"/>
    </row>
    <row r="74" spans="1:6" s="642" customFormat="1" ht="15" customHeight="1">
      <c r="A74" s="1207" t="s">
        <v>536</v>
      </c>
      <c r="B74" s="1210">
        <v>127.685</v>
      </c>
      <c r="C74" s="1206">
        <v>566.28499999999997</v>
      </c>
      <c r="D74" s="1209"/>
      <c r="E74" s="1206">
        <v>113.863</v>
      </c>
      <c r="F74" s="1208">
        <v>503.28899999999999</v>
      </c>
    </row>
    <row r="75" spans="1:6" s="642" customFormat="1" ht="7.5" customHeight="1">
      <c r="A75" s="1202"/>
      <c r="B75" s="1205"/>
      <c r="C75" s="1203"/>
      <c r="D75" s="398"/>
      <c r="E75" s="1203"/>
      <c r="F75" s="1204"/>
    </row>
    <row r="76" spans="1:6">
      <c r="A76" s="404" t="s">
        <v>285</v>
      </c>
      <c r="B76" s="1214">
        <v>428.94099999999997</v>
      </c>
      <c r="C76" s="1211">
        <v>1928.2470000000001</v>
      </c>
      <c r="D76" s="1213"/>
      <c r="E76" s="1211">
        <v>436.29500000000002</v>
      </c>
      <c r="F76" s="1212">
        <v>1750.357</v>
      </c>
    </row>
    <row r="77" spans="1:6" ht="1.5" customHeight="1">
      <c r="A77" s="261"/>
      <c r="B77" s="407"/>
      <c r="C77" s="262"/>
      <c r="D77" s="398"/>
      <c r="E77" s="262"/>
      <c r="F77" s="263"/>
    </row>
    <row r="78" spans="1:6" ht="15" customHeight="1">
      <c r="A78" s="404" t="s">
        <v>401</v>
      </c>
      <c r="B78" s="407"/>
      <c r="C78" s="262"/>
      <c r="D78" s="398"/>
      <c r="E78" s="262"/>
      <c r="F78" s="263"/>
    </row>
    <row r="79" spans="1:6" ht="12" customHeight="1">
      <c r="A79" s="401" t="s">
        <v>78</v>
      </c>
      <c r="B79" s="1219">
        <v>92.882000000000005</v>
      </c>
      <c r="C79" s="1217">
        <v>331.07600000000002</v>
      </c>
      <c r="D79" s="1215"/>
      <c r="E79" s="1217">
        <v>75.566000000000003</v>
      </c>
      <c r="F79" s="1218">
        <v>401.815</v>
      </c>
    </row>
    <row r="80" spans="1:6" ht="9.75" customHeight="1">
      <c r="A80" s="401" t="s">
        <v>286</v>
      </c>
      <c r="B80" s="1219">
        <v>0</v>
      </c>
      <c r="C80" s="1217">
        <v>20.341000000000001</v>
      </c>
      <c r="D80" s="1215"/>
      <c r="E80" s="1217">
        <v>4.5200000000000031</v>
      </c>
      <c r="F80" s="1218">
        <v>15.293999999999983</v>
      </c>
    </row>
    <row r="81" spans="1:6" ht="12" customHeight="1">
      <c r="A81" s="401" t="s">
        <v>287</v>
      </c>
      <c r="B81" s="1219">
        <v>14.148999999999999</v>
      </c>
      <c r="C81" s="1217">
        <v>77.790999999999997</v>
      </c>
      <c r="D81" s="1215"/>
      <c r="E81" s="1217">
        <v>0.97699999999999998</v>
      </c>
      <c r="F81" s="1218">
        <v>55.253999999999998</v>
      </c>
    </row>
    <row r="82" spans="1:6" ht="10.5" customHeight="1">
      <c r="A82" s="401" t="s">
        <v>288</v>
      </c>
      <c r="B82" s="1219">
        <v>45.69399999999996</v>
      </c>
      <c r="C82" s="1217">
        <v>219.84000000000015</v>
      </c>
      <c r="D82" s="1216"/>
      <c r="E82" s="1217">
        <v>29.645999999999731</v>
      </c>
      <c r="F82" s="1218">
        <v>215.57400000000052</v>
      </c>
    </row>
    <row r="83" spans="1:6" ht="6.75" customHeight="1">
      <c r="A83" s="261"/>
      <c r="B83" s="407"/>
      <c r="C83" s="262"/>
      <c r="D83" s="398"/>
      <c r="E83" s="262"/>
      <c r="F83" s="263"/>
    </row>
    <row r="84" spans="1:6">
      <c r="A84" s="257" t="s">
        <v>289</v>
      </c>
      <c r="B84" s="1222">
        <v>1794.6220000000001</v>
      </c>
      <c r="C84" s="1220">
        <v>7737.6040000000003</v>
      </c>
      <c r="D84" s="1223"/>
      <c r="E84" s="1220">
        <v>1949.336</v>
      </c>
      <c r="F84" s="1221">
        <v>8050.5780000000004</v>
      </c>
    </row>
    <row r="85" spans="1:6">
      <c r="A85" s="261"/>
      <c r="B85" s="262"/>
      <c r="C85" s="262"/>
      <c r="E85" s="262"/>
      <c r="F85" s="263"/>
    </row>
    <row r="86" spans="1:6" ht="15.75">
      <c r="A86" s="1471" t="s">
        <v>307</v>
      </c>
      <c r="B86" s="1471"/>
      <c r="C86" s="1471"/>
      <c r="D86" s="1471"/>
      <c r="E86" s="1471"/>
      <c r="F86" s="1471"/>
    </row>
    <row r="87" spans="1:6">
      <c r="A87" s="1472" t="s">
        <v>294</v>
      </c>
      <c r="B87" s="1472"/>
      <c r="C87" s="1472"/>
      <c r="D87" s="1472"/>
      <c r="E87" s="1472"/>
      <c r="F87" s="1472"/>
    </row>
    <row r="88" spans="1:6" ht="6" customHeight="1">
      <c r="A88" s="414"/>
      <c r="B88" s="414"/>
      <c r="C88" s="414"/>
      <c r="D88" s="253"/>
      <c r="E88" s="253"/>
      <c r="F88" s="415"/>
    </row>
    <row r="89" spans="1:6">
      <c r="A89" s="416"/>
      <c r="B89" s="1474" t="s">
        <v>501</v>
      </c>
      <c r="C89" s="1474"/>
      <c r="D89" s="412"/>
      <c r="E89" s="1473" t="s">
        <v>366</v>
      </c>
      <c r="F89" s="1473"/>
    </row>
    <row r="90" spans="1:6" ht="22.5">
      <c r="A90" s="261"/>
      <c r="B90" s="420" t="s">
        <v>371</v>
      </c>
      <c r="C90" s="1109" t="s">
        <v>394</v>
      </c>
      <c r="D90" s="241"/>
      <c r="E90" s="240" t="s">
        <v>371</v>
      </c>
      <c r="F90" s="242" t="s">
        <v>395</v>
      </c>
    </row>
    <row r="91" spans="1:6">
      <c r="A91" s="261"/>
      <c r="B91" s="421" t="s">
        <v>6</v>
      </c>
      <c r="C91" s="244" t="s">
        <v>6</v>
      </c>
      <c r="D91" s="245"/>
      <c r="E91" s="244" t="s">
        <v>6</v>
      </c>
      <c r="F91" s="244" t="s">
        <v>6</v>
      </c>
    </row>
    <row r="92" spans="1:6" ht="15">
      <c r="A92" s="257" t="s">
        <v>290</v>
      </c>
      <c r="B92" s="418"/>
      <c r="C92" s="257"/>
      <c r="D92" s="398"/>
      <c r="E92" s="398"/>
      <c r="F92" s="399"/>
    </row>
    <row r="93" spans="1:6" ht="3.75" customHeight="1">
      <c r="A93" s="261"/>
      <c r="B93" s="417"/>
      <c r="C93" s="262"/>
      <c r="D93" s="398"/>
      <c r="E93" s="262"/>
      <c r="F93" s="263"/>
    </row>
    <row r="94" spans="1:6" ht="15">
      <c r="A94" s="404" t="s">
        <v>277</v>
      </c>
      <c r="B94" s="419"/>
      <c r="C94" s="261"/>
      <c r="D94" s="398"/>
      <c r="E94" s="398"/>
      <c r="F94" s="399"/>
    </row>
    <row r="95" spans="1:6" ht="15">
      <c r="A95" s="401" t="s">
        <v>278</v>
      </c>
      <c r="B95" s="1227">
        <v>4.3970000000000002</v>
      </c>
      <c r="C95" s="1225">
        <v>35.216000000000001</v>
      </c>
      <c r="D95" s="1224"/>
      <c r="E95" s="1225">
        <v>4.1040000000000001</v>
      </c>
      <c r="F95" s="1226">
        <v>15.608000000000001</v>
      </c>
    </row>
    <row r="96" spans="1:6" ht="3" customHeight="1">
      <c r="A96" s="261"/>
      <c r="B96" s="417"/>
      <c r="C96" s="262"/>
      <c r="D96" s="398"/>
      <c r="E96" s="262"/>
      <c r="F96" s="263"/>
    </row>
    <row r="97" spans="1:6" ht="1.5" hidden="1" customHeight="1">
      <c r="A97" s="404" t="s">
        <v>291</v>
      </c>
      <c r="B97" s="417"/>
      <c r="C97" s="262"/>
      <c r="D97" s="413"/>
      <c r="E97" s="262"/>
      <c r="F97" s="263"/>
    </row>
    <row r="98" spans="1:6" hidden="1">
      <c r="A98" s="401" t="s">
        <v>284</v>
      </c>
      <c r="B98" s="417">
        <v>0</v>
      </c>
      <c r="C98" s="262">
        <v>0</v>
      </c>
      <c r="D98" s="413"/>
      <c r="E98" s="262">
        <v>0</v>
      </c>
      <c r="F98" s="263">
        <v>0</v>
      </c>
    </row>
    <row r="99" spans="1:6" hidden="1">
      <c r="A99" s="401" t="s">
        <v>286</v>
      </c>
      <c r="B99" s="417">
        <v>0</v>
      </c>
      <c r="C99" s="262">
        <v>0</v>
      </c>
      <c r="D99" s="413"/>
      <c r="E99" s="262">
        <v>0</v>
      </c>
      <c r="F99" s="263">
        <v>0</v>
      </c>
    </row>
    <row r="100" spans="1:6" ht="5.25" hidden="1" customHeight="1">
      <c r="A100" s="261"/>
      <c r="B100" s="417"/>
      <c r="C100" s="262"/>
      <c r="D100" s="398"/>
      <c r="E100" s="262"/>
      <c r="F100" s="263"/>
    </row>
    <row r="101" spans="1:6">
      <c r="A101" s="404" t="s">
        <v>292</v>
      </c>
      <c r="B101" s="417"/>
      <c r="C101" s="262"/>
      <c r="D101" s="413"/>
      <c r="E101" s="262"/>
      <c r="F101" s="263"/>
    </row>
    <row r="102" spans="1:6" ht="15">
      <c r="A102" s="401" t="s">
        <v>286</v>
      </c>
      <c r="B102" s="1231">
        <v>51.298000000000002</v>
      </c>
      <c r="C102" s="1229">
        <v>124.258</v>
      </c>
      <c r="D102" s="1228"/>
      <c r="E102" s="1229">
        <v>4.5659999999999998</v>
      </c>
      <c r="F102" s="1230">
        <v>173.48400000000001</v>
      </c>
    </row>
    <row r="103" spans="1:6" ht="15">
      <c r="A103" s="401" t="s">
        <v>287</v>
      </c>
      <c r="B103" s="1231">
        <v>11.647</v>
      </c>
      <c r="C103" s="1229">
        <v>453.733</v>
      </c>
      <c r="D103" s="1228"/>
      <c r="E103" s="1229">
        <v>0</v>
      </c>
      <c r="F103" s="1230">
        <v>991.85400000000004</v>
      </c>
    </row>
    <row r="104" spans="1:6" ht="15">
      <c r="A104" s="401" t="s">
        <v>74</v>
      </c>
      <c r="B104" s="1231">
        <v>0</v>
      </c>
      <c r="C104" s="1229">
        <v>37.788000000000011</v>
      </c>
      <c r="D104" s="1228"/>
      <c r="E104" s="1229">
        <v>2.3309999999999995</v>
      </c>
      <c r="F104" s="1230">
        <v>82.490000000000009</v>
      </c>
    </row>
    <row r="105" spans="1:6" ht="5.25" customHeight="1">
      <c r="A105" s="261"/>
      <c r="B105" s="417"/>
      <c r="C105" s="262"/>
      <c r="D105" s="398"/>
      <c r="E105" s="262"/>
      <c r="F105" s="263"/>
    </row>
    <row r="106" spans="1:6">
      <c r="A106" s="257" t="s">
        <v>293</v>
      </c>
      <c r="B106" s="1234">
        <v>67.647000000000006</v>
      </c>
      <c r="C106" s="1232">
        <v>650.995</v>
      </c>
      <c r="D106" s="1235"/>
      <c r="E106" s="1232">
        <v>11.000999999999999</v>
      </c>
      <c r="F106" s="1233">
        <v>1263.4360000000001</v>
      </c>
    </row>
    <row r="107" spans="1:6" ht="5.25" customHeight="1">
      <c r="A107" s="261"/>
      <c r="B107" s="417"/>
      <c r="C107" s="262"/>
      <c r="D107" s="398"/>
      <c r="E107" s="262"/>
      <c r="F107" s="263"/>
    </row>
    <row r="108" spans="1:6">
      <c r="A108" s="1236" t="s">
        <v>540</v>
      </c>
      <c r="B108" s="1239">
        <v>5386.48</v>
      </c>
      <c r="C108" s="1237">
        <v>19789.481</v>
      </c>
      <c r="D108" s="1240"/>
      <c r="E108" s="1237">
        <v>4643.183</v>
      </c>
      <c r="F108" s="1238">
        <v>19071.106</v>
      </c>
    </row>
    <row r="109" spans="1:6" ht="3.75" customHeight="1">
      <c r="A109" s="261"/>
      <c r="B109" s="417"/>
      <c r="C109" s="262"/>
      <c r="D109" s="398"/>
      <c r="E109" s="262"/>
      <c r="F109" s="263"/>
    </row>
    <row r="110" spans="1:6">
      <c r="A110" s="257" t="s">
        <v>295</v>
      </c>
      <c r="B110" s="1243">
        <v>110.801</v>
      </c>
      <c r="C110" s="1241">
        <v>657.59</v>
      </c>
      <c r="D110" s="1244"/>
      <c r="E110" s="1241">
        <v>150.69</v>
      </c>
      <c r="F110" s="1242">
        <v>648.27</v>
      </c>
    </row>
    <row r="111" spans="1:6" ht="7.5" customHeight="1">
      <c r="A111" s="261"/>
      <c r="B111" s="417"/>
      <c r="C111" s="262"/>
      <c r="D111" s="398"/>
      <c r="E111" s="262"/>
      <c r="F111" s="263"/>
    </row>
    <row r="112" spans="1:6">
      <c r="A112" s="257" t="s">
        <v>300</v>
      </c>
      <c r="B112" s="1247">
        <v>1122.4639999999999</v>
      </c>
      <c r="C112" s="1245">
        <v>3670.4</v>
      </c>
      <c r="D112" s="1248"/>
      <c r="E112" s="1245">
        <v>1277.8030000000001</v>
      </c>
      <c r="F112" s="1246">
        <v>4602.7889999999998</v>
      </c>
    </row>
    <row r="113" spans="1:6" ht="2.25" customHeight="1">
      <c r="A113" s="261"/>
      <c r="B113" s="417"/>
      <c r="C113" s="262"/>
      <c r="D113" s="398"/>
      <c r="E113" s="262"/>
      <c r="F113" s="263"/>
    </row>
    <row r="114" spans="1:6">
      <c r="A114" s="257" t="s">
        <v>301</v>
      </c>
      <c r="B114" s="417"/>
      <c r="C114" s="262"/>
      <c r="D114" s="413"/>
      <c r="E114" s="262"/>
      <c r="F114" s="263"/>
    </row>
    <row r="115" spans="1:6" ht="13.5" customHeight="1">
      <c r="A115" s="401" t="s">
        <v>302</v>
      </c>
      <c r="B115" s="1253">
        <v>19.992999999999999</v>
      </c>
      <c r="C115" s="1249">
        <v>88.2</v>
      </c>
      <c r="D115" s="1256"/>
      <c r="E115" s="1249">
        <v>25.501999999999999</v>
      </c>
      <c r="F115" s="1251">
        <v>88.915999999999997</v>
      </c>
    </row>
    <row r="116" spans="1:6" ht="13.5" customHeight="1">
      <c r="A116" s="401" t="s">
        <v>303</v>
      </c>
      <c r="B116" s="1253">
        <v>51.609000000000002</v>
      </c>
      <c r="C116" s="1249">
        <v>205.32900000000001</v>
      </c>
      <c r="D116" s="1256"/>
      <c r="E116" s="1249">
        <v>37.235999999999997</v>
      </c>
      <c r="F116" s="1251">
        <v>188.232</v>
      </c>
    </row>
    <row r="117" spans="1:6" ht="14.25" customHeight="1">
      <c r="A117" s="401" t="s">
        <v>304</v>
      </c>
      <c r="B117" s="1253">
        <v>179.12000000000157</v>
      </c>
      <c r="C117" s="1249">
        <v>703.87600000000612</v>
      </c>
      <c r="D117" s="1256"/>
      <c r="E117" s="1249">
        <v>181.36099999999834</v>
      </c>
      <c r="F117" s="1251">
        <v>978.39600000001622</v>
      </c>
    </row>
    <row r="118" spans="1:6">
      <c r="A118" s="257" t="s">
        <v>305</v>
      </c>
      <c r="B118" s="1254">
        <v>250.72200000000157</v>
      </c>
      <c r="C118" s="1250">
        <v>997.40500000000611</v>
      </c>
      <c r="D118" s="1255"/>
      <c r="E118" s="1250">
        <v>244.09899999999834</v>
      </c>
      <c r="F118" s="1252">
        <v>1255.5440000000162</v>
      </c>
    </row>
    <row r="119" spans="1:6" ht="8.25" customHeight="1">
      <c r="A119" s="261"/>
      <c r="B119" s="417"/>
      <c r="C119" s="262"/>
      <c r="D119" s="398"/>
      <c r="E119" s="262"/>
      <c r="F119" s="263"/>
    </row>
    <row r="120" spans="1:6">
      <c r="A120" s="257" t="s">
        <v>306</v>
      </c>
      <c r="B120" s="1259">
        <v>10732.514000000001</v>
      </c>
      <c r="C120" s="1257">
        <v>42739.718000000001</v>
      </c>
      <c r="D120" s="1260"/>
      <c r="E120" s="1257">
        <v>10434.958000000001</v>
      </c>
      <c r="F120" s="1258">
        <v>43291.898000000008</v>
      </c>
    </row>
    <row r="121" spans="1:6" s="642" customFormat="1" ht="16.5" customHeight="1">
      <c r="A121" s="1261" t="s">
        <v>505</v>
      </c>
      <c r="B121" s="708"/>
      <c r="C121" s="19"/>
      <c r="D121" s="20"/>
      <c r="E121" s="726"/>
      <c r="F121" s="727"/>
    </row>
    <row r="122" spans="1:6" s="642" customFormat="1" ht="20.25" customHeight="1">
      <c r="A122" s="1434" t="s">
        <v>506</v>
      </c>
      <c r="B122" s="1434"/>
      <c r="C122" s="1434"/>
      <c r="D122" s="1434"/>
      <c r="E122" s="1434"/>
      <c r="F122" s="1434"/>
    </row>
    <row r="123" spans="1:6" s="642" customFormat="1" ht="3" customHeight="1">
      <c r="A123" s="1236"/>
      <c r="B123" s="1257"/>
      <c r="C123" s="1257"/>
      <c r="D123" s="1260"/>
      <c r="E123" s="1257"/>
      <c r="F123" s="1258"/>
    </row>
    <row r="124" spans="1:6" ht="15">
      <c r="A124" s="484" t="s">
        <v>420</v>
      </c>
      <c r="B124" s="235"/>
      <c r="C124" s="235"/>
      <c r="D124" s="235"/>
      <c r="E124" s="235"/>
      <c r="F124" s="235"/>
    </row>
  </sheetData>
  <mergeCells count="9">
    <mergeCell ref="A122:F122"/>
    <mergeCell ref="A2:F2"/>
    <mergeCell ref="A3:F3"/>
    <mergeCell ref="E89:F89"/>
    <mergeCell ref="B89:C89"/>
    <mergeCell ref="A86:F86"/>
    <mergeCell ref="A87:F87"/>
    <mergeCell ref="B5:C5"/>
    <mergeCell ref="E5:F5"/>
  </mergeCells>
  <pageMargins left="0.7" right="0.7" top="0.75" bottom="0.75" header="0.3" footer="0.3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F17"/>
  <sheetViews>
    <sheetView showGridLines="0" workbookViewId="0"/>
  </sheetViews>
  <sheetFormatPr defaultRowHeight="14.25"/>
  <cols>
    <col min="1" max="1" width="34.875" customWidth="1"/>
    <col min="4" max="4" width="0.875" customWidth="1"/>
    <col min="5" max="5" width="8" hidden="1" customWidth="1"/>
  </cols>
  <sheetData>
    <row r="1" spans="1:6">
      <c r="A1" s="2" t="s">
        <v>309</v>
      </c>
    </row>
    <row r="2" spans="1:6" ht="15.75">
      <c r="A2" s="1478" t="s">
        <v>550</v>
      </c>
      <c r="B2" s="1478"/>
      <c r="C2" s="1478"/>
      <c r="D2" s="1478"/>
      <c r="E2" s="1478"/>
      <c r="F2" s="1478"/>
    </row>
    <row r="4" spans="1:6">
      <c r="A4" s="265"/>
      <c r="B4" s="265"/>
      <c r="C4" s="265"/>
      <c r="D4" s="641"/>
      <c r="E4" s="265"/>
      <c r="F4" s="265"/>
    </row>
    <row r="5" spans="1:6">
      <c r="A5" s="1475"/>
      <c r="B5" s="266">
        <v>2015</v>
      </c>
      <c r="C5" s="267">
        <v>2014</v>
      </c>
      <c r="D5" s="265"/>
      <c r="E5" s="265"/>
      <c r="F5" s="267" t="s">
        <v>464</v>
      </c>
    </row>
    <row r="6" spans="1:6">
      <c r="A6" s="1476"/>
      <c r="B6" s="268" t="s">
        <v>6</v>
      </c>
      <c r="C6" s="269" t="s">
        <v>6</v>
      </c>
      <c r="D6" s="265"/>
      <c r="E6" s="265"/>
      <c r="F6" s="269" t="s">
        <v>6</v>
      </c>
    </row>
    <row r="7" spans="1:6">
      <c r="A7" s="270" t="s">
        <v>310</v>
      </c>
      <c r="B7" s="271"/>
      <c r="C7" s="272"/>
      <c r="D7" s="265"/>
      <c r="E7" s="265"/>
      <c r="F7" s="265"/>
    </row>
    <row r="8" spans="1:6" ht="9" customHeight="1">
      <c r="A8" s="265"/>
      <c r="B8" s="271"/>
      <c r="C8" s="272"/>
      <c r="D8" s="265"/>
      <c r="E8" s="265"/>
      <c r="F8" s="618"/>
    </row>
    <row r="9" spans="1:6" ht="11.25" customHeight="1">
      <c r="A9" s="570" t="s">
        <v>432</v>
      </c>
      <c r="B9" s="556">
        <v>-12040</v>
      </c>
      <c r="C9" s="534">
        <v>-11677</v>
      </c>
      <c r="D9" s="265"/>
      <c r="E9" s="273"/>
      <c r="F9" s="618">
        <v>-363</v>
      </c>
    </row>
    <row r="10" spans="1:6">
      <c r="A10" s="570" t="s">
        <v>311</v>
      </c>
      <c r="B10" s="556">
        <v>11641</v>
      </c>
      <c r="C10" s="534">
        <v>11058</v>
      </c>
      <c r="D10" s="265"/>
      <c r="E10" s="273"/>
      <c r="F10" s="618">
        <v>583</v>
      </c>
    </row>
    <row r="11" spans="1:6">
      <c r="A11" s="570" t="s">
        <v>312</v>
      </c>
      <c r="B11" s="556">
        <v>-8</v>
      </c>
      <c r="C11" s="534">
        <v>-56</v>
      </c>
      <c r="D11" s="265"/>
      <c r="E11" s="273"/>
      <c r="F11" s="618">
        <v>48</v>
      </c>
    </row>
    <row r="12" spans="1:6">
      <c r="A12" s="555" t="s">
        <v>433</v>
      </c>
      <c r="B12" s="557">
        <v>-407</v>
      </c>
      <c r="C12" s="568">
        <v>-675</v>
      </c>
      <c r="D12" s="265"/>
      <c r="E12" s="273"/>
      <c r="F12" s="619">
        <v>268</v>
      </c>
    </row>
    <row r="13" spans="1:6" ht="9" customHeight="1">
      <c r="A13" s="555"/>
      <c r="B13" s="575"/>
      <c r="C13" s="568"/>
      <c r="D13" s="265"/>
      <c r="E13" s="273"/>
      <c r="F13" s="619"/>
    </row>
    <row r="14" spans="1:6">
      <c r="A14" s="570" t="s">
        <v>469</v>
      </c>
      <c r="B14" s="574">
        <v>5332</v>
      </c>
      <c r="C14" s="534">
        <v>4733</v>
      </c>
      <c r="D14" s="265"/>
      <c r="E14" s="273"/>
      <c r="F14" s="618">
        <v>599</v>
      </c>
    </row>
    <row r="15" spans="1:6">
      <c r="A15" s="577" t="s">
        <v>471</v>
      </c>
      <c r="B15" s="640">
        <v>4925</v>
      </c>
      <c r="C15" s="639">
        <v>4058</v>
      </c>
      <c r="D15" s="265"/>
      <c r="E15" s="273"/>
      <c r="F15" s="638">
        <v>867</v>
      </c>
    </row>
    <row r="16" spans="1:6" ht="54.75" customHeight="1">
      <c r="A16" s="1477" t="s">
        <v>470</v>
      </c>
      <c r="B16" s="1477"/>
      <c r="C16" s="1477"/>
      <c r="D16" s="1477"/>
      <c r="E16" s="1477"/>
      <c r="F16" s="1477"/>
    </row>
    <row r="17" spans="1:6" ht="19.5" customHeight="1">
      <c r="A17" s="484" t="s">
        <v>474</v>
      </c>
      <c r="B17" s="484"/>
      <c r="C17" s="673"/>
      <c r="D17" s="641"/>
      <c r="E17" s="641"/>
      <c r="F17" s="641"/>
    </row>
  </sheetData>
  <mergeCells count="3">
    <mergeCell ref="A5:A6"/>
    <mergeCell ref="A16:F16"/>
    <mergeCell ref="A2:F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E56"/>
  <sheetViews>
    <sheetView showGridLines="0" workbookViewId="0"/>
  </sheetViews>
  <sheetFormatPr defaultRowHeight="14.25"/>
  <cols>
    <col min="1" max="1" width="42.75" customWidth="1"/>
  </cols>
  <sheetData>
    <row r="1" spans="1:4">
      <c r="A1" s="2" t="s">
        <v>313</v>
      </c>
    </row>
    <row r="2" spans="1:4" ht="15.75">
      <c r="A2" s="1481" t="s">
        <v>314</v>
      </c>
      <c r="B2" s="1481"/>
      <c r="C2" s="1481"/>
      <c r="D2" s="1481"/>
    </row>
    <row r="3" spans="1:4">
      <c r="A3" s="1482" t="s">
        <v>370</v>
      </c>
      <c r="B3" s="1482"/>
      <c r="C3" s="1482"/>
      <c r="D3" s="1482"/>
    </row>
    <row r="4" spans="1:4">
      <c r="A4" s="274"/>
      <c r="B4" s="274"/>
      <c r="C4" s="274"/>
    </row>
    <row r="5" spans="1:4">
      <c r="A5" s="1479"/>
      <c r="B5" s="275">
        <v>2015</v>
      </c>
      <c r="C5" s="276">
        <v>2014</v>
      </c>
      <c r="D5" s="267" t="s">
        <v>464</v>
      </c>
    </row>
    <row r="6" spans="1:4">
      <c r="A6" s="1480"/>
      <c r="B6" s="277" t="s">
        <v>6</v>
      </c>
      <c r="C6" s="278" t="s">
        <v>6</v>
      </c>
      <c r="D6" s="269" t="s">
        <v>6</v>
      </c>
    </row>
    <row r="7" spans="1:4">
      <c r="A7" s="279" t="s">
        <v>185</v>
      </c>
      <c r="B7" s="280"/>
      <c r="C7" s="281"/>
    </row>
    <row r="8" spans="1:4">
      <c r="A8" s="282" t="s">
        <v>315</v>
      </c>
      <c r="B8" s="280"/>
      <c r="C8" s="281"/>
    </row>
    <row r="9" spans="1:4">
      <c r="A9" s="283" t="s">
        <v>9</v>
      </c>
      <c r="B9" s="410">
        <v>1637</v>
      </c>
      <c r="C9" s="284">
        <v>1677</v>
      </c>
      <c r="D9" s="284">
        <v>-40</v>
      </c>
    </row>
    <row r="10" spans="1:4">
      <c r="A10" s="283" t="s">
        <v>316</v>
      </c>
      <c r="B10" s="410">
        <v>629</v>
      </c>
      <c r="C10" s="284">
        <v>830</v>
      </c>
      <c r="D10" s="284">
        <v>-201</v>
      </c>
    </row>
    <row r="11" spans="1:4">
      <c r="A11" s="283" t="s">
        <v>317</v>
      </c>
      <c r="B11" s="410">
        <v>139</v>
      </c>
      <c r="C11" s="284">
        <v>167</v>
      </c>
      <c r="D11" s="284">
        <v>-28</v>
      </c>
    </row>
    <row r="12" spans="1:4">
      <c r="A12" s="283" t="s">
        <v>318</v>
      </c>
      <c r="B12" s="410">
        <v>1320</v>
      </c>
      <c r="C12" s="284">
        <v>1674</v>
      </c>
      <c r="D12" s="284">
        <v>-354</v>
      </c>
    </row>
    <row r="13" spans="1:4">
      <c r="A13" s="283" t="s">
        <v>74</v>
      </c>
      <c r="B13" s="410">
        <v>85</v>
      </c>
      <c r="C13" s="284">
        <v>73</v>
      </c>
      <c r="D13" s="284">
        <v>12</v>
      </c>
    </row>
    <row r="14" spans="1:4">
      <c r="A14" s="282" t="s">
        <v>319</v>
      </c>
      <c r="B14" s="397">
        <v>3810</v>
      </c>
      <c r="C14" s="285">
        <v>4421</v>
      </c>
      <c r="D14" s="285">
        <v>-611</v>
      </c>
    </row>
    <row r="15" spans="1:4">
      <c r="A15" s="286"/>
      <c r="B15" s="410"/>
      <c r="C15" s="284"/>
    </row>
    <row r="16" spans="1:4">
      <c r="A16" s="282" t="s">
        <v>320</v>
      </c>
      <c r="B16" s="370"/>
      <c r="C16" s="287"/>
    </row>
    <row r="17" spans="1:4">
      <c r="A17" s="283" t="s">
        <v>321</v>
      </c>
      <c r="B17" s="410">
        <v>2</v>
      </c>
      <c r="C17" s="284">
        <v>1</v>
      </c>
      <c r="D17" s="284">
        <v>1</v>
      </c>
    </row>
    <row r="18" spans="1:4">
      <c r="A18" s="283" t="s">
        <v>322</v>
      </c>
      <c r="B18" s="410"/>
      <c r="C18" s="284"/>
      <c r="D18" s="284"/>
    </row>
    <row r="19" spans="1:4">
      <c r="A19" s="288" t="s">
        <v>323</v>
      </c>
      <c r="B19" s="389" t="s">
        <v>402</v>
      </c>
      <c r="C19" s="396" t="s">
        <v>402</v>
      </c>
      <c r="D19" s="396" t="s">
        <v>402</v>
      </c>
    </row>
    <row r="20" spans="1:4">
      <c r="A20" s="290" t="s">
        <v>324</v>
      </c>
      <c r="B20" s="410">
        <v>15</v>
      </c>
      <c r="C20" s="289">
        <v>1</v>
      </c>
      <c r="D20" s="289">
        <v>14</v>
      </c>
    </row>
    <row r="21" spans="1:4">
      <c r="A21" s="283" t="s">
        <v>121</v>
      </c>
      <c r="B21" s="410">
        <v>3285</v>
      </c>
      <c r="C21" s="396">
        <v>1200</v>
      </c>
      <c r="D21" s="396">
        <v>2000</v>
      </c>
    </row>
    <row r="22" spans="1:4">
      <c r="A22" s="282" t="s">
        <v>325</v>
      </c>
      <c r="B22" s="397">
        <v>3302</v>
      </c>
      <c r="C22" s="285">
        <v>1202</v>
      </c>
      <c r="D22" s="285">
        <v>2100</v>
      </c>
    </row>
    <row r="23" spans="1:4" ht="2.25" customHeight="1">
      <c r="A23" s="286"/>
      <c r="B23" s="370"/>
      <c r="C23" s="287">
        <v>5623</v>
      </c>
      <c r="D23" s="287"/>
    </row>
    <row r="24" spans="1:4">
      <c r="A24" s="279" t="s">
        <v>326</v>
      </c>
      <c r="B24" s="370">
        <v>7111</v>
      </c>
      <c r="C24" s="287">
        <v>5623</v>
      </c>
      <c r="D24" s="287">
        <v>1488</v>
      </c>
    </row>
    <row r="25" spans="1:4" ht="1.5" customHeight="1">
      <c r="A25" s="286"/>
      <c r="B25" s="410"/>
      <c r="C25" s="284"/>
    </row>
    <row r="26" spans="1:4">
      <c r="A26" s="279" t="s">
        <v>327</v>
      </c>
      <c r="B26" s="410"/>
      <c r="C26" s="284"/>
    </row>
    <row r="27" spans="1:4">
      <c r="A27" s="282" t="s">
        <v>328</v>
      </c>
      <c r="B27" s="370"/>
      <c r="C27" s="287"/>
    </row>
    <row r="28" spans="1:4">
      <c r="A28" s="283" t="s">
        <v>329</v>
      </c>
      <c r="B28" s="410">
        <v>645</v>
      </c>
      <c r="C28" s="284">
        <v>649</v>
      </c>
      <c r="D28" s="284">
        <v>-4</v>
      </c>
    </row>
    <row r="29" spans="1:4">
      <c r="A29" s="283" t="s">
        <v>330</v>
      </c>
      <c r="B29" s="410">
        <v>5382</v>
      </c>
      <c r="C29" s="284">
        <v>5444</v>
      </c>
      <c r="D29" s="284">
        <v>-62</v>
      </c>
    </row>
    <row r="30" spans="1:4">
      <c r="A30" s="283" t="s">
        <v>331</v>
      </c>
      <c r="B30" s="389">
        <v>1</v>
      </c>
      <c r="C30" s="396" t="s">
        <v>402</v>
      </c>
      <c r="D30" s="396">
        <v>1</v>
      </c>
    </row>
    <row r="31" spans="1:4">
      <c r="A31" s="282" t="s">
        <v>332</v>
      </c>
      <c r="B31" s="397">
        <v>6028</v>
      </c>
      <c r="C31" s="285">
        <v>6093</v>
      </c>
      <c r="D31" s="285">
        <v>-65</v>
      </c>
    </row>
    <row r="32" spans="1:4" ht="5.25" customHeight="1">
      <c r="A32" s="286"/>
      <c r="B32" s="410"/>
      <c r="C32" s="284"/>
      <c r="D32" s="284"/>
    </row>
    <row r="33" spans="1:5">
      <c r="A33" s="282" t="s">
        <v>333</v>
      </c>
      <c r="B33" s="410"/>
      <c r="C33" s="284"/>
      <c r="D33" s="284"/>
    </row>
    <row r="34" spans="1:5">
      <c r="A34" s="283" t="s">
        <v>329</v>
      </c>
      <c r="B34" s="410">
        <v>94</v>
      </c>
      <c r="C34" s="284">
        <v>63</v>
      </c>
      <c r="D34" s="284">
        <v>31</v>
      </c>
    </row>
    <row r="35" spans="1:5">
      <c r="A35" s="283" t="s">
        <v>334</v>
      </c>
      <c r="B35" s="410">
        <v>338</v>
      </c>
      <c r="C35" s="284">
        <v>924</v>
      </c>
      <c r="D35" s="284">
        <v>-586</v>
      </c>
    </row>
    <row r="36" spans="1:5">
      <c r="A36" s="283" t="s">
        <v>335</v>
      </c>
      <c r="B36" s="410">
        <v>0</v>
      </c>
      <c r="C36" s="284">
        <v>0</v>
      </c>
      <c r="D36" s="284">
        <v>0</v>
      </c>
    </row>
    <row r="37" spans="1:5">
      <c r="A37" s="282" t="s">
        <v>336</v>
      </c>
      <c r="B37" s="397">
        <v>432</v>
      </c>
      <c r="C37" s="285">
        <v>987</v>
      </c>
      <c r="D37" s="285">
        <v>-555</v>
      </c>
    </row>
    <row r="38" spans="1:5">
      <c r="A38" s="286"/>
      <c r="B38" s="410"/>
      <c r="C38" s="284"/>
      <c r="D38" s="284"/>
    </row>
    <row r="39" spans="1:5">
      <c r="A39" s="282" t="s">
        <v>320</v>
      </c>
      <c r="B39" s="370"/>
      <c r="C39" s="287"/>
      <c r="D39" s="287"/>
    </row>
    <row r="40" spans="1:5">
      <c r="A40" s="283" t="s">
        <v>337</v>
      </c>
      <c r="B40" s="410">
        <v>0</v>
      </c>
      <c r="C40" s="284">
        <v>0</v>
      </c>
      <c r="D40" s="284">
        <v>0</v>
      </c>
    </row>
    <row r="41" spans="1:5">
      <c r="A41" s="283" t="s">
        <v>338</v>
      </c>
      <c r="B41" s="410">
        <v>15</v>
      </c>
      <c r="C41" s="284">
        <v>1</v>
      </c>
      <c r="D41" s="284">
        <v>14</v>
      </c>
    </row>
    <row r="42" spans="1:5">
      <c r="A42" s="282" t="s">
        <v>325</v>
      </c>
      <c r="B42" s="397">
        <v>15</v>
      </c>
      <c r="C42" s="285">
        <v>1</v>
      </c>
      <c r="D42" s="285">
        <v>14</v>
      </c>
    </row>
    <row r="43" spans="1:5">
      <c r="A43" s="286"/>
      <c r="B43" s="370"/>
      <c r="C43" s="287"/>
      <c r="D43" s="287"/>
    </row>
    <row r="44" spans="1:5">
      <c r="A44" s="279" t="s">
        <v>339</v>
      </c>
      <c r="B44" s="370">
        <v>6475</v>
      </c>
      <c r="C44" s="287">
        <v>7081</v>
      </c>
      <c r="D44" s="287">
        <v>-606</v>
      </c>
    </row>
    <row r="45" spans="1:5" ht="5.25" customHeight="1">
      <c r="A45" s="286"/>
      <c r="B45" s="370"/>
      <c r="C45" s="287"/>
      <c r="D45" s="287"/>
    </row>
    <row r="46" spans="1:5">
      <c r="A46" s="279" t="s">
        <v>340</v>
      </c>
      <c r="B46" s="422">
        <v>637</v>
      </c>
      <c r="C46" s="411">
        <v>-1458</v>
      </c>
      <c r="D46" s="411">
        <v>2095</v>
      </c>
    </row>
    <row r="47" spans="1:5">
      <c r="A47" s="286"/>
      <c r="B47" s="370"/>
      <c r="C47" s="287"/>
    </row>
    <row r="48" spans="1:5">
      <c r="A48" s="551" t="s">
        <v>341</v>
      </c>
      <c r="B48" s="571"/>
      <c r="C48" s="534"/>
      <c r="D48" s="560"/>
      <c r="E48" s="560"/>
    </row>
    <row r="49" spans="1:5">
      <c r="A49" s="558" t="s">
        <v>342</v>
      </c>
      <c r="B49" s="571">
        <v>-12677</v>
      </c>
      <c r="C49" s="534">
        <v>-10218</v>
      </c>
      <c r="D49" s="534">
        <v>-2459</v>
      </c>
      <c r="E49" s="519"/>
    </row>
    <row r="50" spans="1:5">
      <c r="A50" s="552" t="s">
        <v>434</v>
      </c>
      <c r="B50" s="571">
        <v>-12040</v>
      </c>
      <c r="C50" s="534">
        <v>-11677</v>
      </c>
      <c r="D50" s="534">
        <v>-363</v>
      </c>
      <c r="E50" s="519"/>
    </row>
    <row r="51" spans="1:5">
      <c r="A51" s="553"/>
      <c r="B51" s="572"/>
      <c r="C51" s="568"/>
      <c r="D51" s="568"/>
      <c r="E51" s="519"/>
    </row>
    <row r="52" spans="1:5">
      <c r="A52" s="553" t="s">
        <v>128</v>
      </c>
      <c r="B52" s="571"/>
      <c r="C52" s="534"/>
      <c r="D52" s="534"/>
      <c r="E52" s="519"/>
    </row>
    <row r="53" spans="1:5">
      <c r="A53" s="552" t="s">
        <v>343</v>
      </c>
      <c r="B53" s="571">
        <v>-8684</v>
      </c>
      <c r="C53" s="534">
        <v>-8197</v>
      </c>
      <c r="D53" s="534">
        <v>-487</v>
      </c>
      <c r="E53" s="519"/>
    </row>
    <row r="54" spans="1:5">
      <c r="A54" s="552" t="s">
        <v>435</v>
      </c>
      <c r="B54" s="571">
        <v>-3356</v>
      </c>
      <c r="C54" s="534">
        <v>-3480</v>
      </c>
      <c r="D54" s="534">
        <v>124</v>
      </c>
      <c r="E54" s="519"/>
    </row>
    <row r="55" spans="1:5" s="642" customFormat="1">
      <c r="A55" s="680" t="s">
        <v>551</v>
      </c>
      <c r="B55" s="574"/>
      <c r="C55" s="534"/>
      <c r="D55" s="534"/>
      <c r="E55" s="519"/>
    </row>
    <row r="56" spans="1:5">
      <c r="A56" s="484" t="s">
        <v>474</v>
      </c>
      <c r="B56" s="319"/>
      <c r="C56" s="319"/>
      <c r="D56" s="659"/>
    </row>
  </sheetData>
  <mergeCells count="3">
    <mergeCell ref="A5:A6"/>
    <mergeCell ref="A2:D2"/>
    <mergeCell ref="A3:D3"/>
  </mergeCells>
  <pageMargins left="0.7" right="0.7" top="0.75" bottom="0.75" header="0.3" footer="0.3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E27"/>
  <sheetViews>
    <sheetView showGridLines="0" workbookViewId="0"/>
  </sheetViews>
  <sheetFormatPr defaultRowHeight="14.25"/>
  <cols>
    <col min="1" max="1" width="58.625" customWidth="1"/>
  </cols>
  <sheetData>
    <row r="1" spans="1:5">
      <c r="A1" s="2" t="s">
        <v>344</v>
      </c>
    </row>
    <row r="2" spans="1:5" ht="15.75">
      <c r="A2" s="1485" t="s">
        <v>472</v>
      </c>
      <c r="B2" s="1485"/>
      <c r="C2" s="1485"/>
      <c r="D2" s="1485"/>
      <c r="E2" s="291"/>
    </row>
    <row r="3" spans="1:5">
      <c r="A3" s="1486" t="s">
        <v>473</v>
      </c>
      <c r="B3" s="1486"/>
      <c r="C3" s="1486"/>
      <c r="D3" s="1486"/>
      <c r="E3" s="291"/>
    </row>
    <row r="4" spans="1:5">
      <c r="A4" s="1483"/>
      <c r="B4" s="423">
        <v>2015</v>
      </c>
      <c r="C4" s="292">
        <v>2014</v>
      </c>
      <c r="D4" s="267" t="s">
        <v>464</v>
      </c>
      <c r="E4" s="291"/>
    </row>
    <row r="5" spans="1:5">
      <c r="A5" s="1484"/>
      <c r="B5" s="424" t="s">
        <v>6</v>
      </c>
      <c r="C5" s="293" t="s">
        <v>6</v>
      </c>
      <c r="D5" s="269" t="s">
        <v>6</v>
      </c>
      <c r="E5" s="294"/>
    </row>
    <row r="6" spans="1:5">
      <c r="A6" s="570" t="s">
        <v>345</v>
      </c>
      <c r="B6" s="574">
        <v>9124</v>
      </c>
      <c r="C6" s="534">
        <v>8197</v>
      </c>
      <c r="D6" s="534">
        <v>927</v>
      </c>
      <c r="E6" s="294"/>
    </row>
    <row r="7" spans="1:5">
      <c r="A7" s="515" t="s">
        <v>347</v>
      </c>
      <c r="B7" s="574">
        <v>762</v>
      </c>
      <c r="C7" s="534">
        <v>943</v>
      </c>
      <c r="D7" s="534">
        <v>-181</v>
      </c>
      <c r="E7" s="295"/>
    </row>
    <row r="8" spans="1:5">
      <c r="A8" s="515" t="s">
        <v>348</v>
      </c>
      <c r="B8" s="574">
        <v>1016</v>
      </c>
      <c r="C8" s="534">
        <v>851</v>
      </c>
      <c r="D8" s="534">
        <v>165</v>
      </c>
      <c r="E8" s="295"/>
    </row>
    <row r="9" spans="1:5">
      <c r="A9" s="515" t="s">
        <v>349</v>
      </c>
      <c r="B9" s="574">
        <v>221</v>
      </c>
      <c r="C9" s="534">
        <v>375</v>
      </c>
      <c r="D9" s="534">
        <v>-154</v>
      </c>
      <c r="E9" s="295"/>
    </row>
    <row r="10" spans="1:5">
      <c r="A10" s="515" t="s">
        <v>490</v>
      </c>
      <c r="B10" s="574">
        <v>19</v>
      </c>
      <c r="C10" s="573">
        <v>172</v>
      </c>
      <c r="D10" s="573">
        <v>-154</v>
      </c>
      <c r="E10" s="295"/>
    </row>
    <row r="11" spans="1:5">
      <c r="A11" s="680" t="s">
        <v>346</v>
      </c>
      <c r="B11" s="574">
        <v>20</v>
      </c>
      <c r="C11" s="573">
        <v>9</v>
      </c>
      <c r="D11" s="573">
        <v>11</v>
      </c>
      <c r="E11" s="295"/>
    </row>
    <row r="12" spans="1:5">
      <c r="A12" s="570" t="s">
        <v>350</v>
      </c>
      <c r="B12" s="574">
        <v>480</v>
      </c>
      <c r="C12" s="534">
        <v>511</v>
      </c>
      <c r="D12" s="534">
        <v>-31</v>
      </c>
      <c r="E12" s="295"/>
    </row>
    <row r="13" spans="1:5">
      <c r="A13" s="560"/>
      <c r="B13" s="574"/>
      <c r="C13" s="534"/>
      <c r="D13" s="534"/>
      <c r="E13" s="295"/>
    </row>
    <row r="14" spans="1:5">
      <c r="A14" s="555" t="s">
        <v>372</v>
      </c>
      <c r="B14" s="575">
        <v>11641</v>
      </c>
      <c r="C14" s="568">
        <v>11058</v>
      </c>
      <c r="D14" s="568">
        <v>583</v>
      </c>
      <c r="E14" s="295"/>
    </row>
    <row r="15" spans="1:5">
      <c r="A15" s="484" t="s">
        <v>420</v>
      </c>
      <c r="B15" s="319"/>
      <c r="C15" s="319"/>
      <c r="D15" s="637"/>
      <c r="E15" s="295"/>
    </row>
    <row r="16" spans="1:5">
      <c r="A16" s="291"/>
      <c r="B16" s="294"/>
      <c r="C16" s="291"/>
      <c r="D16" s="291"/>
      <c r="E16" s="291"/>
    </row>
    <row r="19" spans="1:3">
      <c r="A19" s="680"/>
      <c r="B19" s="534"/>
      <c r="C19" s="534"/>
    </row>
    <row r="20" spans="1:3">
      <c r="A20" s="680"/>
      <c r="B20" s="534"/>
      <c r="C20" s="534"/>
    </row>
    <row r="21" spans="1:3">
      <c r="A21" s="515"/>
      <c r="B21" s="534"/>
      <c r="C21" s="534"/>
    </row>
    <row r="22" spans="1:3">
      <c r="A22" s="515"/>
      <c r="B22" s="534"/>
      <c r="C22" s="534"/>
    </row>
    <row r="23" spans="1:3">
      <c r="A23" s="515"/>
      <c r="B23" s="534"/>
      <c r="C23" s="573"/>
    </row>
    <row r="24" spans="1:3">
      <c r="A24" s="515"/>
      <c r="B24" s="534"/>
      <c r="C24" s="573"/>
    </row>
    <row r="25" spans="1:3">
      <c r="A25" s="680"/>
      <c r="B25" s="534"/>
      <c r="C25" s="534"/>
    </row>
    <row r="26" spans="1:3">
      <c r="A26" s="560"/>
      <c r="B26" s="534"/>
      <c r="C26" s="534"/>
    </row>
    <row r="27" spans="1:3">
      <c r="A27" s="555"/>
      <c r="B27" s="568"/>
      <c r="C27" s="568"/>
    </row>
  </sheetData>
  <mergeCells count="3">
    <mergeCell ref="A4:A5"/>
    <mergeCell ref="A2:D2"/>
    <mergeCell ref="A3:D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D37"/>
  <sheetViews>
    <sheetView showGridLines="0" workbookViewId="0"/>
  </sheetViews>
  <sheetFormatPr defaultRowHeight="14.25"/>
  <cols>
    <col min="1" max="1" width="44.875" customWidth="1"/>
  </cols>
  <sheetData>
    <row r="1" spans="1:4">
      <c r="A1" s="2" t="s">
        <v>351</v>
      </c>
    </row>
    <row r="2" spans="1:4" ht="15.75" customHeight="1">
      <c r="A2" s="1489" t="s">
        <v>373</v>
      </c>
      <c r="B2" s="1489"/>
      <c r="C2" s="1489"/>
      <c r="D2" s="1489"/>
    </row>
    <row r="3" spans="1:4">
      <c r="A3" s="296"/>
      <c r="B3" s="296"/>
      <c r="C3" s="296"/>
    </row>
    <row r="4" spans="1:4">
      <c r="A4" s="1487"/>
      <c r="B4" s="297">
        <v>2014</v>
      </c>
      <c r="C4" s="298">
        <v>2013</v>
      </c>
      <c r="D4" s="267" t="s">
        <v>464</v>
      </c>
    </row>
    <row r="5" spans="1:4">
      <c r="A5" s="1488"/>
      <c r="B5" s="299" t="s">
        <v>6</v>
      </c>
      <c r="C5" s="300" t="s">
        <v>6</v>
      </c>
      <c r="D5" s="269" t="s">
        <v>6</v>
      </c>
    </row>
    <row r="6" spans="1:4">
      <c r="A6" s="296"/>
      <c r="B6" s="301"/>
      <c r="C6" s="302"/>
    </row>
    <row r="7" spans="1:4">
      <c r="A7" s="586" t="s">
        <v>352</v>
      </c>
      <c r="B7" s="582">
        <v>645.20000000000005</v>
      </c>
      <c r="C7" s="578">
        <v>638.4</v>
      </c>
      <c r="D7" s="578">
        <v>6.8</v>
      </c>
    </row>
    <row r="8" spans="1:4" ht="6" customHeight="1">
      <c r="A8" s="560"/>
      <c r="B8" s="583"/>
      <c r="C8" s="579"/>
      <c r="D8" s="579"/>
    </row>
    <row r="9" spans="1:4">
      <c r="A9" s="577" t="s">
        <v>353</v>
      </c>
      <c r="B9" s="585">
        <v>11.8</v>
      </c>
      <c r="C9" s="581">
        <v>56.5</v>
      </c>
      <c r="D9" s="581">
        <v>-44.7</v>
      </c>
    </row>
    <row r="10" spans="1:4">
      <c r="A10" s="570" t="s">
        <v>354</v>
      </c>
      <c r="B10" s="584"/>
      <c r="C10" s="580"/>
      <c r="D10" s="681"/>
    </row>
    <row r="11" spans="1:4">
      <c r="A11" s="552" t="s">
        <v>436</v>
      </c>
      <c r="B11" s="584">
        <v>7.8</v>
      </c>
      <c r="C11" s="580">
        <v>56.5</v>
      </c>
      <c r="D11" s="681">
        <v>-48.7</v>
      </c>
    </row>
    <row r="12" spans="1:4">
      <c r="A12" s="552" t="s">
        <v>437</v>
      </c>
      <c r="B12" s="584">
        <v>3.4</v>
      </c>
      <c r="C12" s="580" t="s">
        <v>358</v>
      </c>
      <c r="D12" s="681">
        <v>3.4</v>
      </c>
    </row>
    <row r="13" spans="1:4">
      <c r="A13" s="552" t="s">
        <v>355</v>
      </c>
      <c r="B13" s="584"/>
      <c r="C13" s="580"/>
      <c r="D13" s="681"/>
    </row>
    <row r="14" spans="1:4">
      <c r="A14" s="576" t="s">
        <v>356</v>
      </c>
      <c r="B14" s="584">
        <v>0.7</v>
      </c>
      <c r="C14" s="580" t="s">
        <v>358</v>
      </c>
      <c r="D14" s="681">
        <v>0.7</v>
      </c>
    </row>
    <row r="15" spans="1:4">
      <c r="A15" s="558" t="s">
        <v>357</v>
      </c>
      <c r="B15" s="584">
        <v>0</v>
      </c>
      <c r="C15" s="580" t="s">
        <v>358</v>
      </c>
      <c r="D15" s="681" t="s">
        <v>358</v>
      </c>
    </row>
    <row r="16" spans="1:4">
      <c r="A16" s="560"/>
      <c r="B16" s="584"/>
      <c r="C16" s="580"/>
      <c r="D16" s="681"/>
    </row>
    <row r="17" spans="1:4">
      <c r="A17" s="555" t="s">
        <v>359</v>
      </c>
      <c r="B17" s="584"/>
      <c r="C17" s="580"/>
      <c r="D17" s="681"/>
    </row>
    <row r="18" spans="1:4">
      <c r="A18" s="680" t="s">
        <v>438</v>
      </c>
      <c r="B18" s="584">
        <v>0</v>
      </c>
      <c r="C18" s="580">
        <v>50</v>
      </c>
      <c r="D18" s="681">
        <v>-50</v>
      </c>
    </row>
    <row r="19" spans="1:4">
      <c r="A19" s="680" t="s">
        <v>360</v>
      </c>
      <c r="B19" s="584">
        <v>4.5</v>
      </c>
      <c r="C19" s="580">
        <v>2.6</v>
      </c>
      <c r="D19" s="681">
        <v>1.9</v>
      </c>
    </row>
    <row r="20" spans="1:4">
      <c r="A20" s="680" t="s">
        <v>361</v>
      </c>
      <c r="B20" s="584">
        <v>1.2</v>
      </c>
      <c r="C20" s="580">
        <v>1.6</v>
      </c>
      <c r="D20" s="681">
        <v>-0.4</v>
      </c>
    </row>
    <row r="21" spans="1:4">
      <c r="A21" s="680" t="s">
        <v>362</v>
      </c>
      <c r="B21" s="584">
        <v>2</v>
      </c>
      <c r="C21" s="580">
        <v>1.8</v>
      </c>
      <c r="D21" s="681">
        <v>0.2</v>
      </c>
    </row>
    <row r="22" spans="1:4">
      <c r="A22" s="680" t="s">
        <v>363</v>
      </c>
      <c r="B22" s="1360" t="s">
        <v>553</v>
      </c>
      <c r="C22" s="580">
        <v>0.5</v>
      </c>
      <c r="D22" s="681">
        <v>-0.5</v>
      </c>
    </row>
    <row r="23" spans="1:4">
      <c r="A23" s="555" t="s">
        <v>364</v>
      </c>
      <c r="B23" s="582">
        <v>7.8</v>
      </c>
      <c r="C23" s="578">
        <v>56.5</v>
      </c>
      <c r="D23" s="578">
        <v>-48.7</v>
      </c>
    </row>
    <row r="24" spans="1:4" s="642" customFormat="1" ht="43.5" customHeight="1">
      <c r="A24" s="1490" t="s">
        <v>554</v>
      </c>
      <c r="B24" s="1490"/>
      <c r="C24" s="1490"/>
      <c r="D24" s="1490"/>
    </row>
    <row r="25" spans="1:4" s="642" customFormat="1">
      <c r="A25" s="680" t="s">
        <v>552</v>
      </c>
      <c r="B25" s="578"/>
      <c r="C25" s="578"/>
      <c r="D25" s="578"/>
    </row>
    <row r="26" spans="1:4" ht="18" customHeight="1">
      <c r="A26" s="484" t="s">
        <v>474</v>
      </c>
      <c r="B26" s="319"/>
      <c r="C26" s="319"/>
      <c r="D26" s="659"/>
    </row>
    <row r="27" spans="1:4">
      <c r="A27" s="296"/>
      <c r="B27" s="304"/>
      <c r="C27" s="304"/>
    </row>
    <row r="28" spans="1:4">
      <c r="A28" s="303"/>
      <c r="B28" s="304"/>
      <c r="C28" s="304"/>
    </row>
    <row r="29" spans="1:4">
      <c r="A29" s="296"/>
      <c r="B29" s="305"/>
      <c r="C29" s="296"/>
    </row>
    <row r="30" spans="1:4">
      <c r="A30" s="680"/>
      <c r="B30" s="296"/>
      <c r="C30" s="296"/>
    </row>
    <row r="31" spans="1:4">
      <c r="A31" s="680"/>
    </row>
    <row r="32" spans="1:4">
      <c r="A32" s="680"/>
    </row>
    <row r="33" spans="1:1">
      <c r="A33" s="680"/>
    </row>
    <row r="34" spans="1:1">
      <c r="A34" s="680"/>
    </row>
    <row r="35" spans="1:1">
      <c r="A35" s="680"/>
    </row>
    <row r="36" spans="1:1">
      <c r="A36" s="680"/>
    </row>
    <row r="37" spans="1:1">
      <c r="A37" s="680"/>
    </row>
  </sheetData>
  <mergeCells count="3">
    <mergeCell ref="A4:A5"/>
    <mergeCell ref="A2:D2"/>
    <mergeCell ref="A24:D2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G17"/>
  <sheetViews>
    <sheetView showGridLines="0" workbookViewId="0"/>
  </sheetViews>
  <sheetFormatPr defaultRowHeight="14.25"/>
  <cols>
    <col min="1" max="1" width="22.625" style="642" bestFit="1" customWidth="1"/>
    <col min="2" max="7" width="9.375" style="642" customWidth="1"/>
    <col min="8" max="16384" width="9" style="642"/>
  </cols>
  <sheetData>
    <row r="1" spans="1:7">
      <c r="A1" s="672" t="s">
        <v>475</v>
      </c>
    </row>
    <row r="2" spans="1:7" ht="15.75">
      <c r="A2" s="1384" t="s">
        <v>476</v>
      </c>
      <c r="B2" s="1384"/>
      <c r="C2" s="1384"/>
      <c r="D2" s="1384"/>
      <c r="E2" s="1384"/>
      <c r="F2" s="1384"/>
      <c r="G2" s="1384"/>
    </row>
    <row r="3" spans="1:7">
      <c r="A3" s="1387" t="s">
        <v>489</v>
      </c>
      <c r="B3" s="1387"/>
      <c r="C3" s="1387"/>
      <c r="D3" s="1387"/>
      <c r="E3" s="1387"/>
      <c r="F3" s="1387"/>
      <c r="G3" s="1387"/>
    </row>
    <row r="6" spans="1:7" ht="18" customHeight="1">
      <c r="A6" s="1492"/>
      <c r="B6" s="1494" t="s">
        <v>477</v>
      </c>
      <c r="C6" s="1494" t="s">
        <v>555</v>
      </c>
      <c r="D6" s="1496" t="s">
        <v>478</v>
      </c>
      <c r="E6" s="1496"/>
      <c r="F6" s="1497" t="s">
        <v>479</v>
      </c>
      <c r="G6" s="636"/>
    </row>
    <row r="7" spans="1:7" ht="27" customHeight="1">
      <c r="A7" s="1493"/>
      <c r="B7" s="1495"/>
      <c r="C7" s="1495"/>
      <c r="D7" s="646" t="s">
        <v>480</v>
      </c>
      <c r="E7" s="1494" t="s">
        <v>481</v>
      </c>
      <c r="F7" s="1498"/>
      <c r="G7" s="1491" t="s">
        <v>482</v>
      </c>
    </row>
    <row r="8" spans="1:7" ht="18" customHeight="1">
      <c r="A8" s="1493"/>
      <c r="B8" s="1495"/>
      <c r="C8" s="1495"/>
      <c r="D8" s="646" t="s">
        <v>483</v>
      </c>
      <c r="E8" s="1495"/>
      <c r="F8" s="1498"/>
      <c r="G8" s="1491"/>
    </row>
    <row r="9" spans="1:7">
      <c r="A9" s="654"/>
      <c r="B9" s="645" t="s">
        <v>6</v>
      </c>
      <c r="C9" s="645" t="s">
        <v>6</v>
      </c>
      <c r="D9" s="646" t="s">
        <v>6</v>
      </c>
      <c r="E9" s="645" t="s">
        <v>6</v>
      </c>
      <c r="F9" s="646" t="s">
        <v>6</v>
      </c>
      <c r="G9" s="675" t="s">
        <v>6</v>
      </c>
    </row>
    <row r="10" spans="1:7">
      <c r="A10" s="635" t="s">
        <v>484</v>
      </c>
      <c r="B10" s="647"/>
      <c r="C10" s="654"/>
      <c r="D10" s="647"/>
      <c r="E10" s="654"/>
      <c r="F10" s="647"/>
      <c r="G10" s="671"/>
    </row>
    <row r="11" spans="1:7">
      <c r="A11" s="635"/>
      <c r="B11" s="647"/>
      <c r="C11" s="654"/>
      <c r="D11" s="647"/>
      <c r="E11" s="654"/>
      <c r="F11" s="647"/>
      <c r="G11" s="671"/>
    </row>
    <row r="12" spans="1:7">
      <c r="A12" s="651" t="s">
        <v>485</v>
      </c>
      <c r="B12" s="670"/>
      <c r="C12" s="670"/>
      <c r="D12" s="670"/>
      <c r="E12" s="670"/>
      <c r="F12" s="670"/>
      <c r="G12" s="634"/>
    </row>
    <row r="13" spans="1:7">
      <c r="A13" s="653" t="s">
        <v>487</v>
      </c>
      <c r="B13" s="670"/>
      <c r="C13" s="670"/>
      <c r="D13" s="670"/>
      <c r="E13" s="670"/>
      <c r="F13" s="670"/>
      <c r="G13" s="634"/>
    </row>
    <row r="14" spans="1:7">
      <c r="A14" s="655" t="s">
        <v>488</v>
      </c>
      <c r="B14" s="670">
        <v>0</v>
      </c>
      <c r="C14" s="633">
        <v>0</v>
      </c>
      <c r="D14" s="670">
        <v>0.67500000000000004</v>
      </c>
      <c r="E14" s="670">
        <v>0</v>
      </c>
      <c r="F14" s="670">
        <f>SUM(B14:E14)</f>
        <v>0.67500000000000004</v>
      </c>
      <c r="G14" s="669">
        <v>0.7</v>
      </c>
    </row>
    <row r="15" spans="1:7" ht="22.5" customHeight="1">
      <c r="A15" s="632" t="s">
        <v>486</v>
      </c>
      <c r="B15" s="631"/>
      <c r="C15" s="630">
        <f>SUM(C12:C14)</f>
        <v>0</v>
      </c>
      <c r="D15" s="630">
        <f>SUM(D12:D14)</f>
        <v>0.67500000000000004</v>
      </c>
      <c r="E15" s="630">
        <f>SUM(E12:E14)</f>
        <v>0</v>
      </c>
      <c r="F15" s="630"/>
      <c r="G15" s="629">
        <f>-SUM(G14)</f>
        <v>-0.7</v>
      </c>
    </row>
    <row r="16" spans="1:7" ht="22.5" customHeight="1">
      <c r="A16" s="632"/>
      <c r="B16" s="1361"/>
      <c r="C16" s="1362"/>
      <c r="D16" s="1362"/>
      <c r="E16" s="1362"/>
      <c r="F16" s="1362"/>
      <c r="G16" s="1363"/>
    </row>
    <row r="17" spans="1:7" ht="20.25" customHeight="1">
      <c r="A17" s="673" t="s">
        <v>474</v>
      </c>
      <c r="B17" s="659"/>
      <c r="C17" s="659"/>
      <c r="D17" s="659"/>
      <c r="E17" s="659"/>
      <c r="F17" s="659"/>
      <c r="G17" s="659"/>
    </row>
  </sheetData>
  <mergeCells count="9">
    <mergeCell ref="A2:G2"/>
    <mergeCell ref="A3:G3"/>
    <mergeCell ref="G7:G8"/>
    <mergeCell ref="A6:A8"/>
    <mergeCell ref="B6:B8"/>
    <mergeCell ref="C6:C8"/>
    <mergeCell ref="D6:E6"/>
    <mergeCell ref="F6:F8"/>
    <mergeCell ref="E7:E8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11"/>
  <sheetViews>
    <sheetView showGridLines="0" workbookViewId="0"/>
  </sheetViews>
  <sheetFormatPr defaultRowHeight="14.25"/>
  <cols>
    <col min="1" max="1" width="43.375" customWidth="1"/>
    <col min="2" max="2" width="5.875" customWidth="1"/>
  </cols>
  <sheetData>
    <row r="1" spans="1:4">
      <c r="A1" s="1" t="s">
        <v>439</v>
      </c>
      <c r="B1" s="9"/>
      <c r="C1" s="3"/>
      <c r="D1" s="3"/>
    </row>
    <row r="2" spans="1:4" ht="15.75">
      <c r="A2" s="1499" t="s">
        <v>440</v>
      </c>
      <c r="B2" s="1499"/>
      <c r="C2" s="1384"/>
      <c r="D2" s="1384"/>
    </row>
    <row r="3" spans="1:4" ht="15">
      <c r="A3" s="1502" t="s">
        <v>441</v>
      </c>
      <c r="B3" s="1502"/>
      <c r="C3" s="1502"/>
      <c r="D3" s="1502"/>
    </row>
    <row r="4" spans="1:4">
      <c r="A4" s="1500"/>
      <c r="B4" s="587"/>
      <c r="C4" s="622">
        <v>2015</v>
      </c>
      <c r="D4" s="623">
        <v>2014</v>
      </c>
    </row>
    <row r="5" spans="1:4">
      <c r="A5" s="1501"/>
      <c r="B5" s="214"/>
      <c r="C5" s="588" t="s">
        <v>6</v>
      </c>
      <c r="D5" s="214" t="s">
        <v>6</v>
      </c>
    </row>
    <row r="6" spans="1:4">
      <c r="A6" s="9"/>
      <c r="B6" s="589"/>
      <c r="C6" s="428"/>
      <c r="D6" s="32"/>
    </row>
    <row r="7" spans="1:4">
      <c r="A7" s="590" t="s">
        <v>442</v>
      </c>
      <c r="B7" s="591"/>
      <c r="C7" s="592">
        <v>20</v>
      </c>
      <c r="D7" s="593">
        <v>9</v>
      </c>
    </row>
    <row r="8" spans="1:4">
      <c r="A8" s="9" t="s">
        <v>443</v>
      </c>
      <c r="B8" s="589"/>
      <c r="C8" s="663">
        <v>0</v>
      </c>
      <c r="D8" s="648">
        <v>1</v>
      </c>
    </row>
    <row r="9" spans="1:4">
      <c r="A9" s="9" t="s">
        <v>444</v>
      </c>
      <c r="B9" s="589"/>
      <c r="C9" s="594">
        <v>0</v>
      </c>
      <c r="D9" s="648" t="s">
        <v>358</v>
      </c>
    </row>
    <row r="10" spans="1:4">
      <c r="A10" s="595" t="s">
        <v>445</v>
      </c>
      <c r="B10" s="596"/>
      <c r="C10" s="597">
        <v>20</v>
      </c>
      <c r="D10" s="598">
        <v>9</v>
      </c>
    </row>
    <row r="11" spans="1:4">
      <c r="A11" s="483" t="s">
        <v>446</v>
      </c>
      <c r="B11" s="483"/>
      <c r="C11" s="486"/>
      <c r="D11" s="599"/>
    </row>
  </sheetData>
  <mergeCells count="3">
    <mergeCell ref="A2:D2"/>
    <mergeCell ref="A4:A5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37"/>
  <sheetViews>
    <sheetView showGridLines="0" workbookViewId="0"/>
  </sheetViews>
  <sheetFormatPr defaultRowHeight="14.25"/>
  <cols>
    <col min="2" max="2" width="4.75" customWidth="1"/>
    <col min="3" max="3" width="4.375" customWidth="1"/>
    <col min="4" max="4" width="26.625" bestFit="1" customWidth="1"/>
    <col min="5" max="5" width="10.625" customWidth="1"/>
    <col min="6" max="6" width="7.5" customWidth="1"/>
    <col min="12" max="12" width="11.375" customWidth="1"/>
  </cols>
  <sheetData>
    <row r="1" spans="1:7">
      <c r="A1" s="2" t="s">
        <v>69</v>
      </c>
    </row>
    <row r="3" spans="1:7" ht="18.75">
      <c r="C3" s="1384" t="s">
        <v>461</v>
      </c>
      <c r="D3" s="1384"/>
      <c r="E3" s="1384"/>
      <c r="F3" s="1384"/>
      <c r="G3" s="1384"/>
    </row>
    <row r="4" spans="1:7" ht="15">
      <c r="C4" s="1382" t="s">
        <v>517</v>
      </c>
      <c r="D4" s="1382"/>
      <c r="E4" s="1382"/>
      <c r="F4" s="1382"/>
      <c r="G4" s="1382"/>
    </row>
    <row r="23" spans="3:12">
      <c r="C23" s="3"/>
    </row>
    <row r="25" spans="3:12">
      <c r="C25" s="3" t="s">
        <v>76</v>
      </c>
    </row>
    <row r="27" spans="3:12">
      <c r="D27" s="439"/>
      <c r="E27" s="439"/>
      <c r="F27" s="439"/>
    </row>
    <row r="28" spans="3:12">
      <c r="D28" s="439"/>
      <c r="E28" s="440">
        <v>42248</v>
      </c>
      <c r="F28" s="482" t="s">
        <v>71</v>
      </c>
      <c r="J28" s="787"/>
      <c r="K28" s="790"/>
      <c r="L28" s="787"/>
    </row>
    <row r="29" spans="3:12">
      <c r="D29" s="439"/>
      <c r="E29" s="615" t="s">
        <v>6</v>
      </c>
      <c r="F29" s="482"/>
      <c r="J29" s="792"/>
      <c r="K29" s="791"/>
      <c r="L29" s="730"/>
    </row>
    <row r="30" spans="3:12">
      <c r="D30" s="441" t="s">
        <v>72</v>
      </c>
      <c r="E30" s="614">
        <v>479</v>
      </c>
      <c r="F30" s="481">
        <f>SUM(E30/E37)*100</f>
        <v>8.1090231928220753</v>
      </c>
      <c r="J30" s="792"/>
      <c r="K30" s="750"/>
      <c r="L30" s="730"/>
    </row>
    <row r="31" spans="3:12">
      <c r="D31" s="441" t="s">
        <v>9</v>
      </c>
      <c r="E31" s="614">
        <v>2117</v>
      </c>
      <c r="F31" s="481">
        <f>E31/$E$37*100</f>
        <v>35.838835280176063</v>
      </c>
      <c r="J31" s="737"/>
      <c r="K31" s="750"/>
      <c r="L31" s="730"/>
    </row>
    <row r="32" spans="3:12">
      <c r="D32" s="441" t="s">
        <v>468</v>
      </c>
      <c r="E32" s="614">
        <v>1122</v>
      </c>
      <c r="F32" s="481">
        <f t="shared" ref="F32:F37" si="0">E32/$E$37*100</f>
        <v>18.994413407821227</v>
      </c>
      <c r="J32" s="737"/>
      <c r="K32" s="750"/>
      <c r="L32" s="730"/>
    </row>
    <row r="33" spans="4:12">
      <c r="D33" s="441" t="s">
        <v>403</v>
      </c>
      <c r="E33" s="614">
        <v>522</v>
      </c>
      <c r="F33" s="481">
        <f t="shared" si="0"/>
        <v>8.8369730827831372</v>
      </c>
      <c r="J33" s="792"/>
      <c r="K33" s="750"/>
      <c r="L33" s="730"/>
    </row>
    <row r="34" spans="4:12">
      <c r="D34" s="441" t="s">
        <v>73</v>
      </c>
      <c r="E34" s="614">
        <v>116</v>
      </c>
      <c r="F34" s="481">
        <f t="shared" si="0"/>
        <v>1.9637717961740309</v>
      </c>
      <c r="J34" s="737"/>
      <c r="K34" s="750"/>
      <c r="L34" s="730"/>
    </row>
    <row r="35" spans="4:12">
      <c r="D35" s="441" t="s">
        <v>404</v>
      </c>
      <c r="E35" s="614">
        <v>1384</v>
      </c>
      <c r="F35" s="481">
        <f t="shared" si="0"/>
        <v>23.429829016421195</v>
      </c>
      <c r="J35" s="792"/>
      <c r="K35" s="750"/>
      <c r="L35" s="730"/>
    </row>
    <row r="36" spans="4:12">
      <c r="D36" s="441" t="s">
        <v>74</v>
      </c>
      <c r="E36" s="614">
        <v>167</v>
      </c>
      <c r="F36" s="481">
        <f t="shared" si="0"/>
        <v>2.8271542238022684</v>
      </c>
      <c r="J36" s="792"/>
      <c r="K36" s="750"/>
      <c r="L36" s="736"/>
    </row>
    <row r="37" spans="4:12">
      <c r="D37" s="441" t="s">
        <v>18</v>
      </c>
      <c r="E37" s="614">
        <v>5907</v>
      </c>
      <c r="F37" s="481">
        <f t="shared" si="0"/>
        <v>100</v>
      </c>
    </row>
  </sheetData>
  <mergeCells count="2">
    <mergeCell ref="C3:G3"/>
    <mergeCell ref="C4:G4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D12"/>
  <sheetViews>
    <sheetView showGridLines="0" workbookViewId="0"/>
  </sheetViews>
  <sheetFormatPr defaultRowHeight="14.25"/>
  <cols>
    <col min="1" max="1" width="36.125" style="642" customWidth="1"/>
    <col min="2" max="16384" width="9" style="642"/>
  </cols>
  <sheetData>
    <row r="1" spans="1:4">
      <c r="A1" s="656" t="s">
        <v>447</v>
      </c>
      <c r="B1" s="643"/>
      <c r="C1" s="643"/>
      <c r="D1" s="643"/>
    </row>
    <row r="2" spans="1:4" ht="15.75" customHeight="1">
      <c r="A2" s="1503" t="s">
        <v>491</v>
      </c>
      <c r="B2" s="1504"/>
      <c r="C2" s="1504"/>
      <c r="D2" s="1505"/>
    </row>
    <row r="3" spans="1:4" ht="15">
      <c r="A3" s="1502" t="s">
        <v>441</v>
      </c>
      <c r="B3" s="1502"/>
      <c r="C3" s="1502"/>
      <c r="D3" s="1502"/>
    </row>
    <row r="4" spans="1:4">
      <c r="A4" s="1500"/>
      <c r="B4" s="666"/>
      <c r="C4" s="682">
        <v>2015</v>
      </c>
      <c r="D4" s="621">
        <v>2014</v>
      </c>
    </row>
    <row r="5" spans="1:4" ht="12.75" customHeight="1">
      <c r="A5" s="1501"/>
      <c r="B5" s="660"/>
      <c r="C5" s="674" t="s">
        <v>6</v>
      </c>
      <c r="D5" s="660" t="s">
        <v>6</v>
      </c>
    </row>
    <row r="6" spans="1:4" hidden="1">
      <c r="A6" s="644"/>
      <c r="B6" s="676"/>
      <c r="C6" s="675"/>
      <c r="D6" s="645"/>
    </row>
    <row r="7" spans="1:4">
      <c r="A7" s="668" t="s">
        <v>442</v>
      </c>
      <c r="B7" s="652"/>
      <c r="C7" s="667">
        <v>262</v>
      </c>
      <c r="D7" s="657">
        <v>199</v>
      </c>
    </row>
    <row r="8" spans="1:4">
      <c r="A8" s="644" t="s">
        <v>443</v>
      </c>
      <c r="B8" s="676"/>
      <c r="C8" s="663">
        <v>11</v>
      </c>
      <c r="D8" s="649">
        <v>5</v>
      </c>
    </row>
    <row r="9" spans="1:4">
      <c r="A9" s="644" t="s">
        <v>444</v>
      </c>
      <c r="B9" s="676"/>
      <c r="C9" s="663">
        <v>7</v>
      </c>
      <c r="D9" s="649">
        <v>22</v>
      </c>
    </row>
    <row r="10" spans="1:4">
      <c r="A10" s="664" t="s">
        <v>445</v>
      </c>
      <c r="B10" s="678"/>
      <c r="C10" s="665">
        <v>266</v>
      </c>
      <c r="D10" s="658">
        <v>182</v>
      </c>
    </row>
    <row r="11" spans="1:4">
      <c r="A11" s="661" t="s">
        <v>446</v>
      </c>
      <c r="B11" s="661"/>
      <c r="C11" s="650"/>
      <c r="D11" s="662"/>
    </row>
    <row r="12" spans="1:4">
      <c r="A12" s="644"/>
      <c r="B12" s="643"/>
      <c r="C12" s="643"/>
      <c r="D12" s="643"/>
    </row>
  </sheetData>
  <mergeCells count="3">
    <mergeCell ref="A4:A5"/>
    <mergeCell ref="A2:D2"/>
    <mergeCell ref="A3:D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D12"/>
  <sheetViews>
    <sheetView showGridLines="0" workbookViewId="0"/>
  </sheetViews>
  <sheetFormatPr defaultRowHeight="14.25"/>
  <cols>
    <col min="1" max="1" width="43.75" style="642" customWidth="1"/>
    <col min="2" max="16384" width="9" style="642"/>
  </cols>
  <sheetData>
    <row r="1" spans="1:4">
      <c r="A1" s="656" t="s">
        <v>448</v>
      </c>
      <c r="B1" s="643"/>
      <c r="C1" s="643"/>
      <c r="D1" s="643"/>
    </row>
    <row r="2" spans="1:4" ht="15.75">
      <c r="A2" s="1506" t="s">
        <v>492</v>
      </c>
      <c r="B2" s="1507"/>
      <c r="C2" s="1507"/>
      <c r="D2" s="1508"/>
    </row>
    <row r="3" spans="1:4" ht="15">
      <c r="A3" s="1502" t="s">
        <v>441</v>
      </c>
      <c r="B3" s="1502"/>
      <c r="C3" s="1502"/>
      <c r="D3" s="1502"/>
    </row>
    <row r="4" spans="1:4">
      <c r="A4" s="1500"/>
      <c r="B4" s="666"/>
      <c r="C4" s="684">
        <v>2015</v>
      </c>
      <c r="D4" s="683">
        <v>2014</v>
      </c>
    </row>
    <row r="5" spans="1:4">
      <c r="A5" s="1501"/>
      <c r="B5" s="660"/>
      <c r="C5" s="674" t="s">
        <v>6</v>
      </c>
      <c r="D5" s="660" t="s">
        <v>6</v>
      </c>
    </row>
    <row r="6" spans="1:4">
      <c r="A6" s="644"/>
      <c r="B6" s="676"/>
      <c r="C6" s="675"/>
      <c r="D6" s="645"/>
    </row>
    <row r="7" spans="1:4">
      <c r="A7" s="668" t="s">
        <v>442</v>
      </c>
      <c r="B7" s="677"/>
      <c r="C7" s="667">
        <v>35</v>
      </c>
      <c r="D7" s="657">
        <v>10</v>
      </c>
    </row>
    <row r="8" spans="1:4">
      <c r="A8" s="644" t="s">
        <v>443</v>
      </c>
      <c r="B8" s="676"/>
      <c r="C8" s="663">
        <v>28</v>
      </c>
      <c r="D8" s="649">
        <v>26</v>
      </c>
    </row>
    <row r="9" spans="1:4">
      <c r="A9" s="644" t="s">
        <v>444</v>
      </c>
      <c r="B9" s="676"/>
      <c r="C9" s="679" t="s">
        <v>358</v>
      </c>
      <c r="D9" s="648" t="s">
        <v>358</v>
      </c>
    </row>
    <row r="10" spans="1:4">
      <c r="A10" s="664" t="s">
        <v>445</v>
      </c>
      <c r="B10" s="678"/>
      <c r="C10" s="665">
        <v>63</v>
      </c>
      <c r="D10" s="658">
        <v>36</v>
      </c>
    </row>
    <row r="11" spans="1:4">
      <c r="A11" s="661" t="s">
        <v>446</v>
      </c>
      <c r="B11" s="661"/>
      <c r="C11" s="650"/>
      <c r="D11" s="662"/>
    </row>
    <row r="12" spans="1:4">
      <c r="A12" s="644"/>
      <c r="B12" s="643"/>
      <c r="C12" s="643"/>
      <c r="D12" s="643"/>
    </row>
  </sheetData>
  <mergeCells count="3">
    <mergeCell ref="A4:A5"/>
    <mergeCell ref="A2:D2"/>
    <mergeCell ref="A3:D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D12"/>
  <sheetViews>
    <sheetView showGridLines="0" workbookViewId="0"/>
  </sheetViews>
  <sheetFormatPr defaultRowHeight="14.25"/>
  <cols>
    <col min="1" max="1" width="36.125" customWidth="1"/>
  </cols>
  <sheetData>
    <row r="1" spans="1:4">
      <c r="A1" s="1" t="s">
        <v>450</v>
      </c>
      <c r="B1" s="3"/>
      <c r="C1" s="3"/>
      <c r="D1" s="3"/>
    </row>
    <row r="2" spans="1:4" ht="15.75" customHeight="1">
      <c r="A2" s="1509" t="s">
        <v>493</v>
      </c>
      <c r="B2" s="1510"/>
      <c r="C2" s="1510"/>
      <c r="D2" s="1511"/>
    </row>
    <row r="3" spans="1:4" ht="15">
      <c r="A3" s="1502" t="s">
        <v>441</v>
      </c>
      <c r="B3" s="1502"/>
      <c r="C3" s="1502"/>
      <c r="D3" s="1502"/>
    </row>
    <row r="4" spans="1:4">
      <c r="A4" s="1500"/>
      <c r="B4" s="587"/>
      <c r="C4" s="682">
        <v>2015</v>
      </c>
      <c r="D4" s="621">
        <v>2014</v>
      </c>
    </row>
    <row r="5" spans="1:4" ht="13.5" customHeight="1">
      <c r="A5" s="1501"/>
      <c r="B5" s="214"/>
      <c r="C5" s="588" t="s">
        <v>6</v>
      </c>
      <c r="D5" s="214" t="s">
        <v>6</v>
      </c>
    </row>
    <row r="6" spans="1:4" hidden="1">
      <c r="A6" s="9"/>
      <c r="B6" s="589"/>
      <c r="C6" s="428"/>
      <c r="D6" s="32"/>
    </row>
    <row r="7" spans="1:4">
      <c r="A7" s="590" t="s">
        <v>442</v>
      </c>
      <c r="B7" s="600"/>
      <c r="C7" s="592">
        <v>187</v>
      </c>
      <c r="D7" s="593">
        <v>94</v>
      </c>
    </row>
    <row r="8" spans="1:4">
      <c r="A8" s="9" t="s">
        <v>443</v>
      </c>
      <c r="B8" s="589"/>
      <c r="C8" s="594">
        <v>44</v>
      </c>
      <c r="D8" s="230">
        <v>350</v>
      </c>
    </row>
    <row r="9" spans="1:4">
      <c r="A9" s="9" t="s">
        <v>444</v>
      </c>
      <c r="B9" s="589"/>
      <c r="C9" s="594">
        <v>10</v>
      </c>
      <c r="D9" s="230">
        <v>68</v>
      </c>
    </row>
    <row r="10" spans="1:4">
      <c r="A10" s="595" t="s">
        <v>445</v>
      </c>
      <c r="B10" s="596"/>
      <c r="C10" s="597">
        <v>221</v>
      </c>
      <c r="D10" s="598">
        <v>375</v>
      </c>
    </row>
    <row r="11" spans="1:4">
      <c r="A11" s="483" t="s">
        <v>446</v>
      </c>
      <c r="B11" s="483"/>
      <c r="C11" s="486"/>
      <c r="D11" s="599"/>
    </row>
    <row r="12" spans="1:4">
      <c r="A12" s="9"/>
      <c r="B12" s="3"/>
      <c r="C12" s="3"/>
      <c r="D12" s="3"/>
    </row>
  </sheetData>
  <mergeCells count="3">
    <mergeCell ref="A4:A5"/>
    <mergeCell ref="A2:D2"/>
    <mergeCell ref="A3:D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D12"/>
  <sheetViews>
    <sheetView showGridLines="0" workbookViewId="0"/>
  </sheetViews>
  <sheetFormatPr defaultRowHeight="14.25"/>
  <cols>
    <col min="1" max="1" width="43.75" customWidth="1"/>
  </cols>
  <sheetData>
    <row r="1" spans="1:4">
      <c r="A1" s="1" t="s">
        <v>452</v>
      </c>
      <c r="B1" s="3"/>
      <c r="C1" s="3"/>
      <c r="D1" s="3"/>
    </row>
    <row r="2" spans="1:4" ht="15.75">
      <c r="A2" s="1499" t="s">
        <v>449</v>
      </c>
      <c r="B2" s="1384"/>
      <c r="C2" s="1384"/>
      <c r="D2" s="1512"/>
    </row>
    <row r="3" spans="1:4" ht="15">
      <c r="A3" s="1513" t="s">
        <v>441</v>
      </c>
      <c r="B3" s="1382"/>
      <c r="C3" s="1382"/>
      <c r="D3" s="3"/>
    </row>
    <row r="4" spans="1:4">
      <c r="A4" s="1500"/>
      <c r="B4" s="587"/>
      <c r="C4" s="684">
        <v>2015</v>
      </c>
      <c r="D4" s="683">
        <v>2014</v>
      </c>
    </row>
    <row r="5" spans="1:4">
      <c r="A5" s="1501"/>
      <c r="B5" s="214"/>
      <c r="C5" s="588" t="s">
        <v>6</v>
      </c>
      <c r="D5" s="214" t="s">
        <v>6</v>
      </c>
    </row>
    <row r="6" spans="1:4" ht="4.5" customHeight="1">
      <c r="A6" s="9"/>
      <c r="B6" s="589"/>
      <c r="C6" s="428"/>
      <c r="D6" s="32"/>
    </row>
    <row r="7" spans="1:4">
      <c r="A7" s="590" t="s">
        <v>442</v>
      </c>
      <c r="B7" s="591"/>
      <c r="C7" s="592">
        <v>13</v>
      </c>
      <c r="D7" s="593">
        <v>55</v>
      </c>
    </row>
    <row r="8" spans="1:4">
      <c r="A8" s="9" t="s">
        <v>443</v>
      </c>
      <c r="B8" s="589"/>
      <c r="C8" s="594">
        <v>49</v>
      </c>
      <c r="D8" s="230">
        <v>41</v>
      </c>
    </row>
    <row r="9" spans="1:4">
      <c r="A9" s="9" t="s">
        <v>444</v>
      </c>
      <c r="B9" s="589"/>
      <c r="C9" s="594">
        <v>4</v>
      </c>
      <c r="D9" s="230">
        <v>7</v>
      </c>
    </row>
    <row r="10" spans="1:4">
      <c r="A10" s="595" t="s">
        <v>445</v>
      </c>
      <c r="B10" s="596"/>
      <c r="C10" s="597">
        <v>58</v>
      </c>
      <c r="D10" s="598">
        <v>89</v>
      </c>
    </row>
    <row r="11" spans="1:4">
      <c r="A11" s="483" t="s">
        <v>446</v>
      </c>
      <c r="B11" s="483"/>
      <c r="C11" s="486"/>
      <c r="D11" s="599"/>
    </row>
    <row r="12" spans="1:4">
      <c r="A12" s="9"/>
      <c r="B12" s="3"/>
      <c r="C12" s="3"/>
      <c r="D12" s="3"/>
    </row>
  </sheetData>
  <mergeCells count="3">
    <mergeCell ref="A2:D2"/>
    <mergeCell ref="A3:C3"/>
    <mergeCell ref="A4:A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D12"/>
  <sheetViews>
    <sheetView showGridLines="0" workbookViewId="0"/>
  </sheetViews>
  <sheetFormatPr defaultRowHeight="14.25"/>
  <cols>
    <col min="1" max="1" width="46.125" customWidth="1"/>
  </cols>
  <sheetData>
    <row r="1" spans="1:4">
      <c r="A1" s="1" t="s">
        <v>454</v>
      </c>
      <c r="B1" s="3"/>
      <c r="C1" s="3"/>
      <c r="D1" s="3"/>
    </row>
    <row r="2" spans="1:4" ht="15.75">
      <c r="A2" s="1514" t="s">
        <v>494</v>
      </c>
      <c r="B2" s="1515"/>
      <c r="C2" s="1515"/>
      <c r="D2" s="1516"/>
    </row>
    <row r="3" spans="1:4" ht="15">
      <c r="A3" s="1502" t="s">
        <v>441</v>
      </c>
      <c r="B3" s="1502"/>
      <c r="C3" s="1502"/>
      <c r="D3" s="1502"/>
    </row>
    <row r="4" spans="1:4">
      <c r="A4" s="1500"/>
      <c r="B4" s="587"/>
      <c r="C4" s="692">
        <v>2015</v>
      </c>
      <c r="D4" s="691">
        <v>2014</v>
      </c>
    </row>
    <row r="5" spans="1:4">
      <c r="A5" s="1501"/>
      <c r="B5" s="214"/>
      <c r="C5" s="588" t="s">
        <v>6</v>
      </c>
      <c r="D5" s="214" t="s">
        <v>6</v>
      </c>
    </row>
    <row r="6" spans="1:4">
      <c r="A6" s="9"/>
      <c r="B6" s="589"/>
      <c r="C6" s="428"/>
      <c r="D6" s="32"/>
    </row>
    <row r="7" spans="1:4">
      <c r="A7" s="590" t="s">
        <v>442</v>
      </c>
      <c r="B7" s="600"/>
      <c r="C7" s="603">
        <v>121</v>
      </c>
      <c r="D7" s="604">
        <v>47</v>
      </c>
    </row>
    <row r="8" spans="1:4">
      <c r="A8" s="9" t="s">
        <v>443</v>
      </c>
      <c r="B8" s="120"/>
      <c r="C8" s="679" t="s">
        <v>358</v>
      </c>
      <c r="D8" s="230">
        <v>145</v>
      </c>
    </row>
    <row r="9" spans="1:4">
      <c r="A9" s="9" t="s">
        <v>444</v>
      </c>
      <c r="B9" s="120"/>
      <c r="C9" s="601">
        <v>102</v>
      </c>
      <c r="D9" s="602">
        <v>20</v>
      </c>
    </row>
    <row r="10" spans="1:4">
      <c r="A10" s="595" t="s">
        <v>445</v>
      </c>
      <c r="B10" s="605"/>
      <c r="C10" s="597">
        <v>19</v>
      </c>
      <c r="D10" s="598">
        <v>172</v>
      </c>
    </row>
    <row r="11" spans="1:4">
      <c r="A11" s="483" t="s">
        <v>446</v>
      </c>
      <c r="B11" s="483"/>
      <c r="C11" s="486"/>
      <c r="D11" s="599"/>
    </row>
    <row r="12" spans="1:4">
      <c r="A12" s="9"/>
      <c r="B12" s="3"/>
      <c r="C12" s="3"/>
      <c r="D12" s="3"/>
    </row>
  </sheetData>
  <mergeCells count="3">
    <mergeCell ref="A4:A5"/>
    <mergeCell ref="A2:D2"/>
    <mergeCell ref="A3:D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D12"/>
  <sheetViews>
    <sheetView showGridLines="0" workbookViewId="0"/>
  </sheetViews>
  <sheetFormatPr defaultRowHeight="14.25"/>
  <cols>
    <col min="1" max="1" width="38.5" customWidth="1"/>
  </cols>
  <sheetData>
    <row r="1" spans="1:4">
      <c r="A1" s="1" t="s">
        <v>456</v>
      </c>
      <c r="B1" s="3"/>
      <c r="C1" s="3"/>
      <c r="D1" s="3"/>
    </row>
    <row r="2" spans="1:4" ht="15.75">
      <c r="A2" s="1499" t="s">
        <v>451</v>
      </c>
      <c r="B2" s="1384"/>
      <c r="C2" s="1384"/>
      <c r="D2" s="1512"/>
    </row>
    <row r="3" spans="1:4" ht="15">
      <c r="A3" s="1502" t="s">
        <v>441</v>
      </c>
      <c r="B3" s="1502"/>
      <c r="C3" s="1502"/>
      <c r="D3" s="1502"/>
    </row>
    <row r="4" spans="1:4">
      <c r="A4" s="1500"/>
      <c r="B4" s="587"/>
      <c r="C4" s="686">
        <v>2015</v>
      </c>
      <c r="D4" s="685">
        <v>2014</v>
      </c>
    </row>
    <row r="5" spans="1:4">
      <c r="A5" s="1501"/>
      <c r="B5" s="214"/>
      <c r="C5" s="588" t="s">
        <v>6</v>
      </c>
      <c r="D5" s="214" t="s">
        <v>6</v>
      </c>
    </row>
    <row r="6" spans="1:4">
      <c r="A6" s="9"/>
      <c r="B6" s="589"/>
      <c r="C6" s="428"/>
      <c r="D6" s="32"/>
    </row>
    <row r="7" spans="1:4">
      <c r="A7" s="590" t="s">
        <v>442</v>
      </c>
      <c r="B7" s="591"/>
      <c r="C7" s="592">
        <v>94</v>
      </c>
      <c r="D7" s="593">
        <v>72</v>
      </c>
    </row>
    <row r="8" spans="1:4">
      <c r="A8" s="9" t="s">
        <v>443</v>
      </c>
      <c r="B8" s="589"/>
      <c r="C8" s="594">
        <v>30</v>
      </c>
      <c r="D8" s="230">
        <v>22</v>
      </c>
    </row>
    <row r="9" spans="1:4">
      <c r="A9" s="9" t="s">
        <v>444</v>
      </c>
      <c r="B9" s="589"/>
      <c r="C9" s="594">
        <v>3</v>
      </c>
      <c r="D9" s="230">
        <v>3</v>
      </c>
    </row>
    <row r="10" spans="1:4">
      <c r="A10" s="595" t="s">
        <v>445</v>
      </c>
      <c r="B10" s="596"/>
      <c r="C10" s="597">
        <v>121</v>
      </c>
      <c r="D10" s="598">
        <v>91</v>
      </c>
    </row>
    <row r="11" spans="1:4">
      <c r="A11" s="483" t="s">
        <v>446</v>
      </c>
      <c r="B11" s="483"/>
      <c r="C11" s="486"/>
      <c r="D11" s="599"/>
    </row>
    <row r="12" spans="1:4">
      <c r="A12" s="9"/>
      <c r="B12" s="3"/>
      <c r="C12" s="3"/>
      <c r="D12" s="3"/>
    </row>
  </sheetData>
  <mergeCells count="3">
    <mergeCell ref="A2:D2"/>
    <mergeCell ref="A4:A5"/>
    <mergeCell ref="A3:D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D12"/>
  <sheetViews>
    <sheetView showGridLines="0" workbookViewId="0"/>
  </sheetViews>
  <sheetFormatPr defaultRowHeight="14.25"/>
  <cols>
    <col min="1" max="1" width="41.875" customWidth="1"/>
  </cols>
  <sheetData>
    <row r="1" spans="1:4">
      <c r="A1" s="1" t="s">
        <v>457</v>
      </c>
      <c r="B1" s="3"/>
      <c r="C1" s="3"/>
      <c r="D1" s="3"/>
    </row>
    <row r="2" spans="1:4" ht="15.75">
      <c r="A2" s="1499" t="s">
        <v>453</v>
      </c>
      <c r="B2" s="1384"/>
      <c r="C2" s="1384"/>
      <c r="D2" s="1512"/>
    </row>
    <row r="3" spans="1:4" ht="15">
      <c r="A3" s="1502" t="s">
        <v>441</v>
      </c>
      <c r="B3" s="1502"/>
      <c r="C3" s="1502"/>
      <c r="D3" s="1502"/>
    </row>
    <row r="4" spans="1:4">
      <c r="A4" s="1500"/>
      <c r="B4" s="587"/>
      <c r="C4" s="688">
        <v>2015</v>
      </c>
      <c r="D4" s="687">
        <v>2014</v>
      </c>
    </row>
    <row r="5" spans="1:4">
      <c r="A5" s="1501"/>
      <c r="B5" s="214"/>
      <c r="C5" s="588" t="s">
        <v>6</v>
      </c>
      <c r="D5" s="214" t="s">
        <v>6</v>
      </c>
    </row>
    <row r="6" spans="1:4" ht="3.75" customHeight="1">
      <c r="A6" s="9"/>
      <c r="B6" s="589"/>
      <c r="C6" s="428"/>
      <c r="D6" s="32"/>
    </row>
    <row r="7" spans="1:4">
      <c r="A7" s="590" t="s">
        <v>442</v>
      </c>
      <c r="B7" s="591"/>
      <c r="C7" s="592">
        <v>1000</v>
      </c>
      <c r="D7" s="593">
        <v>940</v>
      </c>
    </row>
    <row r="8" spans="1:4">
      <c r="A8" s="9" t="s">
        <v>443</v>
      </c>
      <c r="B8" s="589"/>
      <c r="C8" s="594">
        <v>9</v>
      </c>
      <c r="D8" s="230">
        <v>371</v>
      </c>
    </row>
    <row r="9" spans="1:4">
      <c r="A9" s="9" t="s">
        <v>444</v>
      </c>
      <c r="B9" s="589"/>
      <c r="C9" s="594">
        <v>247</v>
      </c>
      <c r="D9" s="230">
        <v>368</v>
      </c>
    </row>
    <row r="10" spans="1:4">
      <c r="A10" s="595" t="s">
        <v>445</v>
      </c>
      <c r="B10" s="596"/>
      <c r="C10" s="597">
        <v>762</v>
      </c>
      <c r="D10" s="598">
        <v>943</v>
      </c>
    </row>
    <row r="11" spans="1:4">
      <c r="A11" s="483" t="s">
        <v>446</v>
      </c>
      <c r="B11" s="483"/>
      <c r="C11" s="486"/>
      <c r="D11" s="599"/>
    </row>
    <row r="12" spans="1:4">
      <c r="A12" s="9"/>
      <c r="B12" s="3"/>
      <c r="C12" s="3"/>
      <c r="D12" s="3"/>
    </row>
  </sheetData>
  <mergeCells count="3">
    <mergeCell ref="A2:D2"/>
    <mergeCell ref="A4:A5"/>
    <mergeCell ref="A3:D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D13"/>
  <sheetViews>
    <sheetView showGridLines="0" workbookViewId="0"/>
  </sheetViews>
  <sheetFormatPr defaultRowHeight="14.25"/>
  <cols>
    <col min="1" max="1" width="47.125" style="642" customWidth="1"/>
    <col min="2" max="16384" width="9" style="642"/>
  </cols>
  <sheetData>
    <row r="1" spans="1:4">
      <c r="A1" s="656" t="s">
        <v>459</v>
      </c>
      <c r="B1" s="643"/>
      <c r="C1" s="643"/>
      <c r="D1" s="643"/>
    </row>
    <row r="2" spans="1:4" ht="15.75" customHeight="1">
      <c r="A2" s="1517" t="s">
        <v>495</v>
      </c>
      <c r="B2" s="1518"/>
      <c r="C2" s="1518"/>
      <c r="D2" s="1519"/>
    </row>
    <row r="3" spans="1:4" ht="15">
      <c r="A3" s="1502" t="s">
        <v>441</v>
      </c>
      <c r="B3" s="1502"/>
      <c r="C3" s="1502"/>
      <c r="D3" s="1502"/>
    </row>
    <row r="4" spans="1:4">
      <c r="A4" s="1500"/>
      <c r="B4" s="666"/>
      <c r="C4" s="690">
        <v>2015</v>
      </c>
      <c r="D4" s="689">
        <v>2014</v>
      </c>
    </row>
    <row r="5" spans="1:4" ht="9" customHeight="1">
      <c r="A5" s="1501"/>
      <c r="B5" s="660"/>
      <c r="C5" s="674" t="s">
        <v>6</v>
      </c>
      <c r="D5" s="660" t="s">
        <v>6</v>
      </c>
    </row>
    <row r="6" spans="1:4">
      <c r="A6" s="644"/>
      <c r="B6" s="676"/>
      <c r="C6" s="675"/>
      <c r="D6" s="645"/>
    </row>
    <row r="7" spans="1:4">
      <c r="A7" s="668" t="s">
        <v>442</v>
      </c>
      <c r="B7" s="677"/>
      <c r="C7" s="667">
        <v>50</v>
      </c>
      <c r="D7" s="604">
        <v>0</v>
      </c>
    </row>
    <row r="8" spans="1:4">
      <c r="A8" s="644" t="s">
        <v>443</v>
      </c>
      <c r="B8" s="676"/>
      <c r="C8" s="679">
        <v>0</v>
      </c>
      <c r="D8" s="648">
        <v>0</v>
      </c>
    </row>
    <row r="9" spans="1:4">
      <c r="A9" s="644" t="s">
        <v>444</v>
      </c>
      <c r="B9" s="676"/>
      <c r="C9" s="679" t="s">
        <v>358</v>
      </c>
      <c r="D9" s="649">
        <v>0</v>
      </c>
    </row>
    <row r="10" spans="1:4">
      <c r="A10" s="664" t="s">
        <v>445</v>
      </c>
      <c r="B10" s="678"/>
      <c r="C10" s="665">
        <v>50</v>
      </c>
      <c r="D10" s="698">
        <v>0</v>
      </c>
    </row>
    <row r="11" spans="1:4">
      <c r="A11" s="661" t="s">
        <v>446</v>
      </c>
      <c r="B11" s="661"/>
      <c r="C11" s="650"/>
      <c r="D11" s="662"/>
    </row>
    <row r="12" spans="1:4">
      <c r="A12" s="644"/>
      <c r="B12" s="643"/>
      <c r="C12" s="643"/>
      <c r="D12" s="643"/>
    </row>
    <row r="13" spans="1:4">
      <c r="A13" s="644"/>
      <c r="B13" s="643"/>
      <c r="C13" s="643"/>
      <c r="D13" s="643"/>
    </row>
  </sheetData>
  <mergeCells count="3">
    <mergeCell ref="A4:A5"/>
    <mergeCell ref="A2:D2"/>
    <mergeCell ref="A3:D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D13"/>
  <sheetViews>
    <sheetView showGridLines="0" workbookViewId="0"/>
  </sheetViews>
  <sheetFormatPr defaultRowHeight="14.25"/>
  <cols>
    <col min="1" max="1" width="47.125" customWidth="1"/>
  </cols>
  <sheetData>
    <row r="1" spans="1:4">
      <c r="A1" s="1" t="s">
        <v>496</v>
      </c>
      <c r="B1" s="3"/>
      <c r="C1" s="3"/>
      <c r="D1" s="3"/>
    </row>
    <row r="2" spans="1:4" ht="15.75">
      <c r="A2" s="1499" t="s">
        <v>455</v>
      </c>
      <c r="B2" s="1384"/>
      <c r="C2" s="1384"/>
      <c r="D2" s="1512"/>
    </row>
    <row r="3" spans="1:4" ht="15">
      <c r="A3" s="1502" t="s">
        <v>441</v>
      </c>
      <c r="B3" s="1502"/>
      <c r="C3" s="1502"/>
      <c r="D3" s="1502"/>
    </row>
    <row r="4" spans="1:4">
      <c r="A4" s="1500"/>
      <c r="B4" s="587"/>
      <c r="C4" s="690">
        <v>2015</v>
      </c>
      <c r="D4" s="689">
        <v>2014</v>
      </c>
    </row>
    <row r="5" spans="1:4">
      <c r="A5" s="1501"/>
      <c r="B5" s="214"/>
      <c r="C5" s="588" t="s">
        <v>6</v>
      </c>
      <c r="D5" s="214" t="s">
        <v>6</v>
      </c>
    </row>
    <row r="6" spans="1:4">
      <c r="A6" s="9"/>
      <c r="B6" s="589"/>
      <c r="C6" s="428"/>
      <c r="D6" s="32"/>
    </row>
    <row r="7" spans="1:4">
      <c r="A7" s="590" t="s">
        <v>442</v>
      </c>
      <c r="B7" s="591"/>
      <c r="C7" s="592">
        <v>219</v>
      </c>
      <c r="D7" s="593">
        <v>273</v>
      </c>
    </row>
    <row r="8" spans="1:4">
      <c r="A8" s="9" t="s">
        <v>443</v>
      </c>
      <c r="B8" s="589"/>
      <c r="C8" s="601">
        <v>0</v>
      </c>
      <c r="D8" s="602">
        <v>0</v>
      </c>
    </row>
    <row r="9" spans="1:4">
      <c r="A9" s="9" t="s">
        <v>444</v>
      </c>
      <c r="B9" s="589"/>
      <c r="C9" s="594">
        <v>9</v>
      </c>
      <c r="D9" s="230">
        <v>12</v>
      </c>
    </row>
    <row r="10" spans="1:4">
      <c r="A10" s="595" t="s">
        <v>445</v>
      </c>
      <c r="B10" s="596"/>
      <c r="C10" s="597">
        <v>209</v>
      </c>
      <c r="D10" s="598">
        <v>261</v>
      </c>
    </row>
    <row r="11" spans="1:4">
      <c r="A11" s="483" t="s">
        <v>446</v>
      </c>
      <c r="B11" s="483"/>
      <c r="C11" s="486"/>
      <c r="D11" s="599"/>
    </row>
    <row r="12" spans="1:4">
      <c r="A12" s="9"/>
      <c r="B12" s="3"/>
      <c r="C12" s="3"/>
      <c r="D12" s="3"/>
    </row>
    <row r="13" spans="1:4">
      <c r="A13" s="9"/>
      <c r="B13" s="3"/>
      <c r="C13" s="3"/>
      <c r="D13" s="3"/>
    </row>
  </sheetData>
  <mergeCells count="3">
    <mergeCell ref="A2:D2"/>
    <mergeCell ref="A4:A5"/>
    <mergeCell ref="A3:D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D14"/>
  <sheetViews>
    <sheetView showGridLines="0" workbookViewId="0"/>
  </sheetViews>
  <sheetFormatPr defaultRowHeight="14.25"/>
  <cols>
    <col min="1" max="1" width="50.25" customWidth="1"/>
  </cols>
  <sheetData>
    <row r="1" spans="1:4">
      <c r="A1" s="1" t="s">
        <v>497</v>
      </c>
      <c r="B1" s="3"/>
      <c r="C1" s="3"/>
      <c r="D1" s="3"/>
    </row>
    <row r="2" spans="1:4" ht="15.75">
      <c r="A2" s="1499" t="s">
        <v>458</v>
      </c>
      <c r="B2" s="1384"/>
      <c r="C2" s="1384"/>
      <c r="D2" s="1512"/>
    </row>
    <row r="3" spans="1:4" ht="15">
      <c r="A3" s="1502" t="s">
        <v>441</v>
      </c>
      <c r="B3" s="1502"/>
      <c r="C3" s="1502"/>
      <c r="D3" s="1502"/>
    </row>
    <row r="4" spans="1:4">
      <c r="A4" s="1500"/>
      <c r="B4" s="587"/>
      <c r="C4" s="694">
        <v>2015</v>
      </c>
      <c r="D4" s="693">
        <v>2014</v>
      </c>
    </row>
    <row r="5" spans="1:4">
      <c r="A5" s="1501"/>
      <c r="B5" s="214"/>
      <c r="C5" s="588" t="s">
        <v>6</v>
      </c>
      <c r="D5" s="214" t="s">
        <v>6</v>
      </c>
    </row>
    <row r="6" spans="1:4">
      <c r="A6" s="9"/>
      <c r="B6" s="589"/>
      <c r="C6" s="428"/>
      <c r="D6" s="32"/>
    </row>
    <row r="7" spans="1:4">
      <c r="A7" s="590" t="s">
        <v>442</v>
      </c>
      <c r="B7" s="600"/>
      <c r="C7" s="603">
        <v>21</v>
      </c>
      <c r="D7" s="604">
        <v>16</v>
      </c>
    </row>
    <row r="8" spans="1:4" ht="15.75">
      <c r="A8" s="9" t="s">
        <v>443</v>
      </c>
      <c r="B8" s="120"/>
      <c r="C8" s="594">
        <v>7</v>
      </c>
      <c r="D8" s="697" t="s">
        <v>499</v>
      </c>
    </row>
    <row r="9" spans="1:4" ht="15" customHeight="1">
      <c r="A9" s="9" t="s">
        <v>444</v>
      </c>
      <c r="B9" s="120"/>
      <c r="C9" s="601">
        <v>2</v>
      </c>
      <c r="D9" s="602">
        <v>2</v>
      </c>
    </row>
    <row r="10" spans="1:4">
      <c r="A10" s="595" t="s">
        <v>445</v>
      </c>
      <c r="B10" s="605"/>
      <c r="C10" s="597">
        <v>25</v>
      </c>
      <c r="D10" s="598">
        <v>18</v>
      </c>
    </row>
    <row r="11" spans="1:4" s="642" customFormat="1" ht="39.75" customHeight="1">
      <c r="A11" s="1520" t="s">
        <v>500</v>
      </c>
      <c r="B11" s="1520"/>
      <c r="C11" s="1520"/>
      <c r="D11" s="1520"/>
    </row>
    <row r="12" spans="1:4" s="642" customFormat="1">
      <c r="A12" s="1520"/>
      <c r="B12" s="1520"/>
      <c r="C12" s="1520"/>
      <c r="D12" s="1520"/>
    </row>
    <row r="13" spans="1:4">
      <c r="A13" s="483" t="s">
        <v>446</v>
      </c>
      <c r="B13" s="483"/>
      <c r="C13" s="486"/>
      <c r="D13" s="599"/>
    </row>
    <row r="14" spans="1:4">
      <c r="A14" s="9"/>
      <c r="B14" s="3"/>
      <c r="C14" s="3"/>
      <c r="D14" s="3"/>
    </row>
  </sheetData>
  <mergeCells count="4">
    <mergeCell ref="A2:D2"/>
    <mergeCell ref="A4:A5"/>
    <mergeCell ref="A3:D3"/>
    <mergeCell ref="A11:D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workbookViewId="0"/>
  </sheetViews>
  <sheetFormatPr defaultRowHeight="14.25"/>
  <cols>
    <col min="1" max="2" width="9" style="642"/>
    <col min="3" max="3" width="24.625" style="642" customWidth="1"/>
    <col min="4" max="4" width="14" style="642" customWidth="1"/>
    <col min="5" max="16384" width="9" style="642"/>
  </cols>
  <sheetData>
    <row r="1" spans="1:7">
      <c r="A1" s="672" t="s">
        <v>70</v>
      </c>
    </row>
    <row r="3" spans="1:7" ht="15.75">
      <c r="C3" s="1384" t="s">
        <v>559</v>
      </c>
      <c r="D3" s="1384"/>
      <c r="E3" s="1384"/>
      <c r="F3" s="1384"/>
      <c r="G3" s="1384"/>
    </row>
    <row r="4" spans="1:7" ht="12.75" customHeight="1">
      <c r="C4" s="1382" t="s">
        <v>557</v>
      </c>
      <c r="D4" s="1382"/>
      <c r="E4" s="1382"/>
      <c r="F4" s="1382"/>
      <c r="G4" s="1382"/>
    </row>
    <row r="27" spans="2:5">
      <c r="B27" s="643"/>
    </row>
    <row r="29" spans="2:5" ht="25.5">
      <c r="C29" s="443" t="s">
        <v>57</v>
      </c>
      <c r="D29" s="444" t="s">
        <v>406</v>
      </c>
      <c r="E29" s="608" t="s">
        <v>466</v>
      </c>
    </row>
    <row r="30" spans="2:5">
      <c r="C30" s="789">
        <v>2005</v>
      </c>
      <c r="D30" s="738">
        <v>4.9145299145299104</v>
      </c>
      <c r="E30" s="1368">
        <v>7.4170177991668602</v>
      </c>
    </row>
    <row r="31" spans="2:5">
      <c r="C31" s="789">
        <v>2006</v>
      </c>
      <c r="D31" s="738">
        <v>11.2016293279022</v>
      </c>
      <c r="E31" s="607"/>
    </row>
    <row r="32" spans="2:5">
      <c r="C32" s="789">
        <v>2007</v>
      </c>
      <c r="D32" s="738">
        <v>3.71533228676086</v>
      </c>
      <c r="E32" s="607"/>
    </row>
    <row r="33" spans="3:5">
      <c r="C33" s="789">
        <v>2008</v>
      </c>
      <c r="D33" s="738">
        <v>10.6710393541877</v>
      </c>
      <c r="E33" s="607"/>
    </row>
    <row r="34" spans="3:5">
      <c r="C34" s="789">
        <v>2009</v>
      </c>
      <c r="D34" s="738">
        <v>22.612263505812599</v>
      </c>
      <c r="E34" s="607"/>
    </row>
    <row r="35" spans="3:5">
      <c r="C35" s="789">
        <v>2010</v>
      </c>
      <c r="D35" s="738">
        <v>5.39133667968024</v>
      </c>
      <c r="E35" s="607"/>
    </row>
    <row r="36" spans="3:5">
      <c r="C36" s="789">
        <v>2011</v>
      </c>
      <c r="D36" s="738">
        <v>7.3205150820250502</v>
      </c>
      <c r="E36" s="607"/>
    </row>
    <row r="37" spans="3:5">
      <c r="C37" s="789">
        <v>2012</v>
      </c>
      <c r="D37" s="738">
        <v>3.8790269559500299</v>
      </c>
      <c r="E37" s="607"/>
    </row>
    <row r="38" spans="3:5">
      <c r="C38" s="789">
        <v>2013</v>
      </c>
      <c r="D38" s="738">
        <v>7.3575949367088596</v>
      </c>
      <c r="E38" s="607"/>
    </row>
    <row r="39" spans="3:5">
      <c r="C39" s="789">
        <v>2014</v>
      </c>
      <c r="D39" s="738">
        <v>-1.25276344878408</v>
      </c>
      <c r="E39" s="607"/>
    </row>
    <row r="40" spans="3:5">
      <c r="C40" s="789">
        <v>2015</v>
      </c>
      <c r="D40" s="738">
        <v>5.2686567164179099</v>
      </c>
      <c r="E40" s="607"/>
    </row>
  </sheetData>
  <mergeCells count="2">
    <mergeCell ref="C3:G3"/>
    <mergeCell ref="C4:G4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D11"/>
  <sheetViews>
    <sheetView showGridLines="0" workbookViewId="0"/>
  </sheetViews>
  <sheetFormatPr defaultRowHeight="14.25"/>
  <cols>
    <col min="1" max="1" width="41.25" customWidth="1"/>
  </cols>
  <sheetData>
    <row r="1" spans="1:4">
      <c r="A1" s="1" t="s">
        <v>498</v>
      </c>
    </row>
    <row r="2" spans="1:4" ht="18">
      <c r="A2" s="1521" t="s">
        <v>460</v>
      </c>
      <c r="B2" s="1522"/>
      <c r="C2" s="1522"/>
      <c r="D2" s="1512"/>
    </row>
    <row r="3" spans="1:4" ht="15">
      <c r="A3" s="1502" t="s">
        <v>441</v>
      </c>
      <c r="B3" s="1502"/>
      <c r="C3" s="1502"/>
      <c r="D3" s="1502"/>
    </row>
    <row r="4" spans="1:4">
      <c r="A4" s="1500"/>
      <c r="B4" s="587"/>
      <c r="C4" s="696">
        <v>2015</v>
      </c>
      <c r="D4" s="695">
        <v>2014</v>
      </c>
    </row>
    <row r="5" spans="1:4">
      <c r="A5" s="1501"/>
      <c r="B5" s="214"/>
      <c r="C5" s="588" t="s">
        <v>6</v>
      </c>
      <c r="D5" s="214" t="s">
        <v>6</v>
      </c>
    </row>
    <row r="6" spans="1:4" ht="9.75" customHeight="1">
      <c r="A6" s="9"/>
      <c r="B6" s="589"/>
      <c r="C6" s="428"/>
      <c r="D6" s="32"/>
    </row>
    <row r="7" spans="1:4">
      <c r="A7" s="590" t="s">
        <v>442</v>
      </c>
      <c r="B7" s="600"/>
      <c r="C7" s="603">
        <v>879</v>
      </c>
      <c r="D7" s="604">
        <v>596</v>
      </c>
    </row>
    <row r="8" spans="1:4">
      <c r="A8" s="9" t="s">
        <v>443</v>
      </c>
      <c r="B8" s="120"/>
      <c r="C8" s="594">
        <v>137</v>
      </c>
      <c r="D8" s="230">
        <v>255</v>
      </c>
    </row>
    <row r="9" spans="1:4">
      <c r="A9" s="9" t="s">
        <v>444</v>
      </c>
      <c r="B9" s="120"/>
      <c r="C9" s="601" t="s">
        <v>358</v>
      </c>
      <c r="D9" s="602" t="s">
        <v>358</v>
      </c>
    </row>
    <row r="10" spans="1:4">
      <c r="A10" s="595" t="s">
        <v>445</v>
      </c>
      <c r="B10" s="605"/>
      <c r="C10" s="597">
        <v>1016</v>
      </c>
      <c r="D10" s="598">
        <v>851</v>
      </c>
    </row>
    <row r="11" spans="1:4">
      <c r="A11" s="483" t="s">
        <v>446</v>
      </c>
      <c r="B11" s="483"/>
      <c r="C11" s="486"/>
      <c r="D11" s="599"/>
    </row>
  </sheetData>
  <mergeCells count="3">
    <mergeCell ref="A2:D2"/>
    <mergeCell ref="A4:A5"/>
    <mergeCell ref="A3:D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"/>
  <sheetViews>
    <sheetView workbookViewId="0">
      <selection activeCell="R25" sqref="R25"/>
    </sheetView>
  </sheetViews>
  <sheetFormatPr defaultRowHeight="14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43"/>
  <sheetViews>
    <sheetView showGridLines="0" workbookViewId="0"/>
  </sheetViews>
  <sheetFormatPr defaultRowHeight="14.25"/>
  <cols>
    <col min="3" max="3" width="24.625" customWidth="1"/>
    <col min="4" max="4" width="14" customWidth="1"/>
  </cols>
  <sheetData>
    <row r="1" spans="1:7">
      <c r="A1" s="2" t="s">
        <v>75</v>
      </c>
    </row>
    <row r="3" spans="1:7" ht="15.75">
      <c r="C3" s="1384" t="s">
        <v>405</v>
      </c>
      <c r="D3" s="1384"/>
      <c r="E3" s="1384"/>
      <c r="F3" s="1384"/>
      <c r="G3" s="1384"/>
    </row>
    <row r="4" spans="1:7" ht="12.75" customHeight="1">
      <c r="C4" s="1382" t="s">
        <v>228</v>
      </c>
      <c r="D4" s="1382"/>
      <c r="E4" s="1382"/>
      <c r="F4" s="1382"/>
      <c r="G4" s="1382"/>
    </row>
    <row r="27" spans="2:5">
      <c r="B27" s="3"/>
    </row>
    <row r="29" spans="2:5" ht="25.5">
      <c r="C29" s="443" t="s">
        <v>57</v>
      </c>
      <c r="D29" s="444" t="s">
        <v>406</v>
      </c>
      <c r="E29" s="608" t="s">
        <v>466</v>
      </c>
    </row>
    <row r="30" spans="2:5">
      <c r="C30" s="789">
        <v>2002</v>
      </c>
      <c r="D30" s="738">
        <f>0.0834604829017161*100</f>
        <v>8.3460482901716091</v>
      </c>
      <c r="E30" s="607">
        <v>7.7</v>
      </c>
    </row>
    <row r="31" spans="2:5">
      <c r="C31" s="789">
        <v>2003</v>
      </c>
      <c r="D31" s="738">
        <f>0.0689938364667514*100</f>
        <v>6.8993836466751404</v>
      </c>
      <c r="E31" s="607"/>
    </row>
    <row r="32" spans="2:5">
      <c r="C32" s="789">
        <v>2004</v>
      </c>
      <c r="D32" s="738">
        <f>0.0817656342860748*100</f>
        <v>8.17656342860748</v>
      </c>
      <c r="E32" s="607"/>
    </row>
    <row r="33" spans="3:5">
      <c r="C33" s="789">
        <v>2005</v>
      </c>
      <c r="D33" s="738">
        <f>0.0741673465044515*100</f>
        <v>7.4167346504451501</v>
      </c>
      <c r="E33" s="607"/>
    </row>
    <row r="34" spans="3:5">
      <c r="C34" s="789">
        <v>2006</v>
      </c>
      <c r="D34" s="738">
        <f>0.0875196289936747*100</f>
        <v>8.7519628993674701</v>
      </c>
      <c r="E34" s="607"/>
    </row>
    <row r="35" spans="3:5">
      <c r="C35" s="789">
        <v>2007</v>
      </c>
      <c r="D35" s="738">
        <f>0.0679788131304612*100</f>
        <v>6.79788131304612</v>
      </c>
      <c r="E35" s="607"/>
    </row>
    <row r="36" spans="3:5">
      <c r="C36" s="789">
        <v>2008</v>
      </c>
      <c r="D36" s="738">
        <f>0.135828450629834*100</f>
        <v>13.582845062983401</v>
      </c>
      <c r="E36" s="607"/>
    </row>
    <row r="37" spans="3:5">
      <c r="C37" s="789">
        <v>2009</v>
      </c>
      <c r="D37" s="738">
        <f>0.123072421816378*100</f>
        <v>12.307242181637799</v>
      </c>
      <c r="E37" s="607"/>
    </row>
    <row r="38" spans="3:5">
      <c r="C38" s="789">
        <v>2010</v>
      </c>
      <c r="D38" s="738">
        <f>0.0579075751159583*100</f>
        <v>5.7907575115958299</v>
      </c>
      <c r="E38" s="607"/>
    </row>
    <row r="39" spans="3:5">
      <c r="C39" s="789">
        <v>2011</v>
      </c>
      <c r="D39" s="738">
        <f>0.0960325623618011*100</f>
        <v>9.6032562361801102</v>
      </c>
      <c r="E39" s="607"/>
    </row>
    <row r="40" spans="3:5">
      <c r="C40" s="789">
        <v>2012</v>
      </c>
      <c r="D40" s="738">
        <f>0.0597710036158448*100</f>
        <v>5.9771003615844798</v>
      </c>
      <c r="E40" s="607"/>
    </row>
    <row r="41" spans="3:5">
      <c r="C41" s="789">
        <v>2013</v>
      </c>
      <c r="D41" s="738">
        <f>0.0709375279623573*100</f>
        <v>7.0937527962357301</v>
      </c>
      <c r="E41" s="607"/>
    </row>
    <row r="42" spans="3:5">
      <c r="C42" s="789">
        <v>2014</v>
      </c>
      <c r="D42" s="738">
        <f>0.0188139981354989*100</f>
        <v>1.8813998135498899</v>
      </c>
      <c r="E42" s="607"/>
    </row>
    <row r="43" spans="3:5">
      <c r="C43" s="789">
        <v>2015</v>
      </c>
      <c r="D43" s="738">
        <f>0.0479981529368305*100</f>
        <v>4.79981529368305</v>
      </c>
      <c r="E43" s="607"/>
    </row>
  </sheetData>
  <mergeCells count="2">
    <mergeCell ref="C3:G3"/>
    <mergeCell ref="C4:G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41"/>
  <sheetViews>
    <sheetView showGridLines="0" workbookViewId="0"/>
  </sheetViews>
  <sheetFormatPr defaultRowHeight="14.25"/>
  <cols>
    <col min="3" max="3" width="8" customWidth="1"/>
    <col min="4" max="4" width="26" customWidth="1"/>
    <col min="5" max="5" width="10.125" bestFit="1" customWidth="1"/>
  </cols>
  <sheetData>
    <row r="1" spans="1:6">
      <c r="A1" s="2" t="s">
        <v>465</v>
      </c>
    </row>
    <row r="3" spans="1:6" ht="18.75">
      <c r="D3" s="1384" t="s">
        <v>462</v>
      </c>
      <c r="E3" s="1384"/>
      <c r="F3" s="1384"/>
    </row>
    <row r="4" spans="1:6" ht="15">
      <c r="D4" s="1382" t="s">
        <v>517</v>
      </c>
      <c r="E4" s="1382"/>
      <c r="F4" s="1382"/>
    </row>
    <row r="25" spans="4:14">
      <c r="D25" s="3" t="s">
        <v>76</v>
      </c>
    </row>
    <row r="28" spans="4:14" ht="20.25" customHeight="1">
      <c r="D28" s="38"/>
      <c r="E28" s="24">
        <v>42248</v>
      </c>
      <c r="F28" s="25" t="s">
        <v>71</v>
      </c>
      <c r="L28" s="52"/>
      <c r="M28" s="763"/>
      <c r="N28" s="725"/>
    </row>
    <row r="29" spans="4:14" ht="20.25" customHeight="1">
      <c r="D29" s="38"/>
      <c r="E29" s="615" t="s">
        <v>6</v>
      </c>
      <c r="F29" s="25"/>
      <c r="L29" s="52"/>
      <c r="M29" s="763"/>
      <c r="N29" s="725"/>
    </row>
    <row r="30" spans="4:14">
      <c r="D30" s="469" t="s">
        <v>80</v>
      </c>
      <c r="E30" s="616">
        <v>1170</v>
      </c>
      <c r="F30" s="480">
        <f>E30/$E$40*100</f>
        <v>16.588685665674181</v>
      </c>
      <c r="L30" s="52"/>
      <c r="M30" s="763"/>
      <c r="N30" s="725"/>
    </row>
    <row r="31" spans="4:14">
      <c r="D31" s="469" t="s">
        <v>78</v>
      </c>
      <c r="E31" s="617">
        <v>2075</v>
      </c>
      <c r="F31" s="480">
        <f t="shared" ref="F31:F40" si="0">E31/$E$40*100</f>
        <v>29.420104919892243</v>
      </c>
      <c r="K31" s="445"/>
      <c r="L31" s="52"/>
      <c r="M31" s="763"/>
      <c r="N31" s="725"/>
    </row>
    <row r="32" spans="4:14">
      <c r="D32" s="469" t="s">
        <v>416</v>
      </c>
      <c r="E32" s="616">
        <v>402</v>
      </c>
      <c r="F32" s="480">
        <f t="shared" si="0"/>
        <v>5.6997022543598463</v>
      </c>
      <c r="K32" s="445"/>
      <c r="L32" s="52"/>
      <c r="M32" s="763"/>
      <c r="N32" s="725"/>
    </row>
    <row r="33" spans="4:14">
      <c r="D33" s="469" t="s">
        <v>79</v>
      </c>
      <c r="E33" s="616">
        <v>246</v>
      </c>
      <c r="F33" s="480">
        <f t="shared" si="0"/>
        <v>3.4878774989366228</v>
      </c>
      <c r="K33" s="445"/>
      <c r="L33" s="52"/>
      <c r="M33" s="763"/>
      <c r="N33" s="725"/>
    </row>
    <row r="34" spans="4:14">
      <c r="D34" s="469" t="s">
        <v>81</v>
      </c>
      <c r="E34" s="616">
        <v>161</v>
      </c>
      <c r="F34" s="480">
        <f t="shared" si="0"/>
        <v>2.2827165745073019</v>
      </c>
      <c r="K34" s="445"/>
      <c r="L34" s="52"/>
      <c r="M34" s="763"/>
      <c r="N34" s="725"/>
    </row>
    <row r="35" spans="4:14">
      <c r="D35" s="469" t="s">
        <v>417</v>
      </c>
      <c r="E35" s="616">
        <v>672</v>
      </c>
      <c r="F35" s="480">
        <f t="shared" si="0"/>
        <v>9.5278604849000423</v>
      </c>
      <c r="K35" s="445"/>
      <c r="L35" s="52"/>
      <c r="M35" s="763"/>
      <c r="N35" s="725"/>
    </row>
    <row r="36" spans="4:14">
      <c r="D36" s="469" t="s">
        <v>82</v>
      </c>
      <c r="E36" s="616">
        <v>1923</v>
      </c>
      <c r="F36" s="480">
        <f t="shared" si="0"/>
        <v>27.264993619736284</v>
      </c>
      <c r="K36" s="445"/>
      <c r="L36" s="52"/>
      <c r="M36" s="763"/>
      <c r="N36" s="725"/>
    </row>
    <row r="37" spans="4:14">
      <c r="D37" s="469" t="s">
        <v>418</v>
      </c>
      <c r="E37" s="616">
        <v>108</v>
      </c>
      <c r="F37" s="480">
        <f t="shared" si="0"/>
        <v>1.5312632922160783</v>
      </c>
      <c r="K37" s="445"/>
      <c r="L37" s="52"/>
      <c r="M37" s="763"/>
      <c r="N37" s="725"/>
    </row>
    <row r="38" spans="4:14">
      <c r="D38" s="469" t="s">
        <v>419</v>
      </c>
      <c r="E38" s="616">
        <v>141</v>
      </c>
      <c r="F38" s="480">
        <f t="shared" si="0"/>
        <v>1.9991492981709911</v>
      </c>
      <c r="K38" s="445"/>
      <c r="L38" s="52"/>
      <c r="M38" s="763"/>
      <c r="N38" s="725"/>
    </row>
    <row r="39" spans="4:14">
      <c r="D39" s="469" t="s">
        <v>77</v>
      </c>
      <c r="E39" s="616">
        <v>154</v>
      </c>
      <c r="F39" s="480">
        <f t="shared" si="0"/>
        <v>2.1834680277895933</v>
      </c>
      <c r="K39" s="445"/>
    </row>
    <row r="40" spans="4:14">
      <c r="D40" s="468" t="s">
        <v>18</v>
      </c>
      <c r="E40" s="616">
        <v>7053</v>
      </c>
      <c r="F40" s="480">
        <f t="shared" si="0"/>
        <v>100</v>
      </c>
      <c r="K40" s="445"/>
    </row>
    <row r="41" spans="4:14">
      <c r="D41" s="439"/>
      <c r="E41" s="445"/>
      <c r="F41" s="446"/>
      <c r="K41" s="445"/>
    </row>
  </sheetData>
  <mergeCells count="2">
    <mergeCell ref="D3:F3"/>
    <mergeCell ref="D4:F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21"/>
  <sheetViews>
    <sheetView showGridLines="0" workbookViewId="0"/>
  </sheetViews>
  <sheetFormatPr defaultRowHeight="14.25"/>
  <cols>
    <col min="1" max="1" width="27.125" customWidth="1"/>
    <col min="2" max="3" width="8.5" customWidth="1"/>
    <col min="4" max="4" width="2.375" customWidth="1"/>
    <col min="5" max="6" width="8.5" customWidth="1"/>
  </cols>
  <sheetData>
    <row r="1" spans="1:10">
      <c r="A1" s="2" t="s">
        <v>83</v>
      </c>
    </row>
    <row r="2" spans="1:10" s="3" customFormat="1" ht="15.75">
      <c r="A2" s="1384" t="s">
        <v>84</v>
      </c>
      <c r="B2" s="1384"/>
      <c r="C2" s="1384"/>
      <c r="D2" s="1384"/>
      <c r="E2" s="1384"/>
      <c r="F2" s="1384"/>
    </row>
    <row r="3" spans="1:10" s="3" customFormat="1" ht="12.75">
      <c r="A3" s="1387" t="s">
        <v>60</v>
      </c>
      <c r="B3" s="1387"/>
      <c r="C3" s="1387"/>
      <c r="D3" s="1387"/>
      <c r="E3" s="1387"/>
      <c r="F3" s="1387"/>
    </row>
    <row r="4" spans="1:10" s="3" customFormat="1" ht="11.25">
      <c r="A4" s="9"/>
      <c r="B4" s="9"/>
    </row>
    <row r="5" spans="1:10" s="3" customFormat="1" ht="12.75" customHeight="1">
      <c r="A5" s="27"/>
      <c r="B5" s="1386" t="s">
        <v>501</v>
      </c>
      <c r="C5" s="1386"/>
      <c r="D5" s="28"/>
      <c r="E5" s="1388" t="s">
        <v>366</v>
      </c>
      <c r="F5" s="1388"/>
    </row>
    <row r="6" spans="1:10" s="3" customFormat="1" ht="35.25" customHeight="1">
      <c r="A6" s="1389"/>
      <c r="B6" s="426" t="s">
        <v>367</v>
      </c>
      <c r="C6" s="310" t="s">
        <v>407</v>
      </c>
      <c r="D6" s="31"/>
      <c r="E6" s="13" t="s">
        <v>367</v>
      </c>
      <c r="F6" s="307" t="s">
        <v>408</v>
      </c>
    </row>
    <row r="7" spans="1:10" s="3" customFormat="1" ht="3" customHeight="1">
      <c r="A7" s="1389"/>
      <c r="B7" s="427"/>
      <c r="C7" s="14"/>
      <c r="D7" s="31"/>
      <c r="E7" s="309"/>
      <c r="F7" s="30"/>
    </row>
    <row r="8" spans="1:10" s="3" customFormat="1" ht="11.25">
      <c r="A8" s="1389"/>
      <c r="B8" s="428" t="s">
        <v>6</v>
      </c>
      <c r="C8" s="31" t="s">
        <v>6</v>
      </c>
      <c r="D8" s="31"/>
      <c r="E8" s="32" t="s">
        <v>6</v>
      </c>
      <c r="F8" s="31" t="s">
        <v>6</v>
      </c>
    </row>
    <row r="9" spans="1:10" s="3" customFormat="1" ht="3" customHeight="1">
      <c r="A9" s="34"/>
      <c r="B9" s="429"/>
      <c r="C9" s="33"/>
      <c r="D9" s="31"/>
      <c r="E9" s="31"/>
      <c r="F9" s="31"/>
    </row>
    <row r="10" spans="1:10" s="3" customFormat="1" ht="11.25">
      <c r="A10" s="34" t="s">
        <v>61</v>
      </c>
      <c r="B10" s="1073">
        <v>-747.75900000000183</v>
      </c>
      <c r="C10" s="1074">
        <v>-3082.1989999999932</v>
      </c>
      <c r="D10" s="1074"/>
      <c r="E10" s="1074">
        <v>95.632999999999811</v>
      </c>
      <c r="F10" s="1074">
        <v>-464.17899999998917</v>
      </c>
    </row>
    <row r="11" spans="1:10" s="3" customFormat="1" ht="11.25">
      <c r="A11" s="34" t="s">
        <v>62</v>
      </c>
      <c r="B11" s="1073">
        <v>120834.227</v>
      </c>
      <c r="C11" s="1074">
        <v>117509.557</v>
      </c>
      <c r="D11" s="1074"/>
      <c r="E11" s="1074">
        <v>117493.96400000001</v>
      </c>
      <c r="F11" s="1074">
        <v>121299.265</v>
      </c>
    </row>
    <row r="12" spans="1:10" s="3" customFormat="1" ht="11.25">
      <c r="A12" s="34" t="s">
        <v>63</v>
      </c>
      <c r="B12" s="1073">
        <v>1671.328</v>
      </c>
      <c r="C12" s="1074">
        <v>-431.86099999999533</v>
      </c>
      <c r="D12" s="1074"/>
      <c r="E12" s="1074">
        <v>337.77499999999759</v>
      </c>
      <c r="F12" s="1074">
        <v>856.71799999999075</v>
      </c>
    </row>
    <row r="13" spans="1:10" s="3" customFormat="1" ht="3" customHeight="1">
      <c r="A13" s="29"/>
      <c r="B13" s="728"/>
      <c r="C13" s="731"/>
      <c r="D13" s="35"/>
      <c r="E13" s="807"/>
      <c r="F13" s="807"/>
    </row>
    <row r="14" spans="1:10" s="3" customFormat="1" ht="11.25">
      <c r="A14" s="36" t="s">
        <v>64</v>
      </c>
      <c r="B14" s="728"/>
      <c r="C14" s="731"/>
      <c r="D14" s="35"/>
      <c r="E14" s="807"/>
      <c r="F14" s="807"/>
    </row>
    <row r="15" spans="1:10" s="3" customFormat="1" ht="11.25">
      <c r="A15" s="34" t="s">
        <v>65</v>
      </c>
      <c r="B15" s="728">
        <v>-878.32900000000177</v>
      </c>
      <c r="C15" s="731">
        <v>-5488.5919999999933</v>
      </c>
      <c r="D15" s="35"/>
      <c r="E15" s="807">
        <v>-125.553</v>
      </c>
      <c r="F15" s="807">
        <v>-2693.2409999999882</v>
      </c>
      <c r="J15" s="37"/>
    </row>
    <row r="16" spans="1:10" s="3" customFormat="1" ht="11.25">
      <c r="A16" s="34" t="s">
        <v>66</v>
      </c>
      <c r="B16" s="728">
        <v>25229.645000000008</v>
      </c>
      <c r="C16" s="731">
        <v>30996.374000000003</v>
      </c>
      <c r="D16" s="35"/>
      <c r="E16" s="807">
        <v>21681.301000000003</v>
      </c>
      <c r="F16" s="807">
        <v>23374.237000000001</v>
      </c>
    </row>
    <row r="17" spans="1:6" s="3" customFormat="1" ht="3" customHeight="1">
      <c r="A17" s="34"/>
      <c r="B17" s="728"/>
      <c r="C17" s="731"/>
      <c r="D17" s="35"/>
      <c r="E17" s="807"/>
      <c r="F17" s="807"/>
    </row>
    <row r="18" spans="1:6" s="3" customFormat="1" ht="11.25">
      <c r="A18" s="34" t="s">
        <v>67</v>
      </c>
      <c r="B18" s="728">
        <v>-1646.4609999999993</v>
      </c>
      <c r="C18" s="731">
        <v>-5089.9259999999858</v>
      </c>
      <c r="D18" s="35"/>
      <c r="E18" s="807">
        <v>-964.38300000000072</v>
      </c>
      <c r="F18" s="807">
        <v>-2500.2540000000081</v>
      </c>
    </row>
    <row r="19" spans="1:6" s="643" customFormat="1" ht="11.25">
      <c r="A19" s="34"/>
      <c r="B19" s="729"/>
      <c r="C19" s="35"/>
      <c r="D19" s="35"/>
      <c r="E19" s="35"/>
      <c r="F19" s="35"/>
    </row>
    <row r="20" spans="1:6" s="643" customFormat="1" ht="11.25">
      <c r="A20" s="18" t="s">
        <v>505</v>
      </c>
      <c r="B20" s="708"/>
      <c r="C20" s="19"/>
      <c r="D20" s="20"/>
      <c r="E20" s="726"/>
      <c r="F20" s="727"/>
    </row>
    <row r="21" spans="1:6" ht="25.5" customHeight="1">
      <c r="A21" s="1385" t="s">
        <v>506</v>
      </c>
      <c r="B21" s="1385"/>
      <c r="C21" s="1385"/>
      <c r="D21" s="1385"/>
      <c r="E21" s="1385"/>
      <c r="F21" s="1385"/>
    </row>
  </sheetData>
  <mergeCells count="6">
    <mergeCell ref="A21:F21"/>
    <mergeCell ref="B5:C5"/>
    <mergeCell ref="A2:F2"/>
    <mergeCell ref="A3:F3"/>
    <mergeCell ref="E5:F5"/>
    <mergeCell ref="A6:A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31"/>
  <sheetViews>
    <sheetView showGridLines="0" zoomScaleNormal="100" workbookViewId="0"/>
  </sheetViews>
  <sheetFormatPr defaultRowHeight="11.25"/>
  <cols>
    <col min="1" max="1" width="37.125" style="628" customWidth="1"/>
    <col min="2" max="3" width="8.5" style="627" customWidth="1"/>
    <col min="4" max="4" width="2.375" style="627" customWidth="1"/>
    <col min="5" max="6" width="8.5" style="627" customWidth="1"/>
    <col min="7" max="16384" width="9" style="627"/>
  </cols>
  <sheetData>
    <row r="1" spans="1:6" ht="12.75">
      <c r="A1" s="620" t="s">
        <v>515</v>
      </c>
    </row>
    <row r="2" spans="1:6" ht="15.75">
      <c r="A2" s="1391" t="s">
        <v>535</v>
      </c>
      <c r="B2" s="1391"/>
      <c r="C2" s="1391"/>
      <c r="D2" s="1391"/>
      <c r="E2" s="1391"/>
      <c r="F2" s="1391"/>
    </row>
    <row r="3" spans="1:6" ht="12.75">
      <c r="A3" s="1392" t="s">
        <v>507</v>
      </c>
      <c r="B3" s="1392"/>
      <c r="C3" s="1392"/>
      <c r="D3" s="1392"/>
      <c r="E3" s="1392"/>
      <c r="F3" s="1392"/>
    </row>
    <row r="5" spans="1:6" ht="12.75" customHeight="1">
      <c r="A5" s="701"/>
      <c r="B5" s="1393" t="s">
        <v>501</v>
      </c>
      <c r="C5" s="1393"/>
      <c r="D5" s="705"/>
      <c r="E5" s="1393" t="s">
        <v>366</v>
      </c>
      <c r="F5" s="1393"/>
    </row>
    <row r="6" spans="1:6" ht="30" customHeight="1">
      <c r="A6" s="1394"/>
      <c r="B6" s="1395" t="s">
        <v>367</v>
      </c>
      <c r="C6" s="1397" t="s">
        <v>407</v>
      </c>
      <c r="D6" s="1399"/>
      <c r="E6" s="1400" t="s">
        <v>367</v>
      </c>
      <c r="F6" s="1397" t="s">
        <v>408</v>
      </c>
    </row>
    <row r="7" spans="1:6" ht="3" customHeight="1">
      <c r="A7" s="1394"/>
      <c r="B7" s="1396"/>
      <c r="C7" s="1398"/>
      <c r="D7" s="1399"/>
      <c r="E7" s="1401"/>
      <c r="F7" s="1402"/>
    </row>
    <row r="8" spans="1:6">
      <c r="A8" s="1394"/>
      <c r="B8" s="626" t="s">
        <v>6</v>
      </c>
      <c r="C8" s="703" t="s">
        <v>6</v>
      </c>
      <c r="D8" s="1399"/>
      <c r="E8" s="703" t="s">
        <v>6</v>
      </c>
      <c r="F8" s="703" t="s">
        <v>6</v>
      </c>
    </row>
    <row r="9" spans="1:6" ht="3" customHeight="1">
      <c r="A9" s="702"/>
      <c r="B9" s="624"/>
      <c r="C9" s="724"/>
      <c r="D9" s="703"/>
      <c r="E9" s="703"/>
      <c r="F9" s="703"/>
    </row>
    <row r="10" spans="1:6">
      <c r="A10" s="723" t="s">
        <v>145</v>
      </c>
      <c r="B10" s="722"/>
    </row>
    <row r="11" spans="1:6">
      <c r="A11" s="721" t="s">
        <v>222</v>
      </c>
      <c r="B11" s="720">
        <f>'[1]Table 1.1'!C37</f>
        <v>-1146.1610000000001</v>
      </c>
      <c r="C11" s="719">
        <f>'[1]Table 1.1'!D37</f>
        <v>-2708.4110000000001</v>
      </c>
      <c r="D11" s="718"/>
      <c r="E11" s="719">
        <f>'[1]Table 1.1'!F37</f>
        <v>-346.7599999999984</v>
      </c>
      <c r="F11" s="719">
        <f>'[1]Table 1.1'!G37</f>
        <v>-431.05899999999747</v>
      </c>
    </row>
    <row r="12" spans="1:6">
      <c r="A12" s="721" t="s">
        <v>508</v>
      </c>
      <c r="B12" s="720">
        <f>'[2]1049 PNC - OS'!$H$29</f>
        <v>75.923000000001593</v>
      </c>
      <c r="C12" s="719">
        <f>'[2]1049 PNC - OS'!$M$29</f>
        <v>436.5570000000007</v>
      </c>
      <c r="D12" s="717"/>
      <c r="E12" s="719">
        <f>'[2]1049 PNC - OS'!$D$29</f>
        <v>153.13199999999961</v>
      </c>
      <c r="F12" s="719">
        <f>'[2]1049 PNC - OS'!$G$29</f>
        <v>1049.3550000000032</v>
      </c>
    </row>
    <row r="13" spans="1:6">
      <c r="A13" s="721" t="s">
        <v>509</v>
      </c>
      <c r="B13" s="720">
        <f>'[2]1049 PFC - OS'!$H$29</f>
        <v>322.47900000000004</v>
      </c>
      <c r="C13" s="719">
        <f>'[2]1049 PFC - OS'!$M$29</f>
        <v>202.85800000000017</v>
      </c>
      <c r="D13" s="717"/>
      <c r="E13" s="719">
        <f>'[2]1049 PFC - OS'!$D$29</f>
        <v>289.26100000000008</v>
      </c>
      <c r="F13" s="719">
        <f>'[2]1049 PFC - OS'!$G$29</f>
        <v>176.07999999999947</v>
      </c>
    </row>
    <row r="14" spans="1:6" ht="3" customHeight="1">
      <c r="A14" s="627"/>
      <c r="B14" s="720"/>
      <c r="C14" s="719"/>
      <c r="D14" s="716"/>
      <c r="E14" s="719"/>
      <c r="F14" s="719"/>
    </row>
    <row r="15" spans="1:6">
      <c r="A15" s="715" t="s">
        <v>510</v>
      </c>
      <c r="B15" s="720"/>
      <c r="C15" s="719"/>
      <c r="D15" s="717"/>
      <c r="E15" s="719"/>
      <c r="F15" s="719"/>
    </row>
    <row r="16" spans="1:6" ht="3" customHeight="1">
      <c r="A16" s="627"/>
      <c r="B16" s="720"/>
      <c r="C16" s="719"/>
      <c r="D16" s="718"/>
      <c r="E16" s="719"/>
      <c r="F16" s="719"/>
    </row>
    <row r="17" spans="1:8">
      <c r="A17" s="627" t="s">
        <v>511</v>
      </c>
      <c r="B17" s="714">
        <f>'[1]Table 1.1'!C17</f>
        <v>0</v>
      </c>
      <c r="C17" s="719">
        <f>'[1]Table 1.1'!D17</f>
        <v>945.12</v>
      </c>
      <c r="D17" s="717"/>
      <c r="E17" s="713">
        <f>'[1]Table 1.1'!F17</f>
        <v>0</v>
      </c>
      <c r="F17" s="719">
        <f>'[1]Table 1.1'!G17</f>
        <v>1186.559</v>
      </c>
    </row>
    <row r="18" spans="1:8">
      <c r="A18" s="1269" t="s">
        <v>512</v>
      </c>
      <c r="B18" s="1276"/>
      <c r="C18" s="1271"/>
      <c r="D18" s="1273"/>
      <c r="E18" s="1274"/>
      <c r="F18" s="1271"/>
    </row>
    <row r="19" spans="1:8">
      <c r="A19" s="1270" t="s">
        <v>513</v>
      </c>
      <c r="B19" s="1275">
        <v>0</v>
      </c>
      <c r="C19" s="1271">
        <v>68.082999999999998</v>
      </c>
      <c r="D19" s="1272"/>
      <c r="E19" s="1274">
        <v>0</v>
      </c>
      <c r="F19" s="1271">
        <v>71.995999999999995</v>
      </c>
    </row>
    <row r="20" spans="1:8" ht="3" customHeight="1">
      <c r="A20" s="721"/>
      <c r="B20" s="722"/>
    </row>
    <row r="21" spans="1:8">
      <c r="A21" s="723" t="s">
        <v>514</v>
      </c>
      <c r="B21" s="712">
        <f>'[1]Table 1.5'!C34</f>
        <v>-747.75900000000183</v>
      </c>
      <c r="C21" s="711">
        <f>'[1]Table 1.5'!D34</f>
        <v>-3082.1989999999932</v>
      </c>
      <c r="D21" s="706"/>
      <c r="E21" s="711">
        <f>'[1]Table 1.5'!F34</f>
        <v>95.632999999999811</v>
      </c>
      <c r="F21" s="711">
        <f>'[1]Table 1.5'!G34</f>
        <v>-464.17899999998917</v>
      </c>
    </row>
    <row r="22" spans="1:8" ht="9" customHeight="1"/>
    <row r="23" spans="1:8">
      <c r="A23" s="18" t="s">
        <v>505</v>
      </c>
      <c r="B23" s="708"/>
      <c r="C23" s="19"/>
      <c r="D23" s="20"/>
      <c r="E23" s="726"/>
      <c r="F23" s="727"/>
    </row>
    <row r="24" spans="1:8" ht="23.25" customHeight="1">
      <c r="A24" s="1390" t="s">
        <v>506</v>
      </c>
      <c r="B24" s="1390"/>
      <c r="C24" s="1390"/>
      <c r="D24" s="1390"/>
      <c r="E24" s="1390"/>
      <c r="F24" s="1390"/>
    </row>
    <row r="25" spans="1:8" ht="21.75" customHeight="1">
      <c r="A25" s="1369" t="s">
        <v>516</v>
      </c>
      <c r="B25" s="1369"/>
      <c r="C25" s="1369"/>
      <c r="D25" s="1369"/>
      <c r="E25" s="1369"/>
      <c r="F25" s="1369"/>
    </row>
    <row r="26" spans="1:8" ht="8.25" customHeight="1">
      <c r="A26" s="710"/>
      <c r="B26" s="709"/>
      <c r="C26" s="709"/>
      <c r="D26" s="709"/>
      <c r="E26" s="709"/>
      <c r="F26" s="709"/>
    </row>
    <row r="28" spans="1:8">
      <c r="A28" s="625"/>
      <c r="B28" s="700"/>
      <c r="C28" s="700"/>
      <c r="D28" s="700"/>
      <c r="E28" s="700"/>
      <c r="F28" s="700"/>
      <c r="G28" s="700"/>
      <c r="H28" s="700"/>
    </row>
    <row r="29" spans="1:8">
      <c r="A29" s="707"/>
      <c r="B29" s="707"/>
      <c r="C29" s="707"/>
      <c r="D29" s="707"/>
      <c r="E29" s="707"/>
      <c r="F29" s="707"/>
      <c r="G29" s="707"/>
      <c r="H29" s="707"/>
    </row>
    <row r="30" spans="1:8">
      <c r="A30" s="707"/>
      <c r="B30" s="707"/>
      <c r="C30" s="707"/>
      <c r="D30" s="707"/>
      <c r="E30" s="700"/>
      <c r="F30" s="700"/>
      <c r="G30" s="700"/>
      <c r="H30" s="700"/>
    </row>
    <row r="31" spans="1:8">
      <c r="A31" s="625"/>
      <c r="B31" s="700"/>
      <c r="C31" s="700"/>
      <c r="D31" s="700"/>
      <c r="E31" s="700"/>
      <c r="F31" s="700"/>
      <c r="G31" s="700"/>
      <c r="H31" s="700"/>
    </row>
  </sheetData>
  <mergeCells count="12">
    <mergeCell ref="A25:F25"/>
    <mergeCell ref="A24:F24"/>
    <mergeCell ref="A2:F2"/>
    <mergeCell ref="A3:F3"/>
    <mergeCell ref="B5:C5"/>
    <mergeCell ref="E5:F5"/>
    <mergeCell ref="A6:A8"/>
    <mergeCell ref="B6:B7"/>
    <mergeCell ref="C6:C7"/>
    <mergeCell ref="D6:D8"/>
    <mergeCell ref="E6:E7"/>
    <mergeCell ref="F6:F7"/>
  </mergeCells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41"/>
  <sheetViews>
    <sheetView showGridLines="0" workbookViewId="0"/>
  </sheetViews>
  <sheetFormatPr defaultRowHeight="14.25"/>
  <cols>
    <col min="3" max="3" width="6.25" customWidth="1"/>
    <col min="4" max="4" width="20.25" customWidth="1"/>
    <col min="10" max="10" width="14.5" customWidth="1"/>
  </cols>
  <sheetData>
    <row r="1" spans="1:6">
      <c r="A1" s="2" t="s">
        <v>558</v>
      </c>
    </row>
    <row r="3" spans="1:6" ht="18.75">
      <c r="D3" s="1384" t="s">
        <v>467</v>
      </c>
      <c r="E3" s="1384"/>
      <c r="F3" s="1384"/>
    </row>
    <row r="4" spans="1:6" ht="15">
      <c r="D4" s="1382" t="s">
        <v>517</v>
      </c>
      <c r="E4" s="1382"/>
      <c r="F4" s="1382"/>
    </row>
    <row r="25" spans="3:10">
      <c r="D25" s="3" t="s">
        <v>76</v>
      </c>
    </row>
    <row r="28" spans="3:10" ht="20.25" customHeight="1">
      <c r="D28" s="447"/>
      <c r="F28" s="732">
        <v>42277</v>
      </c>
      <c r="G28" s="154" t="s">
        <v>71</v>
      </c>
    </row>
    <row r="29" spans="3:10" ht="20.25" customHeight="1">
      <c r="D29" s="447"/>
      <c r="F29" s="732" t="s">
        <v>6</v>
      </c>
      <c r="G29" s="442"/>
    </row>
    <row r="30" spans="3:10">
      <c r="C30" s="439"/>
      <c r="D30" s="439" t="s">
        <v>85</v>
      </c>
      <c r="E30" s="448"/>
      <c r="F30" s="439">
        <v>209</v>
      </c>
      <c r="G30" s="439">
        <v>18</v>
      </c>
      <c r="J30" s="439"/>
    </row>
    <row r="31" spans="3:10">
      <c r="C31" s="439"/>
      <c r="D31" s="439" t="s">
        <v>410</v>
      </c>
      <c r="E31" s="448"/>
      <c r="F31" s="439">
        <v>209</v>
      </c>
      <c r="G31" s="439">
        <v>18</v>
      </c>
      <c r="J31" s="439"/>
    </row>
    <row r="32" spans="3:10">
      <c r="C32" s="439"/>
      <c r="D32" s="439" t="s">
        <v>86</v>
      </c>
      <c r="E32" s="448"/>
      <c r="F32" s="439">
        <v>149</v>
      </c>
      <c r="G32" s="439">
        <v>13</v>
      </c>
      <c r="J32" s="439"/>
    </row>
    <row r="33" spans="3:12">
      <c r="C33" s="439"/>
      <c r="D33" s="439" t="s">
        <v>78</v>
      </c>
      <c r="E33" s="448"/>
      <c r="F33" s="439">
        <v>102</v>
      </c>
      <c r="G33" s="439">
        <v>9</v>
      </c>
      <c r="J33" s="439"/>
    </row>
    <row r="34" spans="3:12">
      <c r="C34" s="439"/>
      <c r="D34" s="439" t="s">
        <v>88</v>
      </c>
      <c r="E34" s="448"/>
      <c r="F34" s="439">
        <v>84</v>
      </c>
      <c r="G34" s="439">
        <v>7</v>
      </c>
      <c r="J34" s="439"/>
    </row>
    <row r="35" spans="3:12">
      <c r="C35" s="439"/>
      <c r="D35" s="439" t="s">
        <v>80</v>
      </c>
      <c r="E35" s="448"/>
      <c r="F35" s="439">
        <v>69</v>
      </c>
      <c r="G35" s="439">
        <v>6</v>
      </c>
      <c r="J35" s="439"/>
    </row>
    <row r="36" spans="3:12">
      <c r="C36" s="439"/>
      <c r="D36" s="439" t="s">
        <v>518</v>
      </c>
      <c r="E36" s="448"/>
      <c r="F36" s="439">
        <v>31</v>
      </c>
      <c r="G36" s="439">
        <v>3</v>
      </c>
      <c r="J36" s="439"/>
    </row>
    <row r="37" spans="3:12">
      <c r="C37" s="439"/>
      <c r="D37" s="439" t="s">
        <v>519</v>
      </c>
      <c r="E37" s="448"/>
      <c r="F37" s="439">
        <v>30</v>
      </c>
      <c r="G37" s="439">
        <v>2</v>
      </c>
      <c r="J37" s="439"/>
    </row>
    <row r="38" spans="3:12">
      <c r="C38" s="439"/>
      <c r="D38" s="439" t="s">
        <v>485</v>
      </c>
      <c r="E38" s="449"/>
      <c r="F38" s="439">
        <v>27</v>
      </c>
      <c r="G38" s="439">
        <v>2</v>
      </c>
      <c r="J38" s="439"/>
    </row>
    <row r="39" spans="3:12">
      <c r="C39" s="439"/>
      <c r="D39" s="439" t="s">
        <v>87</v>
      </c>
      <c r="E39" s="448"/>
      <c r="F39" s="439">
        <v>26</v>
      </c>
      <c r="G39" s="439">
        <v>2</v>
      </c>
      <c r="J39" s="439"/>
    </row>
    <row r="40" spans="3:12">
      <c r="C40" s="439"/>
      <c r="D40" s="439" t="s">
        <v>409</v>
      </c>
      <c r="E40" s="448"/>
      <c r="F40" s="439">
        <v>229</v>
      </c>
      <c r="G40" s="439">
        <v>20</v>
      </c>
      <c r="J40" s="439"/>
    </row>
    <row r="41" spans="3:12">
      <c r="D41" s="447" t="s">
        <v>18</v>
      </c>
      <c r="F41" s="733">
        <v>1165</v>
      </c>
      <c r="G41" s="439">
        <v>100</v>
      </c>
      <c r="J41" s="447"/>
      <c r="K41" s="734"/>
      <c r="L41" s="735"/>
    </row>
  </sheetData>
  <mergeCells count="2">
    <mergeCell ref="D3:F3"/>
    <mergeCell ref="D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1</vt:i4>
      </vt:variant>
    </vt:vector>
  </HeadingPairs>
  <TitlesOfParts>
    <vt:vector size="43" baseType="lpstr">
      <vt:lpstr>Table 1</vt:lpstr>
      <vt:lpstr>Figure 1</vt:lpstr>
      <vt:lpstr>Figure 2</vt:lpstr>
      <vt:lpstr>Figure 3</vt:lpstr>
      <vt:lpstr>Figure 4</vt:lpstr>
      <vt:lpstr>Figure 5</vt:lpstr>
      <vt:lpstr>Table 2</vt:lpstr>
      <vt:lpstr>Table 3</vt:lpstr>
      <vt:lpstr>Figure 6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Note 3</vt:lpstr>
      <vt:lpstr>Note 4</vt:lpstr>
      <vt:lpstr>Note 4 Cont.</vt:lpstr>
      <vt:lpstr>Notes 5,6 &amp; 7</vt:lpstr>
      <vt:lpstr>Table 2.1</vt:lpstr>
      <vt:lpstr>Table 2.2</vt:lpstr>
      <vt:lpstr>Table 3.1</vt:lpstr>
      <vt:lpstr>Table 3.2</vt:lpstr>
      <vt:lpstr>Table 3.3</vt:lpstr>
      <vt:lpstr>Table 3.4</vt:lpstr>
      <vt:lpstr>Table 3.5</vt:lpstr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4.8</vt:lpstr>
      <vt:lpstr>Table 4.9</vt:lpstr>
      <vt:lpstr>Table 4.10</vt:lpstr>
      <vt:lpstr>Table 4.11</vt:lpstr>
      <vt:lpstr>Table 4.12</vt:lpstr>
      <vt:lpstr>Sheet3</vt:lpstr>
      <vt:lpstr>Sheet7</vt:lpstr>
      <vt:lpstr>'Table 3'!Print_Area</vt:lpstr>
    </vt:vector>
  </TitlesOfParts>
  <Company>Department of Treasury 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 and Table Data - 2015-16 Quarterly Financial Report - September 2015</dc:title>
  <dc:creator>Department of Treasury WA</dc:creator>
  <dc:description>Chart and Table Data - 2015-16 Quarterly Financial Report - September 2015</dc:description>
  <cp:lastModifiedBy>Department of Treasury WA</cp:lastModifiedBy>
  <cp:lastPrinted>2015-11-13T05:41:38Z</cp:lastPrinted>
  <dcterms:created xsi:type="dcterms:W3CDTF">2014-06-04T01:33:24Z</dcterms:created>
  <dcterms:modified xsi:type="dcterms:W3CDTF">2015-11-26T05:57:08Z</dcterms:modified>
</cp:coreProperties>
</file>