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04001542\Desktop\"/>
    </mc:Choice>
  </mc:AlternateContent>
  <xr:revisionPtr revIDLastSave="0" documentId="8_{BC5F620E-6DFC-4CAE-BB8E-70B2C3027657}" xr6:coauthVersionLast="44" xr6:coauthVersionMax="44" xr10:uidLastSave="{00000000-0000-0000-0000-000000000000}"/>
  <bookViews>
    <workbookView xWindow="-120" yWindow="-120" windowWidth="25440" windowHeight="15390" tabRatio="968" activeTab="2" xr2:uid="{00000000-000D-0000-FFFF-FFFF00000000}"/>
  </bookViews>
  <sheets>
    <sheet name="Table 1" sheetId="1" r:id="rId1"/>
    <sheet name="Figure 1" sheetId="43" r:id="rId2"/>
    <sheet name="Figure 2" sheetId="40" r:id="rId3"/>
    <sheet name="Figure 3" sheetId="41" r:id="rId4"/>
    <sheet name="Figure 4" sheetId="42" r:id="rId5"/>
    <sheet name="Figure 5" sheetId="44" r:id="rId6"/>
    <sheet name="Figure 6" sheetId="45" r:id="rId7"/>
    <sheet name="Table 2" sheetId="2" r:id="rId8"/>
    <sheet name="Table 3" sheetId="34" r:id="rId9"/>
    <sheet name="Figure 7" sheetId="46" r:id="rId10"/>
    <sheet name="Table 1.1" sheetId="6" r:id="rId11"/>
    <sheet name="Table 1.2" sheetId="5" r:id="rId12"/>
    <sheet name="Table 1.3" sheetId="27" r:id="rId13"/>
    <sheet name="Table1.4" sheetId="4" r:id="rId14"/>
    <sheet name="Table 1.5" sheetId="3" r:id="rId15"/>
    <sheet name="Table 1.6" sheetId="8" r:id="rId16"/>
    <sheet name="Table 1.7" sheetId="28" r:id="rId17"/>
    <sheet name="Table 1.8" sheetId="7" r:id="rId18"/>
    <sheet name="Note 3" sheetId="37" r:id="rId19"/>
    <sheet name="Note 4" sheetId="25" r:id="rId20"/>
    <sheet name="Note 5" sheetId="9" r:id="rId21"/>
    <sheet name="Receivables" sheetId="31" state="hidden" r:id="rId22"/>
    <sheet name="Investments" sheetId="30" state="hidden" r:id="rId23"/>
    <sheet name="Borrowings" sheetId="32" state="hidden" r:id="rId24"/>
    <sheet name="Table 2.1" sheetId="10" state="hidden" r:id="rId25"/>
    <sheet name="Table 2.2" sheetId="26" state="hidden" r:id="rId26"/>
    <sheet name="Note 6" sheetId="47" r:id="rId27"/>
    <sheet name="Note 7" sheetId="48" r:id="rId28"/>
    <sheet name="Table2.1" sheetId="50" r:id="rId29"/>
    <sheet name="Table2.2" sheetId="51" r:id="rId30"/>
    <sheet name="Table 3.1" sheetId="52" r:id="rId31"/>
    <sheet name="Table 3.2" sheetId="53" r:id="rId32"/>
    <sheet name="Table 3.3" sheetId="54" r:id="rId33"/>
    <sheet name="Table 3.4" sheetId="55" r:id="rId34"/>
    <sheet name="Table 3.5" sheetId="57" r:id="rId35"/>
    <sheet name="Table 4.1" sheetId="58" r:id="rId36"/>
    <sheet name="Table 4.2" sheetId="59" r:id="rId37"/>
    <sheet name="Table 4.3" sheetId="60" r:id="rId38"/>
    <sheet name="Table 4.4" sheetId="61" r:id="rId39"/>
    <sheet name="Table 4.5" sheetId="62" r:id="rId40"/>
    <sheet name="Table 4.6" sheetId="63" r:id="rId41"/>
    <sheet name="Table 4.7" sheetId="64" r:id="rId42"/>
    <sheet name="Table 4.8" sheetId="65" r:id="rId43"/>
    <sheet name="Table 4.9" sheetId="66" r:id="rId44"/>
    <sheet name="Table 4.10" sheetId="67" r:id="rId45"/>
    <sheet name="Table 4.11" sheetId="68" r:id="rId46"/>
    <sheet name="Table 4.12" sheetId="69" r:id="rId47"/>
    <sheet name="Table 4.13" sheetId="70" r:id="rId48"/>
    <sheet name="Table 4.14" sheetId="71" r:id="rId49"/>
  </sheets>
  <definedNames>
    <definedName name="_Toc464649088" localSheetId="31">'Table 3.2'!$A$57</definedName>
    <definedName name="EssAliasTable" localSheetId="22">"Default"</definedName>
    <definedName name="EssAliasTable" localSheetId="21">"Default"</definedName>
    <definedName name="EssLatest" localSheetId="22">"P1"</definedName>
    <definedName name="EssLatest" localSheetId="21">"P1"</definedName>
    <definedName name="EssOptions" localSheetId="23">"A1100000000010000000101100020_010010"</definedName>
    <definedName name="EssOptions" localSheetId="22">"A1100000000010000000101100020_010010"</definedName>
    <definedName name="EssOptions" localSheetId="19">"A1100000000030000000001100020_0000"</definedName>
    <definedName name="EssOptions" localSheetId="21">"A1100000000010000000101100020_010010"</definedName>
    <definedName name="_xlnm.Print_Area" localSheetId="22">Investments!$A$1:$Q$50</definedName>
    <definedName name="_xlnm.Print_Area" localSheetId="19">'Note 4'!$A$2:$H$129</definedName>
    <definedName name="_xlnm.Print_Area" localSheetId="20">'Note 5'!$A$1:$F$38</definedName>
    <definedName name="_xlnm.Print_Area" localSheetId="26">'Note 6'!$A$1:$F$21</definedName>
    <definedName name="_xlnm.Print_Area" localSheetId="27">'Note 7'!$A$1:$F$23</definedName>
    <definedName name="_xlnm.Print_Area" localSheetId="0">'Table 1'!$A$2:$H$18</definedName>
    <definedName name="_xlnm.Print_Area" localSheetId="10">'Table 1.1'!$A$2:$I$70</definedName>
    <definedName name="_xlnm.Print_Area" localSheetId="11">'Table 1.2'!$A$2:$G$65</definedName>
    <definedName name="_xlnm.Print_Area" localSheetId="12">'Table 1.3'!$A$1:$E$30</definedName>
    <definedName name="_xlnm.Print_Area" localSheetId="14">'Table 1.5'!$A$2:$I$66</definedName>
    <definedName name="_xlnm.Print_Area" localSheetId="15">'Table 1.6'!$A$2:$G$62</definedName>
    <definedName name="_xlnm.Print_Area" localSheetId="16">'Table 1.7'!$A$1:$D$32</definedName>
    <definedName name="_xlnm.Print_Area" localSheetId="17">'Table 1.8'!$A$2:$I$73</definedName>
    <definedName name="_xlnm.Print_Area" localSheetId="7">'Table 2'!$A$2:$H$18</definedName>
    <definedName name="_xlnm.Print_Area" localSheetId="8">'Table 3'!$A$1:$H$21</definedName>
    <definedName name="_xlnm.Print_Area" localSheetId="30">'Table 3.1'!$A$2:$D$18</definedName>
    <definedName name="_xlnm.Print_Area" localSheetId="31">'Table 3.2'!$A$2:$E$56</definedName>
    <definedName name="_xlnm.Print_Area" localSheetId="32">'Table 3.3'!$A$2:$D$18</definedName>
    <definedName name="_xlnm.Print_Area" localSheetId="33">'Table 3.4'!$A$2:$H$25</definedName>
    <definedName name="_xlnm.Print_Area" localSheetId="34">'Table 3.5'!$A$2:$G$90</definedName>
    <definedName name="_xlnm.Print_Area" localSheetId="13">Table1.4!$A$2:$I$74</definedName>
    <definedName name="_xlnm.Print_Area" localSheetId="28">Table2.1!$A$2:$H$115</definedName>
    <definedName name="_xlnm.Print_Area" localSheetId="29">Table2.2!$A$2:$H$107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1" i="58" l="1"/>
  <c r="J119" i="26" l="1"/>
  <c r="J117" i="26"/>
  <c r="C116" i="26"/>
  <c r="C117" i="26" s="1"/>
  <c r="I117" i="26" s="1"/>
  <c r="J111" i="26"/>
  <c r="J109" i="26"/>
  <c r="J107" i="26"/>
  <c r="J105" i="26"/>
  <c r="C105" i="26"/>
  <c r="E104" i="26"/>
  <c r="B104" i="26"/>
  <c r="F103" i="26"/>
  <c r="E103" i="26"/>
  <c r="C103" i="26"/>
  <c r="F102" i="26"/>
  <c r="E102" i="26"/>
  <c r="C102" i="26"/>
  <c r="B102" i="26"/>
  <c r="F101" i="26"/>
  <c r="E101" i="26"/>
  <c r="C101" i="26"/>
  <c r="B101" i="26"/>
  <c r="F98" i="26"/>
  <c r="E98" i="26"/>
  <c r="C98" i="26"/>
  <c r="B98" i="26"/>
  <c r="F97" i="26"/>
  <c r="E97" i="26"/>
  <c r="C97" i="26"/>
  <c r="B97" i="26"/>
  <c r="F96" i="26"/>
  <c r="E96" i="26"/>
  <c r="C96" i="26"/>
  <c r="B96" i="26"/>
  <c r="F93" i="26"/>
  <c r="E93" i="26"/>
  <c r="C93" i="26"/>
  <c r="B93" i="26"/>
  <c r="J80" i="26"/>
  <c r="F80" i="26"/>
  <c r="C80" i="26"/>
  <c r="F78" i="26"/>
  <c r="E78" i="26"/>
  <c r="C78" i="26"/>
  <c r="B78" i="26"/>
  <c r="F77" i="26"/>
  <c r="E77" i="26"/>
  <c r="C77" i="26"/>
  <c r="B77" i="26"/>
  <c r="F76" i="26"/>
  <c r="E76" i="26"/>
  <c r="C76" i="26"/>
  <c r="B76" i="26"/>
  <c r="F75" i="26"/>
  <c r="E75" i="26"/>
  <c r="C75" i="26"/>
  <c r="B75" i="26"/>
  <c r="F72" i="26"/>
  <c r="E72" i="26"/>
  <c r="C72" i="26"/>
  <c r="B72" i="26"/>
  <c r="F71" i="26"/>
  <c r="E71" i="26"/>
  <c r="C71" i="26"/>
  <c r="B71" i="26"/>
  <c r="F70" i="26"/>
  <c r="E70" i="26"/>
  <c r="C70" i="26"/>
  <c r="B70" i="26"/>
  <c r="F67" i="26"/>
  <c r="E67" i="26"/>
  <c r="C67" i="26"/>
  <c r="B67" i="26"/>
  <c r="F66" i="26"/>
  <c r="E66" i="26"/>
  <c r="C66" i="26"/>
  <c r="B66" i="26"/>
  <c r="F65" i="26"/>
  <c r="E65" i="26"/>
  <c r="C65" i="26"/>
  <c r="B65" i="26"/>
  <c r="F64" i="26"/>
  <c r="E64" i="26"/>
  <c r="C64" i="26"/>
  <c r="B64" i="26"/>
  <c r="F63" i="26"/>
  <c r="E63" i="26"/>
  <c r="C63" i="26"/>
  <c r="B63" i="26"/>
  <c r="F60" i="26"/>
  <c r="E60" i="26"/>
  <c r="C60" i="26"/>
  <c r="B60" i="26"/>
  <c r="F59" i="26"/>
  <c r="E59" i="26"/>
  <c r="C59" i="26"/>
  <c r="B59" i="26"/>
  <c r="F58" i="26"/>
  <c r="E58" i="26"/>
  <c r="C58" i="26"/>
  <c r="B58" i="26"/>
  <c r="F57" i="26"/>
  <c r="E57" i="26"/>
  <c r="C57" i="26"/>
  <c r="B57" i="26"/>
  <c r="F56" i="26"/>
  <c r="E56" i="26"/>
  <c r="C56" i="26"/>
  <c r="B56" i="26"/>
  <c r="F53" i="26"/>
  <c r="E53" i="26"/>
  <c r="C53" i="26"/>
  <c r="B53" i="26"/>
  <c r="F52" i="26"/>
  <c r="E52" i="26"/>
  <c r="C52" i="26"/>
  <c r="B52" i="26"/>
  <c r="F51" i="26"/>
  <c r="E51" i="26"/>
  <c r="C51" i="26"/>
  <c r="B51" i="26"/>
  <c r="F47" i="26"/>
  <c r="E47" i="26"/>
  <c r="C47" i="26"/>
  <c r="B47" i="26"/>
  <c r="B31" i="26"/>
  <c r="F106" i="10"/>
  <c r="F105" i="26" s="1"/>
  <c r="E106" i="10"/>
  <c r="E105" i="26" s="1"/>
  <c r="H103" i="10"/>
  <c r="H102" i="10"/>
  <c r="H101" i="10"/>
  <c r="H100" i="10"/>
  <c r="H99" i="10"/>
  <c r="H98" i="10"/>
  <c r="H97" i="10"/>
  <c r="H96" i="10"/>
  <c r="H95" i="10"/>
  <c r="H94" i="10"/>
  <c r="E86" i="10"/>
  <c r="B86" i="10"/>
  <c r="F80" i="10"/>
  <c r="E80" i="10"/>
  <c r="E80" i="26" s="1"/>
  <c r="B80" i="10"/>
  <c r="B80" i="26" s="1"/>
  <c r="F47" i="10"/>
  <c r="E47" i="10"/>
  <c r="C47" i="10"/>
  <c r="B47" i="10"/>
  <c r="D45" i="32"/>
  <c r="Q42" i="32"/>
  <c r="O42" i="32"/>
  <c r="M42" i="32"/>
  <c r="K42" i="32"/>
  <c r="I42" i="32"/>
  <c r="G42" i="32"/>
  <c r="E42" i="32"/>
  <c r="C42" i="32"/>
  <c r="Q41" i="32"/>
  <c r="O41" i="32"/>
  <c r="M41" i="32"/>
  <c r="K41" i="32"/>
  <c r="I41" i="32"/>
  <c r="G41" i="32"/>
  <c r="E41" i="32"/>
  <c r="C41" i="32"/>
  <c r="Q40" i="32"/>
  <c r="O40" i="32"/>
  <c r="M40" i="32"/>
  <c r="K40" i="32"/>
  <c r="I40" i="32"/>
  <c r="G40" i="32"/>
  <c r="E40" i="32"/>
  <c r="C40" i="32"/>
  <c r="Q39" i="32"/>
  <c r="Q43" i="32" s="1"/>
  <c r="Q45" i="32" s="1"/>
  <c r="O39" i="32"/>
  <c r="O43" i="32" s="1"/>
  <c r="O45" i="32" s="1"/>
  <c r="M39" i="32"/>
  <c r="M43" i="32" s="1"/>
  <c r="M45" i="32" s="1"/>
  <c r="K39" i="32"/>
  <c r="K43" i="32" s="1"/>
  <c r="K45" i="32" s="1"/>
  <c r="I39" i="32"/>
  <c r="I43" i="32" s="1"/>
  <c r="I45" i="32" s="1"/>
  <c r="G39" i="32"/>
  <c r="G43" i="32" s="1"/>
  <c r="G45" i="32" s="1"/>
  <c r="E39" i="32"/>
  <c r="E43" i="32" s="1"/>
  <c r="E45" i="32" s="1"/>
  <c r="C39" i="32"/>
  <c r="C43" i="32" s="1"/>
  <c r="C45" i="32" s="1"/>
  <c r="Q36" i="32"/>
  <c r="O36" i="32"/>
  <c r="M36" i="32"/>
  <c r="K36" i="32"/>
  <c r="I36" i="32"/>
  <c r="G36" i="32"/>
  <c r="E36" i="32"/>
  <c r="S36" i="32" s="1"/>
  <c r="C36" i="32"/>
  <c r="S35" i="32"/>
  <c r="Q47" i="30"/>
  <c r="O47" i="30"/>
  <c r="M47" i="30"/>
  <c r="K47" i="30"/>
  <c r="I47" i="30"/>
  <c r="G47" i="30"/>
  <c r="E47" i="30"/>
  <c r="C47" i="30"/>
  <c r="Q46" i="30"/>
  <c r="Q48" i="30" s="1"/>
  <c r="O46" i="30"/>
  <c r="O48" i="30" s="1"/>
  <c r="O50" i="30" s="1"/>
  <c r="O52" i="30" s="1"/>
  <c r="M46" i="30"/>
  <c r="M48" i="30" s="1"/>
  <c r="M50" i="30" s="1"/>
  <c r="M52" i="30" s="1"/>
  <c r="K46" i="30"/>
  <c r="K48" i="30" s="1"/>
  <c r="K50" i="30" s="1"/>
  <c r="K52" i="30" s="1"/>
  <c r="I46" i="30"/>
  <c r="I48" i="30" s="1"/>
  <c r="G46" i="30"/>
  <c r="G48" i="30" s="1"/>
  <c r="G50" i="30" s="1"/>
  <c r="G52" i="30" s="1"/>
  <c r="E46" i="30"/>
  <c r="E48" i="30" s="1"/>
  <c r="C46" i="30"/>
  <c r="C48" i="30" s="1"/>
  <c r="S45" i="30"/>
  <c r="S44" i="30"/>
  <c r="S43" i="30"/>
  <c r="Q42" i="30"/>
  <c r="O42" i="30"/>
  <c r="M42" i="30"/>
  <c r="K42" i="30"/>
  <c r="I42" i="30"/>
  <c r="G42" i="30"/>
  <c r="E42" i="30"/>
  <c r="C42" i="30"/>
  <c r="Q41" i="30"/>
  <c r="Q43" i="30" s="1"/>
  <c r="O41" i="30"/>
  <c r="O43" i="30" s="1"/>
  <c r="M41" i="30"/>
  <c r="M43" i="30" s="1"/>
  <c r="K41" i="30"/>
  <c r="K43" i="30" s="1"/>
  <c r="I41" i="30"/>
  <c r="I43" i="30" s="1"/>
  <c r="G41" i="30"/>
  <c r="G43" i="30" s="1"/>
  <c r="E41" i="30"/>
  <c r="E43" i="30" s="1"/>
  <c r="C41" i="30"/>
  <c r="C43" i="30" s="1"/>
  <c r="Q36" i="30"/>
  <c r="S36" i="30" s="1"/>
  <c r="P36" i="30"/>
  <c r="O36" i="30"/>
  <c r="N36" i="30"/>
  <c r="M36" i="30"/>
  <c r="L36" i="30"/>
  <c r="K36" i="30"/>
  <c r="J36" i="30"/>
  <c r="I36" i="30"/>
  <c r="H36" i="30"/>
  <c r="G36" i="30"/>
  <c r="F36" i="30"/>
  <c r="E36" i="30"/>
  <c r="D36" i="30"/>
  <c r="C36" i="30"/>
  <c r="S35" i="30"/>
  <c r="I60" i="31"/>
  <c r="G60" i="31"/>
  <c r="Q59" i="31"/>
  <c r="P59" i="31"/>
  <c r="O59" i="31"/>
  <c r="M59" i="31"/>
  <c r="L59" i="31"/>
  <c r="K59" i="31"/>
  <c r="K60" i="31" s="1"/>
  <c r="I59" i="31"/>
  <c r="G59" i="31"/>
  <c r="E59" i="31"/>
  <c r="C59" i="31"/>
  <c r="Q58" i="31"/>
  <c r="Q60" i="31" s="1"/>
  <c r="P58" i="31"/>
  <c r="P60" i="31" s="1"/>
  <c r="O58" i="31"/>
  <c r="O60" i="31" s="1"/>
  <c r="M58" i="31"/>
  <c r="M60" i="31" s="1"/>
  <c r="L58" i="31"/>
  <c r="L60" i="31" s="1"/>
  <c r="K58" i="31"/>
  <c r="I58" i="31"/>
  <c r="G58" i="31"/>
  <c r="E58" i="31"/>
  <c r="E60" i="31" s="1"/>
  <c r="C58" i="31"/>
  <c r="C60" i="31" s="1"/>
  <c r="Q56" i="31"/>
  <c r="Q62" i="31" s="1"/>
  <c r="P56" i="31"/>
  <c r="P62" i="31" s="1"/>
  <c r="O56" i="31"/>
  <c r="O62" i="31" s="1"/>
  <c r="M56" i="31"/>
  <c r="L56" i="31"/>
  <c r="K56" i="31"/>
  <c r="I56" i="31"/>
  <c r="I62" i="31" s="1"/>
  <c r="G56" i="31"/>
  <c r="G62" i="31" s="1"/>
  <c r="E56" i="31"/>
  <c r="E62" i="31" s="1"/>
  <c r="C56" i="31"/>
  <c r="C62" i="31" s="1"/>
  <c r="C109" i="26"/>
  <c r="I109" i="26" s="1"/>
  <c r="I125" i="10"/>
  <c r="I123" i="10"/>
  <c r="C117" i="10"/>
  <c r="I117" i="10" s="1"/>
  <c r="I114" i="10"/>
  <c r="I113" i="10"/>
  <c r="C110" i="10"/>
  <c r="I110" i="10" s="1"/>
  <c r="C108" i="10"/>
  <c r="I108" i="10" s="1"/>
  <c r="I106" i="10"/>
  <c r="I80" i="10"/>
  <c r="I47" i="10"/>
  <c r="Q50" i="30" l="1"/>
  <c r="Q52" i="30" s="1"/>
  <c r="C50" i="30"/>
  <c r="C52" i="30" s="1"/>
  <c r="K62" i="31"/>
  <c r="E50" i="30"/>
  <c r="E52" i="30" s="1"/>
  <c r="L62" i="31"/>
  <c r="M62" i="31"/>
  <c r="I50" i="30"/>
  <c r="I52" i="30" s="1"/>
  <c r="I47" i="26"/>
  <c r="I80" i="26"/>
  <c r="C107" i="26"/>
  <c r="C111" i="26"/>
  <c r="I111" i="26" s="1"/>
  <c r="I105" i="26"/>
  <c r="I107" i="26" l="1"/>
  <c r="C119" i="26"/>
  <c r="I119" i="26" s="1"/>
  <c r="E108" i="10" l="1"/>
  <c r="J80" i="10"/>
  <c r="J114" i="10"/>
  <c r="E117" i="10"/>
  <c r="J117" i="10" s="1"/>
  <c r="J106" i="10"/>
  <c r="E110" i="10"/>
  <c r="J110" i="10" s="1"/>
  <c r="J47" i="10" l="1"/>
  <c r="E125" i="10"/>
  <c r="J108" i="10"/>
  <c r="K114" i="10"/>
  <c r="K106" i="10"/>
  <c r="F117" i="10"/>
  <c r="K117" i="10" s="1"/>
  <c r="J123" i="10"/>
  <c r="F108" i="10"/>
  <c r="K108" i="10" s="1"/>
  <c r="K80" i="10"/>
  <c r="F110" i="10"/>
  <c r="K110" i="10" s="1"/>
  <c r="J113" i="10"/>
  <c r="K123" i="10" l="1"/>
  <c r="K47" i="10"/>
  <c r="K113" i="10"/>
  <c r="J125" i="10" l="1"/>
  <c r="K125" i="10" l="1"/>
  <c r="L80" i="26" l="1"/>
  <c r="E107" i="26"/>
  <c r="K105" i="26"/>
  <c r="F107" i="26"/>
  <c r="L107" i="26" s="1"/>
  <c r="E109" i="26"/>
  <c r="K109" i="26" s="1"/>
  <c r="L105" i="26"/>
  <c r="K47" i="26"/>
  <c r="F109" i="26"/>
  <c r="L109" i="26" s="1"/>
  <c r="E111" i="26"/>
  <c r="K111" i="26" s="1"/>
  <c r="L47" i="26"/>
  <c r="K80" i="26"/>
  <c r="F111" i="26"/>
  <c r="L111" i="26" s="1"/>
  <c r="K117" i="26" l="1"/>
  <c r="K107" i="26"/>
  <c r="E119" i="26"/>
  <c r="L117" i="26"/>
  <c r="K119" i="26" l="1"/>
  <c r="L119" i="26"/>
  <c r="B109" i="26" l="1"/>
  <c r="H109" i="26" s="1"/>
  <c r="H47" i="26"/>
  <c r="B110" i="10"/>
  <c r="H110" i="10" s="1"/>
  <c r="B104" i="10"/>
  <c r="H80" i="10"/>
  <c r="B117" i="10"/>
  <c r="H117" i="10" s="1"/>
  <c r="B111" i="26"/>
  <c r="H111" i="26" s="1"/>
  <c r="H80" i="26"/>
  <c r="B108" i="10"/>
  <c r="H108" i="10" s="1"/>
  <c r="H114" i="10"/>
  <c r="B107" i="26"/>
  <c r="H107" i="26" s="1"/>
  <c r="H117" i="26" l="1"/>
  <c r="H123" i="10"/>
  <c r="H113" i="10"/>
  <c r="H47" i="10"/>
  <c r="H104" i="10"/>
  <c r="B106" i="10"/>
  <c r="B103" i="26"/>
  <c r="B105" i="26" l="1"/>
  <c r="B125" i="10"/>
  <c r="H106" i="10"/>
  <c r="H125" i="10" l="1"/>
  <c r="H105" i="26"/>
  <c r="B119" i="26"/>
  <c r="H119" i="26" s="1"/>
</calcChain>
</file>

<file path=xl/sharedStrings.xml><?xml version="1.0" encoding="utf-8"?>
<sst xmlns="http://schemas.openxmlformats.org/spreadsheetml/2006/main" count="2667" uniqueCount="876">
  <si>
    <t>$m</t>
  </si>
  <si>
    <t>Net operating balance</t>
  </si>
  <si>
    <t>Net worth</t>
  </si>
  <si>
    <t>Memorandum items</t>
  </si>
  <si>
    <t>Net lending</t>
  </si>
  <si>
    <t>Net debt</t>
  </si>
  <si>
    <t>SUMMARY OF GENERAL GOVERNMENT FINANCES</t>
  </si>
  <si>
    <t>Western Australia</t>
  </si>
  <si>
    <t>Note</t>
  </si>
  <si>
    <t>Taxation</t>
  </si>
  <si>
    <t>Inventories</t>
  </si>
  <si>
    <t>Receivables</t>
  </si>
  <si>
    <t>Other financial assets</t>
  </si>
  <si>
    <t>Biological assets</t>
  </si>
  <si>
    <t>Land</t>
  </si>
  <si>
    <t>TOTAL ASSETS</t>
  </si>
  <si>
    <t>Payables</t>
  </si>
  <si>
    <t>Borrowings</t>
  </si>
  <si>
    <t>Other liabilities</t>
  </si>
  <si>
    <t>TOTAL LIABILITIES</t>
  </si>
  <si>
    <t>NET ASSETS</t>
  </si>
  <si>
    <t>Grants and subsidies received</t>
  </si>
  <si>
    <t>Other receipts</t>
  </si>
  <si>
    <t>Grants and subsidies paid</t>
  </si>
  <si>
    <t>Other payments</t>
  </si>
  <si>
    <t>Net cash flows from operating activities</t>
  </si>
  <si>
    <t>Current grants and subsidies</t>
  </si>
  <si>
    <t>Capital grants</t>
  </si>
  <si>
    <t>Sales of goods and services</t>
  </si>
  <si>
    <t>Dividends</t>
  </si>
  <si>
    <t>Royalty income</t>
  </si>
  <si>
    <t>Other</t>
  </si>
  <si>
    <t>Total</t>
  </si>
  <si>
    <t>Salaries</t>
  </si>
  <si>
    <t>Depreciation and amortisation</t>
  </si>
  <si>
    <t>Superannuation</t>
  </si>
  <si>
    <t>Other gross operating expenses</t>
  </si>
  <si>
    <t>Other interest</t>
  </si>
  <si>
    <t>Other property expenses</t>
  </si>
  <si>
    <t>Current transfers</t>
  </si>
  <si>
    <t>Capital transfers</t>
  </si>
  <si>
    <t>Financial assets</t>
  </si>
  <si>
    <t>Cash and deposits</t>
  </si>
  <si>
    <t>Advances paid</t>
  </si>
  <si>
    <t>Investments, loans and placements</t>
  </si>
  <si>
    <t>LIABILITIES</t>
  </si>
  <si>
    <t>Deposits held</t>
  </si>
  <si>
    <t>Advances received</t>
  </si>
  <si>
    <t>NET WORTH</t>
  </si>
  <si>
    <t>Taxes received</t>
  </si>
  <si>
    <t>Receipts from sales of goods and services</t>
  </si>
  <si>
    <t>Payments for goods and services</t>
  </si>
  <si>
    <t>Interest paid</t>
  </si>
  <si>
    <t>General Government</t>
  </si>
  <si>
    <t>Accounts Receivable</t>
  </si>
  <si>
    <t>Investments</t>
  </si>
  <si>
    <t>Term deposits</t>
  </si>
  <si>
    <t>Government securities</t>
  </si>
  <si>
    <t>Loans and advances</t>
  </si>
  <si>
    <t>Bank overdrafts</t>
  </si>
  <si>
    <t>Finance leases</t>
  </si>
  <si>
    <t>Services and contracts</t>
  </si>
  <si>
    <t>Purchase of non-financial assets</t>
  </si>
  <si>
    <t>Sales of non-financial assets</t>
  </si>
  <si>
    <t>REVENUE</t>
  </si>
  <si>
    <t>Of which:</t>
  </si>
  <si>
    <t>GENERAL GOVERNMENT OPERATING STATEMENT</t>
  </si>
  <si>
    <t>GENERAL GOVERNMENT BALANCE SHEET</t>
  </si>
  <si>
    <t>GENERAL GOVERNMENT CASH FLOW STATEMENT</t>
  </si>
  <si>
    <t>GENERAL GOVERNMENT</t>
  </si>
  <si>
    <t>Months to</t>
  </si>
  <si>
    <t>TAXATION</t>
  </si>
  <si>
    <t>Taxes on employers’ payroll and labour force</t>
  </si>
  <si>
    <t>Payroll tax</t>
  </si>
  <si>
    <t>Property taxes</t>
  </si>
  <si>
    <t>Land tax</t>
  </si>
  <si>
    <t>Transfer Duty</t>
  </si>
  <si>
    <t>Landholder Duty</t>
  </si>
  <si>
    <t>Total duty on transfers</t>
  </si>
  <si>
    <t>Other stamp duties</t>
  </si>
  <si>
    <t>Metropolitan Region Improvement Tax</t>
  </si>
  <si>
    <t>Emergency Services Levy</t>
  </si>
  <si>
    <t>Loan guarantee fees</t>
  </si>
  <si>
    <t>Total other property taxes</t>
  </si>
  <si>
    <t>Taxes on provision of goods and services</t>
  </si>
  <si>
    <t>Lotteries Commission</t>
  </si>
  <si>
    <t>Video lottery terminals</t>
  </si>
  <si>
    <t>Casino Tax</t>
  </si>
  <si>
    <t>TAB betting tax</t>
  </si>
  <si>
    <t>Total taxes on gambling</t>
  </si>
  <si>
    <t>Insurance Duty</t>
  </si>
  <si>
    <t>Total taxes on insurance</t>
  </si>
  <si>
    <t>Taxes on use of goods and performance of activities</t>
  </si>
  <si>
    <t>Vehicle Licence Duty</t>
  </si>
  <si>
    <t>Permits - Oversize Vehicles and Loads</t>
  </si>
  <si>
    <t>Motor Vehicle recording fee</t>
  </si>
  <si>
    <t>Motor Vehicle registrations</t>
  </si>
  <si>
    <t>Total motor vehicle taxes</t>
  </si>
  <si>
    <t>Total Taxation</t>
  </si>
  <si>
    <t>CURRENT GRANTS AND SUBSIDIES</t>
  </si>
  <si>
    <t>General Purpose Grants</t>
  </si>
  <si>
    <t>Roads</t>
  </si>
  <si>
    <t>Schools assistance – non-government schools</t>
  </si>
  <si>
    <t>Local government financial assistance grants</t>
  </si>
  <si>
    <t>Local government roads</t>
  </si>
  <si>
    <t>Total Current Grants and Subsidies</t>
  </si>
  <si>
    <t xml:space="preserve">CAPITAL GRANTS </t>
  </si>
  <si>
    <t>Total Capital Grants</t>
  </si>
  <si>
    <t>SALES OF GOODS AND SERVICES</t>
  </si>
  <si>
    <t>INTEREST INCOME</t>
  </si>
  <si>
    <t>REVENUE FROM PUBLIC CORPORATIONS</t>
  </si>
  <si>
    <t>Tax Equivalent Regime</t>
  </si>
  <si>
    <t>Total Revenue from Public Corporations</t>
  </si>
  <si>
    <t>ROYALTY INCOME</t>
  </si>
  <si>
    <t>OTHER</t>
  </si>
  <si>
    <t>Lease Rentals</t>
  </si>
  <si>
    <t>Fines</t>
  </si>
  <si>
    <t>Revenue not elsewhere counted</t>
  </si>
  <si>
    <t>Total Other</t>
  </si>
  <si>
    <t>GRAND TOTAL</t>
  </si>
  <si>
    <t>Operating Revenue</t>
  </si>
  <si>
    <t>Interest Income</t>
  </si>
  <si>
    <t xml:space="preserve">Other </t>
  </si>
  <si>
    <t>Concurrent costs</t>
  </si>
  <si>
    <t>Superannuation interest cost</t>
  </si>
  <si>
    <t>Other employee costs</t>
  </si>
  <si>
    <t>NET OPERATING BALANCE</t>
  </si>
  <si>
    <t>Provision for doubtful debts</t>
  </si>
  <si>
    <t>Total other economic flows</t>
  </si>
  <si>
    <t>OPERATING RESULT</t>
  </si>
  <si>
    <t>All other movements in equity</t>
  </si>
  <si>
    <t>Revaluations</t>
  </si>
  <si>
    <t>Gains recognised directly in equity</t>
  </si>
  <si>
    <t>All other</t>
  </si>
  <si>
    <t>Total all other movements in equity</t>
  </si>
  <si>
    <t>TOTAL CHANGE IN NET WORTH</t>
  </si>
  <si>
    <t>KEY FISCAL AGGREGATES</t>
  </si>
  <si>
    <t>Changes in inventories</t>
  </si>
  <si>
    <t>Other movement in non-financial assets</t>
  </si>
  <si>
    <t>less:</t>
  </si>
  <si>
    <t>Depreciation</t>
  </si>
  <si>
    <t>Total net acquisition of non-financial assets</t>
  </si>
  <si>
    <t>NET LENDING/-BORROWING</t>
  </si>
  <si>
    <t>ASSETS</t>
  </si>
  <si>
    <t>Investment property</t>
  </si>
  <si>
    <t>Total financial assets</t>
  </si>
  <si>
    <t>Non-financial assets</t>
  </si>
  <si>
    <t>Property, plant and equipment</t>
  </si>
  <si>
    <t>Land inventories</t>
  </si>
  <si>
    <t>Other inventories</t>
  </si>
  <si>
    <t>Intangibles</t>
  </si>
  <si>
    <t>Total non-financial assets</t>
  </si>
  <si>
    <t>Unfunded superannuation</t>
  </si>
  <si>
    <t>Other employee benefits</t>
  </si>
  <si>
    <t>Contributed equity</t>
  </si>
  <si>
    <t>Accumulated surplus</t>
  </si>
  <si>
    <t>Other reserves</t>
  </si>
  <si>
    <t>MEMORANDUM ITEMS</t>
  </si>
  <si>
    <t>Net financial worth</t>
  </si>
  <si>
    <t>Net financial liabilities</t>
  </si>
  <si>
    <t>Gross debt liabilities</t>
  </si>
  <si>
    <t>Interest receipts</t>
  </si>
  <si>
    <t>Dividends and tax equivalents</t>
  </si>
  <si>
    <t>Wages, salaries and supplements, and superannuation</t>
  </si>
  <si>
    <t>NET CASH FLOWS FROM OPERATING ACTIVITIES</t>
  </si>
  <si>
    <t>Cash flows from investments in non-financial assets</t>
  </si>
  <si>
    <t>Total cash flows from investments in non-financial assets</t>
  </si>
  <si>
    <t>Cash flows from investments in financial assets</t>
  </si>
  <si>
    <t>For policy purposes</t>
  </si>
  <si>
    <t>For liquidity purposes</t>
  </si>
  <si>
    <t>Total cash flows from investments in financial assets</t>
  </si>
  <si>
    <t>NET CASH FLOWS FROM INVESTING ACTIVITIES</t>
  </si>
  <si>
    <t>Deposits received</t>
  </si>
  <si>
    <t>Other financing receipts</t>
  </si>
  <si>
    <t>Borrowings repaid</t>
  </si>
  <si>
    <t>Deposits paid</t>
  </si>
  <si>
    <t>Other financing payments</t>
  </si>
  <si>
    <t>NET CASH FLOWS FROM FINANCING ACTIVITIES</t>
  </si>
  <si>
    <t>Net increase in cash and cash equivalents</t>
  </si>
  <si>
    <t>Net cash flows from investing in non-financial assets</t>
  </si>
  <si>
    <t>Cash surplus/-deficit</t>
  </si>
  <si>
    <t>Change in net worth of the public corporations sectors</t>
  </si>
  <si>
    <t>Investments in other public sector entities - equity method</t>
  </si>
  <si>
    <t>Investments in other public sector entities - direct injections</t>
  </si>
  <si>
    <t>Operating Revenue - Continued</t>
  </si>
  <si>
    <t>SUMMARY OF TOTAL PUBLIC SECTOR FINANCES</t>
  </si>
  <si>
    <t>Provision for impairment of receivables</t>
  </si>
  <si>
    <t xml:space="preserve">Total </t>
  </si>
  <si>
    <t>Loans</t>
  </si>
  <si>
    <t>Financial Assets held for trading/available for sale</t>
  </si>
  <si>
    <t>TOTAL PUBLIC SECTOR OPERATING STATEMENT</t>
  </si>
  <si>
    <t>TOTAL PUBLIC SECTOR BALANCE SHEET</t>
  </si>
  <si>
    <t>TOTAL PUBLIC SECTOR CASH FLOW STATEMENT</t>
  </si>
  <si>
    <t>TOTAL PUBLIC SECTOR</t>
  </si>
  <si>
    <t>AASB 1049 TO GFS CONVERGENCE DIFFERENCES</t>
  </si>
  <si>
    <t>Net Operating Balance</t>
  </si>
  <si>
    <t>General government</t>
  </si>
  <si>
    <t>AASB1049 net operating balance</t>
  </si>
  <si>
    <t>Plus GFS revenue adjustments</t>
  </si>
  <si>
    <t>Less GFS expense adjustments</t>
  </si>
  <si>
    <t>Capitalised interest</t>
  </si>
  <si>
    <t>Total GFS expense adjustments</t>
  </si>
  <si>
    <t>Total GFS adjustments to AASB 1049 net operating balance</t>
  </si>
  <si>
    <t>GFS net operating balance</t>
  </si>
  <si>
    <t>Total public sector</t>
  </si>
  <si>
    <t>Net Lending/-Borrowing</t>
  </si>
  <si>
    <t>AASB1049 net lending/-borrowing</t>
  </si>
  <si>
    <r>
      <t xml:space="preserve">Plus </t>
    </r>
    <r>
      <rPr>
        <sz val="8"/>
        <rFont val="Arial"/>
        <family val="2"/>
      </rPr>
      <t>Net operating balance convergence differences (noted above)</t>
    </r>
  </si>
  <si>
    <t>GFS net lending/-borrowing</t>
  </si>
  <si>
    <t>AASB1049 net worth</t>
  </si>
  <si>
    <t>Plus</t>
  </si>
  <si>
    <t>Dampier to Bunbury Natural Gas Pipeline loan asset</t>
  </si>
  <si>
    <t>General government sector</t>
  </si>
  <si>
    <t>Impact on public corporations net worth</t>
  </si>
  <si>
    <t>Total GFS net worth adjustments</t>
  </si>
  <si>
    <t>GFS net worth</t>
  </si>
  <si>
    <t xml:space="preserve">Net Worth </t>
  </si>
  <si>
    <t>Cash Surplus/-Deficit</t>
  </si>
  <si>
    <t>AASB1049 cash surplus/-deficit</t>
  </si>
  <si>
    <r>
      <t xml:space="preserve">Less </t>
    </r>
    <r>
      <rPr>
        <sz val="8"/>
        <rFont val="Arial"/>
        <family val="2"/>
      </rPr>
      <t>Acquisitions under finance leases and similar arrangements</t>
    </r>
  </si>
  <si>
    <t>GFS cash surplus/-deficit</t>
  </si>
  <si>
    <t>NOTE 7. BORROWINGS</t>
  </si>
  <si>
    <r>
      <t xml:space="preserve">Less </t>
    </r>
    <r>
      <rPr>
        <i/>
        <sz val="8"/>
        <rFont val="Arial"/>
        <family val="2"/>
      </rPr>
      <t>Net acquisition of non-financial assets</t>
    </r>
  </si>
  <si>
    <r>
      <t>less</t>
    </r>
    <r>
      <rPr>
        <sz val="8"/>
        <rFont val="Arial"/>
        <family val="2"/>
      </rPr>
      <t>: liquid financial assets</t>
    </r>
  </si>
  <si>
    <r>
      <t>less:</t>
    </r>
    <r>
      <rPr>
        <sz val="8"/>
        <rFont val="Arial"/>
        <family val="2"/>
      </rPr>
      <t xml:space="preserve"> convergence differences impacting net debt</t>
    </r>
  </si>
  <si>
    <t xml:space="preserve">   Note</t>
  </si>
  <si>
    <t>Actual</t>
  </si>
  <si>
    <t>Results from Transactions</t>
  </si>
  <si>
    <t xml:space="preserve">REVENUE  </t>
  </si>
  <si>
    <t>Tax equivalent income</t>
  </si>
  <si>
    <t>EXPENSES</t>
  </si>
  <si>
    <t>Shares and other equity</t>
  </si>
  <si>
    <t>Investments in other entities</t>
  </si>
  <si>
    <r>
      <t>less:</t>
    </r>
    <r>
      <rPr>
        <sz val="8"/>
        <rFont val="Arial"/>
        <family val="2"/>
      </rPr>
      <t xml:space="preserve"> liquid financial assets</t>
    </r>
  </si>
  <si>
    <t>CASH FLOWS FROM OPERATING ACTIVITIES</t>
  </si>
  <si>
    <t>Cash received</t>
  </si>
  <si>
    <t>Total cash received</t>
  </si>
  <si>
    <t>Cash paid</t>
  </si>
  <si>
    <t>Total cash paid</t>
  </si>
  <si>
    <t>CASH FLOWS FROM INVESTING ACTIVITIES</t>
  </si>
  <si>
    <t>CASH FLOWS FROM FINANCING ACTIVITIES</t>
  </si>
  <si>
    <t>Cash and cash equivalents at the beginning of the year</t>
  </si>
  <si>
    <t>Cash and cash equivalents at the end of the year</t>
  </si>
  <si>
    <t>Equity - investments in other entities</t>
  </si>
  <si>
    <t>Total Public Sector</t>
  </si>
  <si>
    <t>GST Revenue grants</t>
  </si>
  <si>
    <t>North West Shelf grants</t>
  </si>
  <si>
    <t>Compensation for Crude Oil Excise Condensate</t>
  </si>
  <si>
    <t>Grants through the State</t>
  </si>
  <si>
    <t>First Home Owners' Boost</t>
  </si>
  <si>
    <t>National Specific Purpose Payment Agreement Grants</t>
  </si>
  <si>
    <t>National Education Agreeement</t>
  </si>
  <si>
    <t>National Health Care Agreement</t>
  </si>
  <si>
    <t>National Agreement for Skills and Workforce Development</t>
  </si>
  <si>
    <t>National Disability Agreement</t>
  </si>
  <si>
    <t>Nation Building and Jobs Plan</t>
  </si>
  <si>
    <t>Schools</t>
  </si>
  <si>
    <t>Housing</t>
  </si>
  <si>
    <t>Transport</t>
  </si>
  <si>
    <t>Other Grants/National Partnerships</t>
  </si>
  <si>
    <t xml:space="preserve">Other  </t>
  </si>
  <si>
    <t>National Affordable Housing Agreement</t>
  </si>
  <si>
    <t>2010-11</t>
  </si>
  <si>
    <t>Health</t>
  </si>
  <si>
    <r>
      <t xml:space="preserve">           Actual</t>
    </r>
    <r>
      <rPr>
        <vertAlign val="superscript"/>
        <sz val="8"/>
        <rFont val="Arial"/>
        <family val="2"/>
      </rPr>
      <t>(b)</t>
    </r>
  </si>
  <si>
    <r>
      <t xml:space="preserve">Actual </t>
    </r>
    <r>
      <rPr>
        <vertAlign val="superscript"/>
        <sz val="8"/>
        <rFont val="Arial"/>
        <family val="2"/>
      </rPr>
      <t>(b)</t>
    </r>
  </si>
  <si>
    <r>
      <t>Actual</t>
    </r>
    <r>
      <rPr>
        <vertAlign val="superscript"/>
        <sz val="8"/>
        <rFont val="Arial"/>
        <family val="2"/>
      </rPr>
      <t xml:space="preserve"> (b)</t>
    </r>
  </si>
  <si>
    <t>Net gains on assets/liabilities</t>
  </si>
  <si>
    <t>Other taxes on use of goods and performance of activities</t>
  </si>
  <si>
    <t>Domestic and foreign borrowings</t>
  </si>
  <si>
    <t>GPC_Unassigned</t>
  </si>
  <si>
    <t>CPID</t>
  </si>
  <si>
    <t>GG</t>
  </si>
  <si>
    <t>WOG</t>
  </si>
  <si>
    <t>Consolidation Adjusted</t>
  </si>
  <si>
    <t>Act_Jun_Audited</t>
  </si>
  <si>
    <t>Year13</t>
  </si>
  <si>
    <t>81210000</t>
  </si>
  <si>
    <t>Loans and placements.</t>
  </si>
  <si>
    <t>0</t>
  </si>
  <si>
    <t>81220000</t>
  </si>
  <si>
    <t>Securities.</t>
  </si>
  <si>
    <t>111101011</t>
  </si>
  <si>
    <t>Cash investments - current</t>
  </si>
  <si>
    <t>111101012</t>
  </si>
  <si>
    <t>Cash Investments - Current - Matching a/c</t>
  </si>
  <si>
    <t>111101031</t>
  </si>
  <si>
    <t>Other investments - current</t>
  </si>
  <si>
    <t>112210001</t>
  </si>
  <si>
    <t>Government securities - current</t>
  </si>
  <si>
    <t>112210002</t>
  </si>
  <si>
    <t>WA Treasury Corporation securities held by GG</t>
  </si>
  <si>
    <t>114110008</t>
  </si>
  <si>
    <t>FX hedging (borrowings) receivable - current</t>
  </si>
  <si>
    <t>114110015</t>
  </si>
  <si>
    <t>Finance lease receivable - current</t>
  </si>
  <si>
    <t>115131002</t>
  </si>
  <si>
    <t>WATC - Loans  - Current</t>
  </si>
  <si>
    <t>115131004</t>
  </si>
  <si>
    <t>Asset for Overdrawn Trust</t>
  </si>
  <si>
    <t>115141007</t>
  </si>
  <si>
    <t>Loans &amp; Advances - Current (by PNC/PFC)</t>
  </si>
  <si>
    <t>115141008</t>
  </si>
  <si>
    <t>WATC - Loans - Current - Matching a/c</t>
  </si>
  <si>
    <t>117000001</t>
  </si>
  <si>
    <t>117000002</t>
  </si>
  <si>
    <t>118000001</t>
  </si>
  <si>
    <t>121300001</t>
  </si>
  <si>
    <t>Govt Securities - Non-Current</t>
  </si>
  <si>
    <t>121300002</t>
  </si>
  <si>
    <t>Cash Investments - Non-Current</t>
  </si>
  <si>
    <t>121300004</t>
  </si>
  <si>
    <t>Other Investments - Non-Current</t>
  </si>
  <si>
    <t>121400001</t>
  </si>
  <si>
    <t>Restricted cash held in suspense a/c at Treasury - non current</t>
  </si>
  <si>
    <t>123110006</t>
  </si>
  <si>
    <t>Finance lease receivable - non current</t>
  </si>
  <si>
    <t>124130002</t>
  </si>
  <si>
    <t>WATC - Loans - Non-Current</t>
  </si>
  <si>
    <t>124130004</t>
  </si>
  <si>
    <t>Loans &amp; Advances - Non-Current (by PNC/PFC)</t>
  </si>
  <si>
    <t>124130005</t>
  </si>
  <si>
    <t>WATC - Loans to Universities - Non-Current</t>
  </si>
  <si>
    <t>124130006</t>
  </si>
  <si>
    <t>WATC - Loans - Non-Current - Matching a/c</t>
  </si>
  <si>
    <t>160000001</t>
  </si>
  <si>
    <t>117000003</t>
  </si>
  <si>
    <t>Other Financial Assets - Current</t>
  </si>
  <si>
    <t>160000002</t>
  </si>
  <si>
    <t>Other Financial Assets - Non-Current</t>
  </si>
  <si>
    <t>Domestic and Foreign Borrowings</t>
  </si>
  <si>
    <t>114110001</t>
  </si>
  <si>
    <t>Debtors - current</t>
  </si>
  <si>
    <t>114110002</t>
  </si>
  <si>
    <t>GST receivable</t>
  </si>
  <si>
    <t>114110005</t>
  </si>
  <si>
    <t>Statutory contributions receivable</t>
  </si>
  <si>
    <t>114110006</t>
  </si>
  <si>
    <t>Accrued Loan guarantee charge receivable</t>
  </si>
  <si>
    <t>114110007</t>
  </si>
  <si>
    <t>Pension recoups receivable</t>
  </si>
  <si>
    <t>114110009</t>
  </si>
  <si>
    <t>Capital User Charge Receivable - current</t>
  </si>
  <si>
    <t>114110010</t>
  </si>
  <si>
    <t>Office lease rental receipts receivable</t>
  </si>
  <si>
    <t>114110011</t>
  </si>
  <si>
    <t>Dividends receivable</t>
  </si>
  <si>
    <t>114110012</t>
  </si>
  <si>
    <t>Revenue receivable from agencies - current</t>
  </si>
  <si>
    <t>114110013</t>
  </si>
  <si>
    <t>Debtors - State Revenue.</t>
  </si>
  <si>
    <t>114110014</t>
  </si>
  <si>
    <t>Other Receivables - Cons Acct  - Super Reimbursement</t>
  </si>
  <si>
    <t>114110016</t>
  </si>
  <si>
    <t>Other Receivables - Lotteries Commission Act 1990</t>
  </si>
  <si>
    <t>114110017</t>
  </si>
  <si>
    <t>Debtor - Audit Fees</t>
  </si>
  <si>
    <t>114111101</t>
  </si>
  <si>
    <t>Debtors - Transfer &amp; Landholder Duty</t>
  </si>
  <si>
    <t>114111102</t>
  </si>
  <si>
    <t>Debtors - Vehicle Licence Duty</t>
  </si>
  <si>
    <t>114111103</t>
  </si>
  <si>
    <t>Debtors - Insurance Duty</t>
  </si>
  <si>
    <t>114111201</t>
  </si>
  <si>
    <t>Debtors -  Payroll Tax</t>
  </si>
  <si>
    <t>114111601</t>
  </si>
  <si>
    <t>Debtors -  Land Tax</t>
  </si>
  <si>
    <t>114112101</t>
  </si>
  <si>
    <t>Debtors - Territorial Revenue</t>
  </si>
  <si>
    <t>114113101</t>
  </si>
  <si>
    <t>Debtors - Regulatory Fees</t>
  </si>
  <si>
    <t>114114001</t>
  </si>
  <si>
    <t>Tax Equivalents Regime income tax receivable</t>
  </si>
  <si>
    <t>114114002</t>
  </si>
  <si>
    <t>Tax Equivalents Regime wholesale sales tax receivable</t>
  </si>
  <si>
    <t>114114003</t>
  </si>
  <si>
    <t>Tax Equivalents Regime local government rates tax receivable</t>
  </si>
  <si>
    <t>114119001</t>
  </si>
  <si>
    <t>Other Receivables - Current - Matching a/c</t>
  </si>
  <si>
    <t>116100001</t>
  </si>
  <si>
    <t>Interest Receivable - Current</t>
  </si>
  <si>
    <t>116100002</t>
  </si>
  <si>
    <t>Interest Receivable - Current - Cons Acct</t>
  </si>
  <si>
    <t>116100003</t>
  </si>
  <si>
    <t>Public Bank Account Interest Earned account interest receivable - current</t>
  </si>
  <si>
    <t>116100004</t>
  </si>
  <si>
    <t>WATC - Interest Receivable</t>
  </si>
  <si>
    <t>116100005</t>
  </si>
  <si>
    <t>WATC - Interest Receivable - Matching a/c</t>
  </si>
  <si>
    <t>116100021</t>
  </si>
  <si>
    <t>Interest Receivable - Current - Perry Lakes Trust a/c</t>
  </si>
  <si>
    <t>116300001</t>
  </si>
  <si>
    <t>Right of indemnity - current</t>
  </si>
  <si>
    <t>116300002</t>
  </si>
  <si>
    <t>Community Service Obligations Owing by Cons Acct</t>
  </si>
  <si>
    <t>116300003</t>
  </si>
  <si>
    <t>Other receivables</t>
  </si>
  <si>
    <t>116300004</t>
  </si>
  <si>
    <t>Other Receivables - Cons Acct</t>
  </si>
  <si>
    <t>130110001</t>
  </si>
  <si>
    <t>Interest Receivable - Non-Current</t>
  </si>
  <si>
    <t>130110021</t>
  </si>
  <si>
    <t>Interest Receivable - Non-Current - Perry Lakes Trust a/c</t>
  </si>
  <si>
    <t>123110001</t>
  </si>
  <si>
    <t>Debtors - non-current</t>
  </si>
  <si>
    <t>123110004</t>
  </si>
  <si>
    <t>Other Receivables - Non-Current - Matching a/c</t>
  </si>
  <si>
    <t>130140001</t>
  </si>
  <si>
    <t>Right of indemnity</t>
  </si>
  <si>
    <t>111110002</t>
  </si>
  <si>
    <t>Amounts Receivable for Services - Current (Leave Liability)</t>
  </si>
  <si>
    <t>114210001</t>
  </si>
  <si>
    <t>Provision for doubtful debts - current</t>
  </si>
  <si>
    <t>114210002</t>
  </si>
  <si>
    <t>Provision for doubtful debts - State Revenue.</t>
  </si>
  <si>
    <t>114220101</t>
  </si>
  <si>
    <t>Provision for Doubtful Debts - Transfer &amp; Landholder Duty</t>
  </si>
  <si>
    <t>114220102</t>
  </si>
  <si>
    <t>Provision for Doubtful Debts - Vehicle Licence Duty</t>
  </si>
  <si>
    <t>114220103</t>
  </si>
  <si>
    <t>Provision for Doubtful Debts - Insurance Duty</t>
  </si>
  <si>
    <t>114220201</t>
  </si>
  <si>
    <t>Provision for Doubtful Debts - Payroll Tax</t>
  </si>
  <si>
    <t>114220601</t>
  </si>
  <si>
    <t>Provision for Doubtful Debts - Land Tax</t>
  </si>
  <si>
    <t>123210001</t>
  </si>
  <si>
    <t>Provision for doubtful debts - non-current</t>
  </si>
  <si>
    <t>Balance Check</t>
  </si>
  <si>
    <t>212200001</t>
  </si>
  <si>
    <t>Finance leases &lt; 1 year</t>
  </si>
  <si>
    <t>212200002</t>
  </si>
  <si>
    <t>Future finance lease charges - current</t>
  </si>
  <si>
    <t>222100001</t>
  </si>
  <si>
    <t>Finance lease &gt;1 &lt; 5 years</t>
  </si>
  <si>
    <t>222100002</t>
  </si>
  <si>
    <t>Finance leases &gt; 5 years</t>
  </si>
  <si>
    <t>222100003</t>
  </si>
  <si>
    <t>Future finance lease charges - non-current</t>
  </si>
  <si>
    <t>211100003</t>
  </si>
  <si>
    <t>FX hedging (borrowings) payables - current</t>
  </si>
  <si>
    <t>212110001</t>
  </si>
  <si>
    <t>Overdrawn bank a/c</t>
  </si>
  <si>
    <t>212110002</t>
  </si>
  <si>
    <t>GoWA bank account overdraft</t>
  </si>
  <si>
    <t>212130001</t>
  </si>
  <si>
    <t>Overdrawn trust a/c at Treasury</t>
  </si>
  <si>
    <t>212410001</t>
  </si>
  <si>
    <t>Non-Guaranteed Borrowings - Current</t>
  </si>
  <si>
    <t>212410002</t>
  </si>
  <si>
    <t>Guaranteed Borrowings - Current</t>
  </si>
  <si>
    <t>212410003</t>
  </si>
  <si>
    <t>Borrowings - WATC - Current</t>
  </si>
  <si>
    <t>212410004</t>
  </si>
  <si>
    <t>Borrowings from WA Treasury Corp - Current</t>
  </si>
  <si>
    <t>212410006</t>
  </si>
  <si>
    <t>Borrowings Taken Over by WATC - Current</t>
  </si>
  <si>
    <t>212410008</t>
  </si>
  <si>
    <t>Borrowings - WATC - Current - Matching a/c</t>
  </si>
  <si>
    <t>212420001</t>
  </si>
  <si>
    <t>Repayable Approps - Current - Cons Acct</t>
  </si>
  <si>
    <t>212510001</t>
  </si>
  <si>
    <t>Unamortised net discounts - current</t>
  </si>
  <si>
    <t>222310001</t>
  </si>
  <si>
    <t>Borrowings - WATC  - Non-Current</t>
  </si>
  <si>
    <t>222310002</t>
  </si>
  <si>
    <t>Borrowings from WA Treasury Corp - Non-Current</t>
  </si>
  <si>
    <t>222310003</t>
  </si>
  <si>
    <t>Borrowings Taken Over by WA Treasury Corp - Non-Current</t>
  </si>
  <si>
    <t>222310004</t>
  </si>
  <si>
    <t>Guaranteed Borrowings - Non-Current</t>
  </si>
  <si>
    <t>222310005</t>
  </si>
  <si>
    <t>Non-Guaranteed Borrowings - Non-Current</t>
  </si>
  <si>
    <t>222310006</t>
  </si>
  <si>
    <t>Borrowings - WATC - Non-Current - Matching a/c</t>
  </si>
  <si>
    <t>222410001</t>
  </si>
  <si>
    <t>Unamortised net discounts - non-current</t>
  </si>
  <si>
    <t>222410002</t>
  </si>
  <si>
    <t>WATC - Discounts on borrowings - non-current</t>
  </si>
  <si>
    <t>215000001</t>
  </si>
  <si>
    <t>215000002</t>
  </si>
  <si>
    <t>225000001</t>
  </si>
  <si>
    <t>225000002</t>
  </si>
  <si>
    <t xml:space="preserve">Derivative Financial Liabilities </t>
  </si>
  <si>
    <t>Derivative Financial Assets Held-for-Trading - Current</t>
  </si>
  <si>
    <t>Other Financial Assets Actively Traded - Current</t>
  </si>
  <si>
    <t>Available-for-Sale Financial Assets - Current</t>
  </si>
  <si>
    <t>Derivative Financial Assets Held-for-Trading - Non-Current</t>
  </si>
  <si>
    <t>Other Financial Liabilities Actively Trading - Current</t>
  </si>
  <si>
    <t>Derivative Financial Liabilities Held-for-Trading - Non-Current</t>
  </si>
  <si>
    <t>Other Financial Liabilities Actively Trading - Non-Current</t>
  </si>
  <si>
    <t>Derivative Financial Liabilities Held-for-Trading - Current</t>
  </si>
  <si>
    <t>TARB_CB</t>
  </si>
  <si>
    <t>Dividends from other sectors</t>
  </si>
  <si>
    <t>2011-12</t>
  </si>
  <si>
    <t>30 Sept</t>
  </si>
  <si>
    <t>Budget</t>
  </si>
  <si>
    <t>Act_Sep</t>
  </si>
  <si>
    <t>Year14</t>
  </si>
  <si>
    <t>Three</t>
  </si>
  <si>
    <r>
      <t>Estimate</t>
    </r>
    <r>
      <rPr>
        <vertAlign val="superscript"/>
        <sz val="8"/>
        <rFont val="Arial"/>
        <family val="2"/>
      </rPr>
      <t xml:space="preserve"> (a)</t>
    </r>
  </si>
  <si>
    <r>
      <t xml:space="preserve">Estimate </t>
    </r>
    <r>
      <rPr>
        <vertAlign val="superscript"/>
        <sz val="8"/>
        <rFont val="Arial"/>
        <family val="2"/>
      </rPr>
      <t>(a)</t>
    </r>
  </si>
  <si>
    <t>GENERAL GOVERNMENT STATEMENT OF CHANGES IN EQUITY</t>
  </si>
  <si>
    <t>TOTAL PUBLIC SECTOR STATEMENT OF CHANGES IN EQUITY</t>
  </si>
  <si>
    <t>NOTE 6. RECEIVABLES</t>
  </si>
  <si>
    <t>NOTE 5. INVESTMENTS, LOANS AND PLACEMENTS</t>
  </si>
  <si>
    <t>Movement in cash balances</t>
  </si>
  <si>
    <t>30 June</t>
  </si>
  <si>
    <t>For the period ending</t>
  </si>
  <si>
    <t>RESULTS FROM TRANSACTIONS</t>
  </si>
  <si>
    <t>Revenue from public corporations</t>
  </si>
  <si>
    <t>Other economic flows - included in the operating result</t>
  </si>
  <si>
    <t>Net actuarial gains/-loss - superannuation</t>
  </si>
  <si>
    <t>Items that will not be reclassified to operating result</t>
  </si>
  <si>
    <t>Assets classified as held for sale</t>
  </si>
  <si>
    <t>Asset Revaluation
Surplus</t>
  </si>
  <si>
    <t>Accumulated
Surplus/deficit</t>
  </si>
  <si>
    <t>Operating result</t>
  </si>
  <si>
    <t>Other movements in equity</t>
  </si>
  <si>
    <t>Total change in net worth</t>
  </si>
  <si>
    <t>Change in Net Worth</t>
  </si>
  <si>
    <t>AASB 1049 change in net worth</t>
  </si>
  <si>
    <r>
      <t xml:space="preserve">Plus </t>
    </r>
    <r>
      <rPr>
        <sz val="8"/>
        <rFont val="Arial"/>
        <family val="2"/>
      </rPr>
      <t>change in:</t>
    </r>
  </si>
  <si>
    <t>Total GFS change in net worth adjustments</t>
  </si>
  <si>
    <t>GFS change in net worth</t>
  </si>
  <si>
    <t>Total
Equity</t>
  </si>
  <si>
    <t>Accumulated
net gain on equity investments 
in other 
sector entities</t>
  </si>
  <si>
    <t>2015-16</t>
  </si>
  <si>
    <t>Changes in accounting policy/adjustments of prior periods</t>
  </si>
  <si>
    <t>Balance at 1 July 2015</t>
  </si>
  <si>
    <t>Changes in accounting policy/adjustment of prior periods</t>
  </si>
  <si>
    <t>By Sector</t>
  </si>
  <si>
    <t>Public non-financial corporations sector</t>
  </si>
  <si>
    <t>Public financial corporations sector</t>
  </si>
  <si>
    <t>less</t>
  </si>
  <si>
    <t>General government dividend revenue</t>
  </si>
  <si>
    <t xml:space="preserve">Public non-financial corporations dividend </t>
  </si>
  <si>
    <r>
      <t xml:space="preserve">revenue </t>
    </r>
    <r>
      <rPr>
        <vertAlign val="superscript"/>
        <sz val="8"/>
        <rFont val="Arial"/>
        <family val="2"/>
      </rPr>
      <t>(c)</t>
    </r>
  </si>
  <si>
    <t>Total public sector net operating balance</t>
  </si>
  <si>
    <r>
      <t>Estimated Outturn</t>
    </r>
    <r>
      <rPr>
        <vertAlign val="superscript"/>
        <sz val="8"/>
        <rFont val="Arial"/>
        <family val="2"/>
      </rPr>
      <t>(a)</t>
    </r>
  </si>
  <si>
    <t>Estimated Outturn</t>
  </si>
  <si>
    <t>TOTAL PUBLIC SECTOR OPERATING BALANCE</t>
  </si>
  <si>
    <t>2016-17</t>
  </si>
  <si>
    <t>2016</t>
  </si>
  <si>
    <t>Balance at 1 July 2016</t>
  </si>
  <si>
    <t>-</t>
  </si>
  <si>
    <t>Three Months
to 31 Mar</t>
  </si>
  <si>
    <t>Nine Months 
to 31 Mar</t>
  </si>
  <si>
    <t>Three Months to 31 Mar</t>
  </si>
  <si>
    <t>Nine Months
to 31 Mar</t>
  </si>
  <si>
    <t>For the nine months ended 31 March</t>
  </si>
  <si>
    <t>31 Mar</t>
  </si>
  <si>
    <t>2017</t>
  </si>
  <si>
    <t>For the nine months ended 31 March 2016</t>
  </si>
  <si>
    <t>For the nine months ended 31 March 2017</t>
  </si>
  <si>
    <t>Balance at 31 March 2017</t>
  </si>
  <si>
    <t>Balance at 31 March 2016</t>
  </si>
  <si>
    <t>Three Months 
to 31 Mar</t>
  </si>
  <si>
    <t>CURRENT TRANSFERS</t>
  </si>
  <si>
    <t>Local Government</t>
  </si>
  <si>
    <t>Local Government on-passing</t>
  </si>
  <si>
    <t>Private and Not-for-profit sector</t>
  </si>
  <si>
    <t>Private and Not-for-profit sector on-passing</t>
  </si>
  <si>
    <t>Other sectors of Government</t>
  </si>
  <si>
    <t>Total Current Transfers</t>
  </si>
  <si>
    <t>CAPITAL TRANSFERS</t>
  </si>
  <si>
    <t>Total Capital Transfers</t>
  </si>
  <si>
    <t>Nine 
Months 
to 31 Mar</t>
  </si>
  <si>
    <r>
      <t>Estimated Outturn</t>
    </r>
    <r>
      <rPr>
        <vertAlign val="superscript"/>
        <sz val="10"/>
        <rFont val="Arial"/>
        <family val="2"/>
      </rPr>
      <t>(a)</t>
    </r>
  </si>
  <si>
    <r>
      <t xml:space="preserve">            Actual</t>
    </r>
    <r>
      <rPr>
        <vertAlign val="superscript"/>
        <sz val="10"/>
        <rFont val="Arial"/>
        <family val="2"/>
      </rPr>
      <t>(b)</t>
    </r>
  </si>
  <si>
    <r>
      <t>2017</t>
    </r>
    <r>
      <rPr>
        <vertAlign val="superscript"/>
        <sz val="10"/>
        <rFont val="Arial"/>
        <family val="2"/>
      </rPr>
      <t>(a)</t>
    </r>
  </si>
  <si>
    <r>
      <t>2016</t>
    </r>
    <r>
      <rPr>
        <vertAlign val="superscript"/>
        <sz val="10"/>
        <rFont val="Arial"/>
        <family val="2"/>
      </rPr>
      <t>(b)</t>
    </r>
  </si>
  <si>
    <r>
      <rPr>
        <sz val="8"/>
        <rFont val="Arial"/>
        <family val="2"/>
      </rPr>
      <t>Estimated
Outturn</t>
    </r>
    <r>
      <rPr>
        <vertAlign val="superscript"/>
        <sz val="10"/>
        <rFont val="Arial"/>
        <family val="2"/>
      </rPr>
      <t>(b)</t>
    </r>
  </si>
  <si>
    <r>
      <t>Actual</t>
    </r>
    <r>
      <rPr>
        <vertAlign val="superscript"/>
        <sz val="10"/>
        <rFont val="Arial"/>
        <family val="2"/>
      </rPr>
      <t>(c)</t>
    </r>
  </si>
  <si>
    <t>Table 1</t>
  </si>
  <si>
    <r>
      <t xml:space="preserve">(a)   Consistent with the revised outturn published in the </t>
    </r>
    <r>
      <rPr>
        <i/>
        <sz val="8"/>
        <rFont val="Arial"/>
        <family val="2"/>
      </rPr>
      <t>Pre-election Financial Projections Statement</t>
    </r>
    <r>
      <rPr>
        <sz val="8"/>
        <rFont val="Arial"/>
        <family val="2"/>
      </rPr>
      <t>, released on 9 February 2017.</t>
    </r>
  </si>
  <si>
    <r>
      <t xml:space="preserve">(b)   Consistent with final audited data contained in the 2015-16 </t>
    </r>
    <r>
      <rPr>
        <i/>
        <sz val="8"/>
        <rFont val="Arial"/>
        <family val="2"/>
      </rPr>
      <t>Annual Report on State Finances</t>
    </r>
    <r>
      <rPr>
        <sz val="8"/>
        <rFont val="Arial"/>
        <family val="2"/>
      </rPr>
      <t>, released 22 September 2016.</t>
    </r>
  </si>
  <si>
    <t>Table 2</t>
  </si>
  <si>
    <t>Figure 1</t>
  </si>
  <si>
    <t>GENERAL GOVERNMENT REVENUE</t>
  </si>
  <si>
    <t>Growth, Nine Months to March</t>
  </si>
  <si>
    <t>Increase, Nine Months to March</t>
  </si>
  <si>
    <t>Chart Data</t>
  </si>
  <si>
    <t>Financial Year</t>
  </si>
  <si>
    <t>Rev growth</t>
  </si>
  <si>
    <t xml:space="preserve">Decade average </t>
  </si>
  <si>
    <t>Change</t>
  </si>
  <si>
    <t>Royalty Income</t>
  </si>
  <si>
    <t>GST grants</t>
  </si>
  <si>
    <t>Other C'wealth grants</t>
  </si>
  <si>
    <t>TOTAL INCREASE</t>
  </si>
  <si>
    <t>Figure 2</t>
  </si>
  <si>
    <t>CFR China</t>
  </si>
  <si>
    <r>
      <t xml:space="preserve">GENERAL GOVERNMENT REVENUE </t>
    </r>
    <r>
      <rPr>
        <b/>
        <vertAlign val="superscript"/>
        <sz val="12"/>
        <rFont val="Arial"/>
        <family val="2"/>
      </rPr>
      <t>(a)</t>
    </r>
  </si>
  <si>
    <t>Figure 3</t>
  </si>
  <si>
    <t>Nine months to 31 March 2017</t>
  </si>
  <si>
    <t>(a) Segments may not add due to rounding</t>
  </si>
  <si>
    <t>Public Corporations</t>
  </si>
  <si>
    <t>GST Grants</t>
  </si>
  <si>
    <t>Other Commonwealth Grants</t>
  </si>
  <si>
    <t>Sales of Goods and Services</t>
  </si>
  <si>
    <t>%</t>
  </si>
  <si>
    <t>Figure 4</t>
  </si>
  <si>
    <t>GENERAL GOVERNMENT EXPENSES</t>
  </si>
  <si>
    <t>Expense growth</t>
  </si>
  <si>
    <t>Consolidated Account Interest</t>
  </si>
  <si>
    <t>Education</t>
  </si>
  <si>
    <t>Disability Services</t>
  </si>
  <si>
    <t>Law and Order</t>
  </si>
  <si>
    <t>Total increase</t>
  </si>
  <si>
    <t>Figure 5</t>
  </si>
  <si>
    <t>NINE MONTHS TO 31 MARCH SALARIES GROWTH</t>
  </si>
  <si>
    <t>Salaries growth</t>
  </si>
  <si>
    <r>
      <t>GENERAL GOVERNMENT EXPENSES</t>
    </r>
    <r>
      <rPr>
        <b/>
        <vertAlign val="superscript"/>
        <sz val="10"/>
        <rFont val="Arial"/>
        <family val="2"/>
      </rPr>
      <t>(a)</t>
    </r>
  </si>
  <si>
    <t>Nine months to 31 March 2017</t>
  </si>
  <si>
    <t>Figure 6</t>
  </si>
  <si>
    <r>
      <t>(a)</t>
    </r>
    <r>
      <rPr>
        <sz val="8"/>
        <rFont val="Times New Roman"/>
        <family val="1"/>
      </rPr>
      <t xml:space="preserve">     </t>
    </r>
    <r>
      <rPr>
        <sz val="8"/>
        <rFont val="Arial"/>
        <family val="2"/>
      </rPr>
      <t>Segments may not add due to rounding.</t>
    </r>
  </si>
  <si>
    <t>Child Protection</t>
  </si>
  <si>
    <t>Disability Services Commission</t>
  </si>
  <si>
    <t>Training</t>
  </si>
  <si>
    <t>Water Subsidies</t>
  </si>
  <si>
    <t>All Other</t>
  </si>
  <si>
    <t>Transport, Rail and Roads</t>
  </si>
  <si>
    <t>Electricity Subsidies</t>
  </si>
  <si>
    <t>Table 3</t>
  </si>
  <si>
    <r>
      <t>ASSET INVESTMENT PROGRAM</t>
    </r>
    <r>
      <rPr>
        <b/>
        <vertAlign val="superscript"/>
        <sz val="10"/>
        <rFont val="Arial"/>
        <family val="2"/>
      </rPr>
      <t>(a)</t>
    </r>
  </si>
  <si>
    <t>Figure 7</t>
  </si>
  <si>
    <t>Other Agencies</t>
  </si>
  <si>
    <t>Western Australia Land Authority</t>
  </si>
  <si>
    <t>Water Corporation</t>
  </si>
  <si>
    <t>Housing Authority</t>
  </si>
  <si>
    <t>Public Transport Authority</t>
  </si>
  <si>
    <t>Finance</t>
  </si>
  <si>
    <t>Commissioner of Main Roads</t>
  </si>
  <si>
    <t>Western Power</t>
  </si>
  <si>
    <t>TOTAL</t>
  </si>
  <si>
    <t>62%FE BENCHMARK IRON ORE PRICE</t>
  </si>
  <si>
    <t>Table 1.1</t>
  </si>
  <si>
    <t>Note: Columns may not add due to rounding. The accompanying notes form part of these statements.</t>
  </si>
  <si>
    <r>
      <t>(a)</t>
    </r>
    <r>
      <rPr>
        <sz val="8"/>
        <rFont val="Times New Roman"/>
        <family val="1"/>
      </rPr>
      <t xml:space="preserve">     </t>
    </r>
    <r>
      <rPr>
        <sz val="8"/>
        <rFont val="Arial"/>
        <family val="2"/>
      </rPr>
      <t>Consistent with the revised outturn published in the </t>
    </r>
    <r>
      <rPr>
        <i/>
        <sz val="8"/>
        <rFont val="Arial"/>
        <family val="2"/>
      </rPr>
      <t>Pre‑election Financial Projections Statement</t>
    </r>
    <r>
      <rPr>
        <sz val="8"/>
        <rFont val="Arial"/>
        <family val="2"/>
      </rPr>
      <t>, released on 9 February 2017.</t>
    </r>
  </si>
  <si>
    <r>
      <t>(b)</t>
    </r>
    <r>
      <rPr>
        <sz val="8"/>
        <rFont val="Times New Roman"/>
        <family val="1"/>
      </rPr>
      <t xml:space="preserve">     </t>
    </r>
    <r>
      <rPr>
        <sz val="8"/>
        <rFont val="Arial"/>
        <family val="2"/>
      </rPr>
      <t>Consistent with the final audited data contained in the 2015‑16 </t>
    </r>
    <r>
      <rPr>
        <i/>
        <sz val="8"/>
        <rFont val="Arial"/>
        <family val="2"/>
      </rPr>
      <t>Annual Report on State Finances</t>
    </r>
    <r>
      <rPr>
        <sz val="8"/>
        <rFont val="Arial"/>
        <family val="2"/>
      </rPr>
      <t>, released on 22 September 2016.</t>
    </r>
  </si>
  <si>
    <t>Table 1.2</t>
  </si>
  <si>
    <r>
      <t>(a)</t>
    </r>
    <r>
      <rPr>
        <sz val="8"/>
        <rFont val="Times New Roman"/>
        <family val="1"/>
      </rPr>
      <t>   </t>
    </r>
    <r>
      <rPr>
        <sz val="8"/>
        <rFont val="Arial"/>
        <family val="2"/>
      </rPr>
      <t>Consistent with the revised outturn published in the </t>
    </r>
    <r>
      <rPr>
        <i/>
        <sz val="8"/>
        <rFont val="Arial"/>
        <family val="2"/>
      </rPr>
      <t>Pre‑election Financial Projections Statement</t>
    </r>
    <r>
      <rPr>
        <sz val="8"/>
        <rFont val="Arial"/>
        <family val="2"/>
      </rPr>
      <t>, released on 9 February 2017.</t>
    </r>
  </si>
  <si>
    <r>
      <t>(b)</t>
    </r>
    <r>
      <rPr>
        <sz val="8"/>
        <rFont val="Times New Roman"/>
        <family val="1"/>
      </rPr>
      <t>   </t>
    </r>
    <r>
      <rPr>
        <sz val="8"/>
        <rFont val="Arial"/>
        <family val="2"/>
      </rPr>
      <t>Consistent with the final audited data contained in the 2015‑16 </t>
    </r>
    <r>
      <rPr>
        <i/>
        <sz val="8"/>
        <rFont val="Arial"/>
        <family val="2"/>
      </rPr>
      <t>Annual Report on State Finances</t>
    </r>
    <r>
      <rPr>
        <sz val="8"/>
        <rFont val="Arial"/>
        <family val="2"/>
      </rPr>
      <t>, released on 22 September 2016.</t>
    </r>
  </si>
  <si>
    <t>Table 1.3</t>
  </si>
  <si>
    <t>Note: Columns/rows may not add due to rounding.</t>
  </si>
  <si>
    <t>Table 1.4</t>
  </si>
  <si>
    <t>Table 1.5</t>
  </si>
  <si>
    <t>Table 1.6</t>
  </si>
  <si>
    <t>Table 1.7</t>
  </si>
  <si>
    <t>Table 1.8</t>
  </si>
  <si>
    <t xml:space="preserve"> - </t>
  </si>
  <si>
    <t>Note: Columns may not add due to rounding.</t>
  </si>
  <si>
    <r>
      <t>(a)</t>
    </r>
    <r>
      <rPr>
        <sz val="8"/>
        <rFont val="Times New Roman"/>
        <family val="1"/>
      </rPr>
      <t xml:space="preserve">     </t>
    </r>
    <r>
      <rPr>
        <sz val="8"/>
        <rFont val="Arial"/>
        <family val="2"/>
      </rPr>
      <t>Includes grants, subsidies and other transfer expenses.</t>
    </r>
  </si>
  <si>
    <r>
      <t>(b)</t>
    </r>
    <r>
      <rPr>
        <sz val="8"/>
        <rFont val="Times New Roman"/>
        <family val="1"/>
      </rPr>
      <t xml:space="preserve">     </t>
    </r>
    <r>
      <rPr>
        <sz val="8"/>
        <rFont val="Arial"/>
        <family val="2"/>
      </rPr>
      <t>Consistent with the revised outturn published in the </t>
    </r>
    <r>
      <rPr>
        <i/>
        <sz val="8"/>
        <rFont val="Arial"/>
        <family val="2"/>
      </rPr>
      <t>Pre‑election Financial Projections Statement</t>
    </r>
    <r>
      <rPr>
        <sz val="8"/>
        <rFont val="Arial"/>
        <family val="2"/>
      </rPr>
      <t>, released on 9 February 2017.</t>
    </r>
  </si>
  <si>
    <r>
      <t>(c)</t>
    </r>
    <r>
      <rPr>
        <sz val="8"/>
        <rFont val="Times New Roman"/>
        <family val="1"/>
      </rPr>
      <t xml:space="preserve">     </t>
    </r>
    <r>
      <rPr>
        <sz val="8"/>
        <rFont val="Arial"/>
        <family val="2"/>
      </rPr>
      <t>Consistent with the final audited data contained in the 2015‑16 </t>
    </r>
    <r>
      <rPr>
        <i/>
        <sz val="8"/>
        <rFont val="Arial"/>
        <family val="2"/>
      </rPr>
      <t>Annual Report on State Finances</t>
    </r>
    <r>
      <rPr>
        <sz val="8"/>
        <rFont val="Arial"/>
        <family val="2"/>
      </rPr>
      <t>, released on 22 September 2016.</t>
    </r>
  </si>
  <si>
    <t>Note 3</t>
  </si>
  <si>
    <t>Note 4</t>
  </si>
  <si>
    <t>Note 5</t>
  </si>
  <si>
    <t>Note 6</t>
  </si>
  <si>
    <t>Note 7</t>
  </si>
  <si>
    <r>
      <t>Estimated
Outturn</t>
    </r>
    <r>
      <rPr>
        <vertAlign val="superscript"/>
        <sz val="10"/>
        <rFont val="Arial"/>
        <family val="2"/>
      </rPr>
      <t>(a)</t>
    </r>
  </si>
  <si>
    <r>
      <t>Actual</t>
    </r>
    <r>
      <rPr>
        <vertAlign val="superscript"/>
        <sz val="10"/>
        <rFont val="Arial"/>
        <family val="2"/>
      </rPr>
      <t>(b)</t>
    </r>
  </si>
  <si>
    <t>Taxes on employers' payroll and labour force</t>
  </si>
  <si>
    <t>Perth Parking Levy</t>
  </si>
  <si>
    <t>Betting tax</t>
  </si>
  <si>
    <t>Mining Rehabilitation Levy</t>
  </si>
  <si>
    <t>Landfill Levy</t>
  </si>
  <si>
    <t>Compensation for Commonwealth crude oil</t>
  </si>
  <si>
    <t xml:space="preserve">  excise arrangements</t>
  </si>
  <si>
    <t>Grants Through the State</t>
  </si>
  <si>
    <t>National Skills and Workforce Development</t>
  </si>
  <si>
    <t>National Disability Services</t>
  </si>
  <si>
    <t>National Affordable Housing</t>
  </si>
  <si>
    <t>Students First</t>
  </si>
  <si>
    <t>National Health Reform</t>
  </si>
  <si>
    <t>Other Grants\National Partnerships</t>
  </si>
  <si>
    <t>National Partnerships/Other Grants</t>
  </si>
  <si>
    <t>National Partnerships\Other Grants</t>
  </si>
  <si>
    <r>
      <t>(a)</t>
    </r>
    <r>
      <rPr>
        <sz val="8"/>
        <rFont val="Times New Roman"/>
        <family val="1"/>
      </rPr>
      <t xml:space="preserve">   </t>
    </r>
    <r>
      <rPr>
        <sz val="8"/>
        <rFont val="Arial"/>
        <family val="2"/>
      </rPr>
      <t>Consistent with the revised outturn published in the </t>
    </r>
    <r>
      <rPr>
        <i/>
        <sz val="8"/>
        <rFont val="Arial"/>
        <family val="2"/>
      </rPr>
      <t xml:space="preserve">Pre‑election Financial Projections Statement, </t>
    </r>
    <r>
      <rPr>
        <sz val="8"/>
        <rFont val="Arial"/>
        <family val="2"/>
      </rPr>
      <t>released on 9 February 2017.</t>
    </r>
  </si>
  <si>
    <r>
      <t>(b)</t>
    </r>
    <r>
      <rPr>
        <sz val="8"/>
        <rFont val="Times New Roman"/>
        <family val="1"/>
      </rPr>
      <t xml:space="preserve">   </t>
    </r>
    <r>
      <rPr>
        <sz val="8"/>
        <rFont val="Arial"/>
        <family val="2"/>
      </rPr>
      <t>Consistent with the final audited data contained in the 2015‑16 </t>
    </r>
    <r>
      <rPr>
        <i/>
        <sz val="8"/>
        <rFont val="Arial"/>
        <family val="2"/>
      </rPr>
      <t xml:space="preserve">Annual Report on State Finances, </t>
    </r>
    <r>
      <rPr>
        <sz val="8"/>
        <rFont val="Arial"/>
        <family val="2"/>
      </rPr>
      <t>released on 22 September 2016.</t>
    </r>
  </si>
  <si>
    <t>Table 2.1</t>
  </si>
  <si>
    <t>Table 2.2</t>
  </si>
  <si>
    <t>PUBLIC LEDGER BALANCES AT 31 MARCH</t>
  </si>
  <si>
    <t>Variance</t>
  </si>
  <si>
    <t>THE PUBLIC LEDGER</t>
  </si>
  <si>
    <r>
      <t xml:space="preserve">Consolidated Account </t>
    </r>
    <r>
      <rPr>
        <vertAlign val="superscript"/>
        <sz val="8"/>
        <rFont val="Arial"/>
        <family val="2"/>
      </rPr>
      <t>(a)</t>
    </r>
  </si>
  <si>
    <t>Treasurer's Special Purpose Accounts</t>
  </si>
  <si>
    <t>Treasurer’s Advance Account – Net Advances and Overdrawn Trusts</t>
  </si>
  <si>
    <t>Agency Special Purpose Account</t>
  </si>
  <si>
    <t>TOTAL PUBLIC BANK ACCOUNT INVESTMENTS</t>
  </si>
  <si>
    <t>Treasurer's Advance</t>
  </si>
  <si>
    <t>CONSOLIDATED ACCOUNT TRANSACTIONS</t>
  </si>
  <si>
    <t>Operating Activities</t>
  </si>
  <si>
    <t>Commonwealth Grants</t>
  </si>
  <si>
    <t>Government Enterprises</t>
  </si>
  <si>
    <t>Revenue from other agencies</t>
  </si>
  <si>
    <t>Total Operating Activities</t>
  </si>
  <si>
    <t>Financing Activities</t>
  </si>
  <si>
    <t>Repayments of Recoverable Advances</t>
  </si>
  <si>
    <t>Transfers from:</t>
  </si>
  <si>
    <t>Bankwest Pension Trust</t>
  </si>
  <si>
    <t>Other Receipts</t>
  </si>
  <si>
    <t>Total Financing Activities</t>
  </si>
  <si>
    <t>TOTAL REVENUE</t>
  </si>
  <si>
    <t>EXPENDITURE</t>
  </si>
  <si>
    <t>Recurrent</t>
  </si>
  <si>
    <t>Authorised by Other Statutes</t>
  </si>
  <si>
    <t>Appropriation Act (No. 1)</t>
  </si>
  <si>
    <t>Recurrent Expenditure under the Treasurer’s Advance</t>
  </si>
  <si>
    <t>Total Recurrent Expenditure</t>
  </si>
  <si>
    <t>Investing Activities</t>
  </si>
  <si>
    <t>Appropriation Act (No. 2)</t>
  </si>
  <si>
    <t>Investing Expenditure under the Treasurer’s Advance</t>
  </si>
  <si>
    <t>Total Investing Activities</t>
  </si>
  <si>
    <t>Loan repayments</t>
  </si>
  <si>
    <t>Other financing</t>
  </si>
  <si>
    <t>TOTAL EXPENDITURE</t>
  </si>
  <si>
    <t>NET MOVEMENT (REVENUE LESS EXPENDITURE)</t>
  </si>
  <si>
    <t>Consolidated Account Balance</t>
  </si>
  <si>
    <t>Opening balance at 1 July</t>
  </si>
  <si>
    <t>Closing balance at 31 March</t>
  </si>
  <si>
    <r>
      <t>Of which</t>
    </r>
    <r>
      <rPr>
        <vertAlign val="superscript"/>
        <sz val="8"/>
        <rFont val="Arial"/>
        <family val="2"/>
      </rPr>
      <t>(a)</t>
    </r>
    <r>
      <rPr>
        <sz val="8"/>
        <rFont val="Arial"/>
        <family val="2"/>
      </rPr>
      <t>:</t>
    </r>
  </si>
  <si>
    <t>Appropriations payable</t>
  </si>
  <si>
    <t>Cash balance at 31 March</t>
  </si>
  <si>
    <t>TREASURER'S SPECIAL PURPOSE ACCOUNTS AT 31 MARCH</t>
  </si>
  <si>
    <t>Agency Holding Accounts</t>
  </si>
  <si>
    <t>Royalties for Regions Fund</t>
  </si>
  <si>
    <t>Western Australian Future Fund</t>
  </si>
  <si>
    <t>Perth Children's Hospital Account</t>
  </si>
  <si>
    <t>Perth Stadium Account</t>
  </si>
  <si>
    <t>Fiona Stanley Hospital Construction Account</t>
  </si>
  <si>
    <r>
      <t>-</t>
    </r>
    <r>
      <rPr>
        <vertAlign val="superscript"/>
        <sz val="8"/>
        <rFont val="Arial"/>
        <family val="2"/>
      </rPr>
      <t>(a)</t>
    </r>
  </si>
  <si>
    <t>Perth Market Authority</t>
  </si>
  <si>
    <t>Other Special Purpose Accounts</t>
  </si>
  <si>
    <t>TREASURER'S ADVANCE AT 31 MARCH</t>
  </si>
  <si>
    <t>AUTHORISED LIMIT</t>
  </si>
  <si>
    <t>Total Drawn Against Treasurer’s Advance Account</t>
  </si>
  <si>
    <t>Comprising:</t>
  </si>
  <si>
    <t>Net recoverable advances as at 31 March (see below)</t>
  </si>
  <si>
    <r>
      <t xml:space="preserve">Overdrawn Special Purpose Accounts </t>
    </r>
    <r>
      <rPr>
        <vertAlign val="superscript"/>
        <sz val="8"/>
        <rFont val="Arial"/>
        <family val="2"/>
      </rPr>
      <t>(a)</t>
    </r>
  </si>
  <si>
    <t xml:space="preserve">- recurrent </t>
  </si>
  <si>
    <t>- capital</t>
  </si>
  <si>
    <t>NET RECOVERABLE ADVANCES</t>
  </si>
  <si>
    <t>Building Management and Works</t>
  </si>
  <si>
    <t>Mining Rehabilitation Fund</t>
  </si>
  <si>
    <t>Sport and Recreation</t>
  </si>
  <si>
    <t>Suitors Fund</t>
  </si>
  <si>
    <t>Sundry Debtors</t>
  </si>
  <si>
    <t>TOTAL RECOVERABLE TREASURER’S ADVANCES</t>
  </si>
  <si>
    <t>TRANSFERS, EXCESSES AND NEW ITEMS</t>
  </si>
  <si>
    <t>For the nine months to 31 March</t>
  </si>
  <si>
    <r>
      <t>Transfers</t>
    </r>
    <r>
      <rPr>
        <vertAlign val="superscript"/>
        <sz val="8"/>
        <rFont val="Arial"/>
        <family val="2"/>
      </rPr>
      <t>(</t>
    </r>
    <r>
      <rPr>
        <vertAlign val="superscript"/>
        <sz val="9"/>
        <rFont val="Arial"/>
        <family val="2"/>
      </rPr>
      <t>a</t>
    </r>
    <r>
      <rPr>
        <vertAlign val="superscript"/>
        <sz val="8"/>
        <rFont val="Arial"/>
        <family val="2"/>
      </rPr>
      <t>)</t>
    </r>
  </si>
  <si>
    <t>Revised Appropriation</t>
  </si>
  <si>
    <t>New</t>
  </si>
  <si>
    <t>Approved Excesses</t>
  </si>
  <si>
    <t>Drawn against Treasurer's Advance to date</t>
  </si>
  <si>
    <t>Items</t>
  </si>
  <si>
    <t>Recurrent Appropriations</t>
  </si>
  <si>
    <t>Premier and Cabinet</t>
  </si>
  <si>
    <t xml:space="preserve">Item 5: Delivery of Services </t>
  </si>
  <si>
    <t xml:space="preserve">Item 6: Administered Grants, </t>
  </si>
  <si>
    <t xml:space="preserve">Subsidies and Other Transfer </t>
  </si>
  <si>
    <t>Payments</t>
  </si>
  <si>
    <t xml:space="preserve">Western Australian Tourism </t>
  </si>
  <si>
    <t>Commission</t>
  </si>
  <si>
    <t>Item 10: Delivery of Services</t>
  </si>
  <si>
    <t>Treasury</t>
  </si>
  <si>
    <t>Item 56: Metropolitan Redevelopment</t>
  </si>
  <si>
    <t>Authority</t>
  </si>
  <si>
    <t>Item 64: All Other Grants, Subsidies</t>
  </si>
  <si>
    <t>and Transfer Payments</t>
  </si>
  <si>
    <t>New Item: Bell Group Administration</t>
  </si>
  <si>
    <t>Wind Up and Associated Costs</t>
  </si>
  <si>
    <t>Item 69: Delivery of Services</t>
  </si>
  <si>
    <t xml:space="preserve">Item 70: Administered Grants, </t>
  </si>
  <si>
    <t xml:space="preserve">Office of the Government Chief Information </t>
  </si>
  <si>
    <t>Officer</t>
  </si>
  <si>
    <t>Item 71: Delivery of Services</t>
  </si>
  <si>
    <t>Commerce</t>
  </si>
  <si>
    <t>Item 80: Delivery of Services</t>
  </si>
  <si>
    <t xml:space="preserve">Item 81: Administered Grants, </t>
  </si>
  <si>
    <t>Parks and Wildlife</t>
  </si>
  <si>
    <t>Item 83: Drlivery of Services</t>
  </si>
  <si>
    <t>Fire and Emergency Services</t>
  </si>
  <si>
    <t>Item 91: Delivery of Services</t>
  </si>
  <si>
    <t>State Emergency Management</t>
  </si>
  <si>
    <t>Committee Secretariat</t>
  </si>
  <si>
    <t>Item 92: Delivery of Services</t>
  </si>
  <si>
    <t>Corrective Services</t>
  </si>
  <si>
    <t>Item 94: Delivery of Services</t>
  </si>
  <si>
    <t>Western Australian Sports Centre Trust</t>
  </si>
  <si>
    <t>Item 100: Delivery of Services</t>
  </si>
  <si>
    <t>Local Government and Communities</t>
  </si>
  <si>
    <t>Item 107: Delivery of Services</t>
  </si>
  <si>
    <t>Racing, Gaming and Liquor</t>
  </si>
  <si>
    <t>Item 109: Delivery of Services</t>
  </si>
  <si>
    <t>Planning</t>
  </si>
  <si>
    <t>Item 111: Delivery of Services</t>
  </si>
  <si>
    <t>Mental Health Commission</t>
  </si>
  <si>
    <t>Item 115: Delivery of Services</t>
  </si>
  <si>
    <t>Child Protection and Family Support</t>
  </si>
  <si>
    <t>Item 119: Delivery of Services</t>
  </si>
  <si>
    <t>New Item: WA Natural Disaster Relief and</t>
  </si>
  <si>
    <t>Recovery Arrangements</t>
  </si>
  <si>
    <t>Total Recurrent</t>
  </si>
  <si>
    <t>Capital Appropriations</t>
  </si>
  <si>
    <t>Item 136: Animal Resources Authority</t>
  </si>
  <si>
    <t>Registrar Western Australian</t>
  </si>
  <si>
    <t xml:space="preserve"> Industrial Relations Commission</t>
  </si>
  <si>
    <t>Item 151: Capital Appropriation</t>
  </si>
  <si>
    <t>Western Australia Sports Centre Trust</t>
  </si>
  <si>
    <t>Item 160: Capital Appropriation</t>
  </si>
  <si>
    <t>Forest Products Commission</t>
  </si>
  <si>
    <t>New Item: Capital Appropriation</t>
  </si>
  <si>
    <t>Total Capital</t>
  </si>
  <si>
    <t>Table 3.1</t>
  </si>
  <si>
    <r>
      <t>(a)</t>
    </r>
    <r>
      <rPr>
        <sz val="8"/>
        <rFont val="Times New Roman"/>
        <family val="1"/>
      </rPr>
      <t xml:space="preserve">   </t>
    </r>
    <r>
      <rPr>
        <sz val="8"/>
        <rFont val="Arial"/>
        <family val="2"/>
      </rPr>
      <t>The balance of the Consolidated Account at 31 March 2017 includes non‑cash appropriations of $10,646 million (31 March 2016: $9,659 million), representing the non‑cash cost of agency services. These appropriations are credited to agency holding accounts that are included in the Treasurer’s Special Purpose Accounts balance. The cash/non‑cash balances have been restated for the nine months ending 31 March 2016 (see footnote to Table 3.2).</t>
    </r>
  </si>
  <si>
    <r>
      <t>(b)</t>
    </r>
    <r>
      <rPr>
        <sz val="8"/>
        <rFont val="Times New Roman"/>
        <family val="1"/>
      </rPr>
      <t xml:space="preserve">   </t>
    </r>
    <r>
      <rPr>
        <sz val="8"/>
        <rFont val="Arial"/>
        <family val="2"/>
      </rPr>
      <t>The Treasurer’s Advance Account has been restated in 2016 to reflect net advances and overdrawn trusts.</t>
    </r>
  </si>
  <si>
    <t>Table 3.2</t>
  </si>
  <si>
    <r>
      <t>(a)</t>
    </r>
    <r>
      <rPr>
        <sz val="8"/>
        <rFont val="Times New Roman"/>
        <family val="1"/>
      </rPr>
      <t xml:space="preserve">     </t>
    </r>
    <r>
      <rPr>
        <sz val="8"/>
        <rFont val="Arial"/>
        <family val="2"/>
      </rPr>
      <t xml:space="preserve">The cash/non‑cash balances shown in the 31 March 2016 outcome in the March 2016 </t>
    </r>
    <r>
      <rPr>
        <i/>
        <sz val="8"/>
        <rFont val="Arial"/>
        <family val="2"/>
      </rPr>
      <t>Quarterly Financial Results Report</t>
    </r>
    <r>
      <rPr>
        <sz val="8"/>
        <rFont val="Arial"/>
        <family val="2"/>
      </rPr>
      <t xml:space="preserve"> incorrectly allocated $668 million in non‑cash appropriations to the closing cash balance (leaving an equivalent discrepancy between the balance of agency Holding Accounts shown in Table 3.3 and the non‑cash closing balance for the Consolidated Account in Table 3.2 in the March 2016 report). These balances have been corrected and restated in this report.</t>
    </r>
  </si>
  <si>
    <t>Agency 27th Pay Accounts</t>
  </si>
  <si>
    <t>At 31 March</t>
  </si>
  <si>
    <t>TREASURER'S SPECIAL PURPOSE ACCOUNTS</t>
  </si>
  <si>
    <r>
      <t xml:space="preserve">- </t>
    </r>
    <r>
      <rPr>
        <vertAlign val="superscript"/>
        <sz val="8"/>
        <rFont val="Arial"/>
        <family val="2"/>
      </rPr>
      <t>(c)</t>
    </r>
  </si>
  <si>
    <r>
      <t>Excesses and New Items</t>
    </r>
    <r>
      <rPr>
        <vertAlign val="superscript"/>
        <sz val="8"/>
        <rFont val="Arial"/>
        <family val="2"/>
      </rPr>
      <t xml:space="preserve"> (b)</t>
    </r>
  </si>
  <si>
    <t>Table 3.4</t>
  </si>
  <si>
    <t>Table 3.3</t>
  </si>
  <si>
    <t>Table 3.5</t>
  </si>
  <si>
    <t>For the nine months to 31 March - continued</t>
  </si>
  <si>
    <r>
      <t>(a)</t>
    </r>
    <r>
      <rPr>
        <sz val="8"/>
        <rFont val="Times New Roman"/>
        <family val="1"/>
      </rPr>
      <t xml:space="preserve">     </t>
    </r>
    <r>
      <rPr>
        <sz val="8"/>
        <rFont val="Arial"/>
        <family val="2"/>
      </rPr>
      <t>Authorised under section 25 of the FMA.</t>
    </r>
  </si>
  <si>
    <t>Table 4.1</t>
  </si>
  <si>
    <t>Balance at 1 July</t>
  </si>
  <si>
    <t>Receipts</t>
  </si>
  <si>
    <t>CLOSING BALANCE</t>
  </si>
  <si>
    <t>Table 4.2</t>
  </si>
  <si>
    <t xml:space="preserve">FIONA STANLEY HOSPITAL CONSTRUCTION ACCOUNT </t>
  </si>
  <si>
    <t>(a) Amount less than $0.5 million.</t>
  </si>
  <si>
    <t>Note: Columns may not add due to rounding.</t>
  </si>
  <si>
    <t>Table 4.3</t>
  </si>
  <si>
    <t>FORRESTFIELD-AIRPORT LINK ACCOUNT</t>
  </si>
  <si>
    <t xml:space="preserve"> </t>
  </si>
  <si>
    <t>Table 4.4</t>
  </si>
  <si>
    <t>Table 4.5</t>
  </si>
  <si>
    <t>MINING REHABILITATION FUND</t>
  </si>
  <si>
    <t>Table 4.6</t>
  </si>
  <si>
    <t xml:space="preserve">PERTH CHILDREN'S HOSPITAL ACCOUNT </t>
  </si>
  <si>
    <t>Table 4.7</t>
  </si>
  <si>
    <t xml:space="preserve">PERTH PARKING LICENSING ACCOUNT </t>
  </si>
  <si>
    <t>Table 4.8</t>
  </si>
  <si>
    <t xml:space="preserve"> PERTH STADIUM ACCOUNT </t>
  </si>
  <si>
    <t>Table 4.9</t>
  </si>
  <si>
    <t>ROAD TRAUMA TRUST ACCOUNT</t>
  </si>
  <si>
    <t>Table 4.10</t>
  </si>
  <si>
    <t>ROYALTIES FOR REGIONS FUND</t>
  </si>
  <si>
    <t>Table 4.11</t>
  </si>
  <si>
    <t>ROYALTIES FOR REGIONS REGIONAL REFORM FUND</t>
  </si>
  <si>
    <t>Table 4.12</t>
  </si>
  <si>
    <t>ROYALTIES FOR REGIONS SOUTHERN INLAND HEALTH INITIATIVE</t>
  </si>
  <si>
    <t>Table 4.13</t>
  </si>
  <si>
    <t>WASTE AVOIDANCE AND RESOURCE RECOVERY ACCOUNT</t>
  </si>
  <si>
    <t>Table 4.14</t>
  </si>
  <si>
    <t>WESTERN AUSTRALIAN FUTURE FUND</t>
  </si>
  <si>
    <t xml:space="preserve"> MUNICIPAL AND ESSENTIAL SERVICES ACCOUNT</t>
  </si>
  <si>
    <r>
      <t>(a)</t>
    </r>
    <r>
      <rPr>
        <sz val="8"/>
        <rFont val="Times New Roman"/>
        <family val="1"/>
      </rPr>
      <t xml:space="preserve">     </t>
    </r>
    <r>
      <rPr>
        <sz val="8"/>
        <rFont val="Arial"/>
        <family val="2"/>
      </rPr>
      <t xml:space="preserve">The closing balance of $30 million at 30 June 2016 (opening balance at 1 July) has been restated from the $31 million reported in the 2015-16 </t>
    </r>
    <r>
      <rPr>
        <i/>
        <sz val="8"/>
        <rFont val="Arial"/>
        <family val="2"/>
      </rPr>
      <t>Annual Report on State Finances</t>
    </r>
    <r>
      <rPr>
        <sz val="8"/>
        <rFont val="Arial"/>
        <family val="2"/>
      </rPr>
      <t>. The restatement incorporates a minor movement in receipts finalised for the Department of Environment Regulation’s annual report for 2015-16, which revises the closing value at 30 June 2016 after rounding.</t>
    </r>
  </si>
  <si>
    <t>$US per tonne</t>
  </si>
  <si>
    <r>
      <t>(a)</t>
    </r>
    <r>
      <rPr>
        <sz val="8"/>
        <rFont val="Times New Roman"/>
        <family val="1"/>
      </rPr>
      <t xml:space="preserve">     </t>
    </r>
    <r>
      <rPr>
        <sz val="8"/>
        <rFont val="Arial"/>
        <family val="2"/>
      </rPr>
      <t>The Treasurer has given approval for the Department of Mines and Petroleum to overdraw a Special Purpose Account. Any overdrawn SPA is taken to be an advance to be charged in the relevant financial year to the Treasurer’s Advance Account.</t>
    </r>
  </si>
  <si>
    <r>
      <t>(b)</t>
    </r>
    <r>
      <rPr>
        <sz val="8"/>
        <rFont val="Times New Roman"/>
        <family val="1"/>
      </rPr>
      <t xml:space="preserve">     </t>
    </r>
    <r>
      <rPr>
        <sz val="8"/>
        <rFont val="Arial"/>
        <family val="2"/>
      </rPr>
      <t>Excesses and new items have been restated in 31 March 2016 to reflect only amounts drawn against the Treasurer’s Advance Account instead of total excesses and new items that were approved for the period to 31 March 2016.</t>
    </r>
  </si>
  <si>
    <r>
      <t>(c)</t>
    </r>
    <r>
      <rPr>
        <sz val="8"/>
        <rFont val="Times New Roman"/>
        <family val="1"/>
      </rPr>
      <t xml:space="preserve">     </t>
    </r>
    <r>
      <rPr>
        <sz val="8"/>
        <rFont val="Arial"/>
        <family val="2"/>
      </rPr>
      <t>Amount less than $500,000.</t>
    </r>
  </si>
  <si>
    <r>
      <t xml:space="preserve">(a) Consistent with the revised outturn published in the </t>
    </r>
    <r>
      <rPr>
        <i/>
        <sz val="8"/>
        <rFont val="Arial"/>
        <family val="2"/>
      </rPr>
      <t>Pre-election Financial Projections Statement</t>
    </r>
    <r>
      <rPr>
        <sz val="8"/>
        <rFont val="Arial"/>
        <family val="2"/>
      </rPr>
      <t>, released on 9 February 2017.</t>
    </r>
  </si>
  <si>
    <r>
      <t xml:space="preserve">(b) Consistent with final audited data contained in the 2015-16 </t>
    </r>
    <r>
      <rPr>
        <i/>
        <sz val="8"/>
        <rFont val="Arial"/>
        <family val="2"/>
      </rPr>
      <t>Annual Report on State Finances</t>
    </r>
    <r>
      <rPr>
        <sz val="8"/>
        <rFont val="Arial"/>
        <family val="2"/>
      </rPr>
      <t>, released 22 September 2016.</t>
    </r>
  </si>
  <si>
    <r>
      <t>(c)</t>
    </r>
    <r>
      <rPr>
        <sz val="8"/>
        <rFont val="Times New Roman"/>
        <family val="1"/>
      </rPr>
      <t>   </t>
    </r>
    <r>
      <rPr>
        <sz val="8"/>
        <rFont val="Arial"/>
        <family val="2"/>
      </rPr>
      <t>Dividends received from Keystart (a public financial corporation) by the Housing Authority (a public non-financial corporation).</t>
    </r>
  </si>
  <si>
    <r>
      <t xml:space="preserve">           Actual</t>
    </r>
    <r>
      <rPr>
        <vertAlign val="superscript"/>
        <sz val="10"/>
        <rFont val="Arial"/>
        <family val="2"/>
      </rPr>
      <t>(b)</t>
    </r>
  </si>
  <si>
    <r>
      <t xml:space="preserve">TRANSFER EXPENSES </t>
    </r>
    <r>
      <rPr>
        <b/>
        <vertAlign val="superscript"/>
        <sz val="12"/>
        <rFont val="Arial"/>
        <family val="2"/>
      </rPr>
      <t>(a)</t>
    </r>
  </si>
  <si>
    <t>METROPOLITAN REGION IMPROVEMENT ACCOUNT</t>
  </si>
  <si>
    <t>9 months average to 31 March 2017</t>
  </si>
  <si>
    <t xml:space="preserve">9 months average to 31 March 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</si>
</sst>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8">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
    <numFmt numFmtId="166" formatCode="#,##0\ \ \ ;\-#,##0\ \ \ ;\-\ \ \ "/>
    <numFmt numFmtId="167" formatCode="#,##0;\-#,##0;\-\ \ \ "/>
    <numFmt numFmtId="168" formatCode="_-* #,##0_-;\-* #,##0_-;_-* &quot;-&quot;??_-;_-@_-"/>
    <numFmt numFmtId="169" formatCode="#,##0.000;\-#,##0.000;\-"/>
    <numFmt numFmtId="170" formatCode="#,###;\-#,###;\-"/>
    <numFmt numFmtId="171" formatCode="#,##0;\-#,###;\-"/>
    <numFmt numFmtId="172" formatCode="#,###\-;\-#,###\-;\-"/>
    <numFmt numFmtId="173" formatCode="_-* #,###\-_-;\-* #,##0_-;_-* &quot;-&quot;_-;_-@_-"/>
    <numFmt numFmtId="174" formatCode="#,###\-;\-#,##0;\-"/>
    <numFmt numFmtId="175" formatCode="0.0"/>
    <numFmt numFmtId="176" formatCode="_-* #,##0_-;* \-#,##0_-;_-* &quot;-&quot;??_-;_-@_-"/>
    <numFmt numFmtId="177" formatCode="#,##0.0"/>
    <numFmt numFmtId="178" formatCode="0.000"/>
    <numFmt numFmtId="179" formatCode="_(&quot;$&quot;* #,##0_);_(&quot;$&quot;* \(#,##0\);_(&quot;$&quot;* &quot;-&quot;??_);_(@_)"/>
    <numFmt numFmtId="180" formatCode="_(&quot;$&quot;* #,##0,\ &quot;k&quot;_);_(&quot;$&quot;* \(#,##0,\ &quot;k&quot;\);_(&quot;$&quot;* &quot;-&quot;??_);_(@_)"/>
    <numFmt numFmtId="181" formatCode="_(&quot;$&quot;* #,##0,,\ &quot;M&quot;_);_(&quot;$&quot;* \(#,##0,,\ &quot;M&quot;\);_(&quot;$&quot;* &quot;-&quot;??_);_(@_)"/>
    <numFmt numFmtId="182" formatCode="0.0%;\-0.0%"/>
    <numFmt numFmtId="183" formatCode="_(* #,##0_);_(* \(#,##0\);_(* &quot;-&quot;??_);_(@_)"/>
    <numFmt numFmtId="184" formatCode="_(* #,##0_);_(* \(#,##0\)"/>
    <numFmt numFmtId="185" formatCode="d\-mmm\-yyyy"/>
    <numFmt numFmtId="186" formatCode="#,##0_)\ ;[Red]\(#,##0\);&quot;- &quot;\ "/>
    <numFmt numFmtId="187" formatCode="#,##0;\(#,##0\)"/>
    <numFmt numFmtId="188" formatCode="#,##0_ ;\(#,##0\);\-\ "/>
    <numFmt numFmtId="189" formatCode="#,##0;[Red]\(#,##0\);\-"/>
    <numFmt numFmtId="190" formatCode="_(* #,##0.00_);_(* \(#,##0.00\);_(* &quot;-&quot;??_);_(@_)"/>
    <numFmt numFmtId="191" formatCode="0&quot; below&quot;"/>
    <numFmt numFmtId="192" formatCode="_(* #,##0_);_(* \(#,##0\);_(* &quot;-&quot;_);_(@_)"/>
    <numFmt numFmtId="193" formatCode="&quot;o.k.&quot;;&quot;false&quot;;&quot;error&quot;"/>
    <numFmt numFmtId="194" formatCode="&quot;$&quot;#,##0.00;\(&quot;$&quot;#,##0.00\)"/>
    <numFmt numFmtId="195" formatCode="_(&quot;$&quot;* #,##0.00_);_(&quot;$&quot;* \(#,##0.00\);_(&quot;$&quot;* &quot;-&quot;??_);_(@_)"/>
    <numFmt numFmtId="196" formatCode="_-&quot;£&quot;* #,##0.00_-;\-&quot;£&quot;* #,##0.00_-;_-&quot;£&quot;* &quot;-&quot;??_-;_-@_-"/>
    <numFmt numFmtId="197" formatCode="dd\ mmm\ yyyy_);;;&quot;  &quot;@"/>
    <numFmt numFmtId="198" formatCode="mmm/yyyy_);;;&quot;  &quot;@"/>
    <numFmt numFmtId="199" formatCode="0.0000"/>
    <numFmt numFmtId="200" formatCode="#,##0_);\(#,##0\);&quot;- &quot;;&quot;  &quot;@"/>
    <numFmt numFmtId="201" formatCode="_ * #,##0_)\ _$_ ;_ * \(#,##0\)\ _$_ ;_ * &quot;-&quot;_)\ _$_ ;_ @_ "/>
    <numFmt numFmtId="202" formatCode="_ * #,##0.00_)\ _$_ ;_ * \(#,##0.00\)\ _$_ ;_ * &quot;-&quot;??_)\ _$_ ;_ @_ "/>
    <numFmt numFmtId="203" formatCode="_-[$€-2]* #,##0.00_-;\-[$€-2]* #,##0.00_-;_-[$€-2]* &quot;-&quot;??_-"/>
    <numFmt numFmtId="204" formatCode="#,##0;\(#,##0\);0"/>
    <numFmt numFmtId="205" formatCode="_(* #,##0_);_(* \(#,##0\);_(* &quot; - &quot;_);_(@_)"/>
    <numFmt numFmtId="206" formatCode="#,##0_);[Red]\(#,##0\);\-_)"/>
    <numFmt numFmtId="207" formatCode="[Magenta]&quot;Err&quot;;[Magenta]&quot;Err&quot;;[Blue]&quot;OK&quot;;[Black]General"/>
    <numFmt numFmtId="208" formatCode="[Blue]&quot;P&quot;;;[Red]&quot;O&quot;"/>
    <numFmt numFmtId="209" formatCode="General\ &quot;.&quot;"/>
    <numFmt numFmtId="210" formatCode="0.0_)%;[Red]\(0.0%\);0.0_)%"/>
    <numFmt numFmtId="211" formatCode="[Red][&gt;1]&quot;&gt;100 %&quot;;[Red]\(0.0%\);0.0_)%"/>
    <numFmt numFmtId="212" formatCode="#,##0.0000_);\(#,##0.0000\);&quot;- &quot;;&quot;  &quot;@"/>
    <numFmt numFmtId="213" formatCode="#,##0_ ;[Red]\(#,##0\);\-\ "/>
    <numFmt numFmtId="214" formatCode="#,##0.0_);\(#,##0.0\)"/>
    <numFmt numFmtId="215" formatCode="#\ ###\ ###\ ###\ ##0.00"/>
    <numFmt numFmtId="216" formatCode="&quot;YEAR&quot;\ 0"/>
    <numFmt numFmtId="217" formatCode="&quot;$&quot;#,##0_);[Red]\(&quot;$&quot;#,##0\)"/>
    <numFmt numFmtId="218" formatCode="_-* #,##0_-;_-* #,##0\-;_-* &quot;-&quot;_-;_-@_-"/>
    <numFmt numFmtId="219" formatCode="_-* #,##0.00_-;_-* #,##0.00\-;_-* &quot;-&quot;??_-;_-@_-"/>
    <numFmt numFmtId="220" formatCode="#,##0;\(#,##0\);\-"/>
    <numFmt numFmtId="221" formatCode="#,##0.000;[Red]\-#,##0.000"/>
    <numFmt numFmtId="222" formatCode="&quot;$&quot;\ #,##0.00_);[Red]\(&quot;$&quot;\ #,##0.00\)"/>
    <numFmt numFmtId="223" formatCode="0.00_)"/>
    <numFmt numFmtId="224" formatCode="#,##0;[Red]\-#,##0;&quot;&quot;"/>
    <numFmt numFmtId="225" formatCode="###0_);\(###0\);&quot;- &quot;;&quot;  &quot;@"/>
    <numFmt numFmtId="226" formatCode="dd\ mmm\ yy"/>
    <numFmt numFmtId="227" formatCode="mmm\ yy"/>
    <numFmt numFmtId="228" formatCode="#,##0.0,;\(#,##0.0,\);\-_)_0"/>
    <numFmt numFmtId="229" formatCode="0.00%;\(0.00%\)"/>
    <numFmt numFmtId="230" formatCode="0.0&quot;x&quot;;@_)"/>
    <numFmt numFmtId="231" formatCode="[$$-C09]#,##0.00;[Red]&quot;-&quot;[$$-C09]#,##0.00"/>
    <numFmt numFmtId="232" formatCode="_(#,##0_);\(#,##0\);_(#,##0_)"/>
    <numFmt numFmtId="233" formatCode="_-* #,##0_-;[Red]\(\ #,##0\);_-* &quot;-&quot;??_-;_-@_-"/>
    <numFmt numFmtId="234" formatCode="#,##0.0;\(#,##0.0\)"/>
    <numFmt numFmtId="235" formatCode="_(* #,##0.00%_);_(* \(#,##0.00%\);_(* #,##0.00%_);_(@_)"/>
    <numFmt numFmtId="236" formatCode="mmm\ dd\,\ yyyy"/>
    <numFmt numFmtId="237" formatCode="_-&quot;fl&quot;\ * #,##0_-;_-&quot;fl&quot;\ * #,##0\-;_-&quot;fl&quot;\ * &quot;-&quot;_-;_-@_-"/>
    <numFmt numFmtId="238" formatCode="_-&quot;fl&quot;\ * #,##0.00_-;_-&quot;fl&quot;\ * #,##0.00\-;_-&quot;fl&quot;\ * &quot;-&quot;??_-;_-@_-"/>
    <numFmt numFmtId="239" formatCode="_ * #,##0_)\ &quot;$&quot;_ ;_ * \(#,##0\)\ &quot;$&quot;_ ;_ * &quot;-&quot;_)\ &quot;$&quot;_ ;_ @_ "/>
    <numFmt numFmtId="240" formatCode="0#"/>
    <numFmt numFmtId="241" formatCode="#,##0&quot;yrs&quot;"/>
    <numFmt numFmtId="242" formatCode="#,##0.0;\-#,##0.0;\-"/>
    <numFmt numFmtId="243" formatCode="mmmm\ yyyy"/>
    <numFmt numFmtId="244" formatCode="_-* #,##0.0_-;\-* #,##0.0_-;_-* &quot;-&quot;??_-;_-@_-"/>
    <numFmt numFmtId="245" formatCode="#,##0.00_ ;\-#,##0.00\ "/>
    <numFmt numFmtId="246" formatCode="#,##0.00\ &quot;DR&quot;;[Red]\-#,##0.00\ &quot;CR&quot;"/>
    <numFmt numFmtId="247" formatCode="#,##0\ \ \ \ \ \ ;\-#,##0\ \ \ \ \ \ ;\-\ \ \ "/>
  </numFmts>
  <fonts count="240">
    <font>
      <sz val="10"/>
      <name val="Arial"/>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b/>
      <sz val="8"/>
      <name val="Arial"/>
      <family val="2"/>
    </font>
    <font>
      <sz val="8"/>
      <name val="Arial"/>
      <family val="2"/>
    </font>
    <font>
      <sz val="10"/>
      <name val="Arial"/>
      <family val="2"/>
    </font>
    <font>
      <vertAlign val="superscript"/>
      <sz val="8"/>
      <name val="Arial"/>
      <family val="2"/>
    </font>
    <font>
      <i/>
      <sz val="8"/>
      <name val="Arial"/>
      <family val="2"/>
    </font>
    <font>
      <b/>
      <sz val="10"/>
      <name val="Arial"/>
      <family val="2"/>
    </font>
    <font>
      <i/>
      <sz val="10"/>
      <name val="Arial"/>
      <family val="2"/>
    </font>
    <font>
      <b/>
      <sz val="12"/>
      <name val="Arial"/>
      <family val="2"/>
    </font>
    <font>
      <sz val="8"/>
      <color indexed="8"/>
      <name val="Arial"/>
      <family val="2"/>
    </font>
    <font>
      <b/>
      <sz val="8"/>
      <color indexed="8"/>
      <name val="Arial"/>
      <family val="2"/>
    </font>
    <font>
      <sz val="10"/>
      <name val="Book Antiqua"/>
      <family val="1"/>
    </font>
    <font>
      <sz val="9"/>
      <name val="Arial"/>
      <family val="2"/>
    </font>
    <font>
      <i/>
      <u/>
      <sz val="8"/>
      <name val="Arial"/>
      <family val="2"/>
    </font>
    <font>
      <i/>
      <sz val="8"/>
      <color indexed="8"/>
      <name val="Arial"/>
      <family val="2"/>
    </font>
    <font>
      <sz val="8"/>
      <color indexed="10"/>
      <name val="Arial"/>
      <family val="2"/>
    </font>
    <font>
      <sz val="8"/>
      <name val="Arial"/>
      <family val="2"/>
    </font>
    <font>
      <sz val="10"/>
      <color indexed="8"/>
      <name val="Arial"/>
      <family val="2"/>
    </font>
    <font>
      <sz val="11"/>
      <name val="Arial"/>
      <family val="2"/>
    </font>
    <font>
      <sz val="7"/>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48"/>
      <name val="Tahoma"/>
      <family val="2"/>
    </font>
    <font>
      <b/>
      <sz val="10"/>
      <color indexed="48"/>
      <name val="Tahoma"/>
      <family val="2"/>
    </font>
    <font>
      <b/>
      <sz val="11"/>
      <color indexed="8"/>
      <name val="Calibri"/>
      <family val="2"/>
    </font>
    <font>
      <sz val="11"/>
      <color indexed="10"/>
      <name val="Calibri"/>
      <family val="2"/>
    </font>
    <font>
      <sz val="10"/>
      <color theme="1"/>
      <name val="Calibri"/>
      <family val="2"/>
      <scheme val="minor"/>
    </font>
    <font>
      <vertAlign val="superscript"/>
      <sz val="10"/>
      <name val="Arial"/>
      <family val="2"/>
    </font>
    <font>
      <sz val="10"/>
      <color theme="1"/>
      <name val="Arial"/>
      <family val="2"/>
    </font>
    <font>
      <sz val="12"/>
      <name val="Arial"/>
      <family val="2"/>
    </font>
    <font>
      <sz val="11"/>
      <color indexed="8"/>
      <name val="Arial"/>
      <family val="2"/>
    </font>
    <font>
      <sz val="8"/>
      <name val="Tahoma"/>
      <family val="2"/>
    </font>
    <font>
      <b/>
      <vertAlign val="superscript"/>
      <sz val="13"/>
      <name val="Tahoma"/>
      <family val="2"/>
    </font>
    <font>
      <sz val="9"/>
      <color indexed="14"/>
      <name val="Arial"/>
      <family val="2"/>
    </font>
    <font>
      <b/>
      <vertAlign val="superscript"/>
      <sz val="12"/>
      <name val="Arial"/>
      <family val="2"/>
    </font>
    <font>
      <b/>
      <sz val="14"/>
      <name val="Arial"/>
      <family val="2"/>
    </font>
    <font>
      <sz val="11"/>
      <color theme="1"/>
      <name val="Calibri"/>
      <family val="2"/>
      <scheme val="minor"/>
    </font>
    <font>
      <b/>
      <sz val="12"/>
      <color theme="1"/>
      <name val="Arial"/>
      <family val="2"/>
    </font>
    <font>
      <vertAlign val="superscript"/>
      <sz val="9"/>
      <name val="Arial"/>
      <family val="2"/>
    </font>
    <font>
      <sz val="10"/>
      <name val="Arial Narrow"/>
      <family val="2"/>
    </font>
    <font>
      <sz val="12"/>
      <name val="Times New Roman"/>
      <family val="1"/>
    </font>
    <font>
      <sz val="10"/>
      <name val="Helv"/>
    </font>
    <font>
      <sz val="10"/>
      <name val="Helvetica 45 Light"/>
      <family val="2"/>
    </font>
    <font>
      <sz val="10"/>
      <name val="Helv"/>
      <charset val="204"/>
    </font>
    <font>
      <sz val="12"/>
      <name val="Weiss"/>
    </font>
    <font>
      <sz val="10"/>
      <name val="Tms Rmn"/>
    </font>
    <font>
      <b/>
      <sz val="16"/>
      <name val="Times New Roman"/>
      <family val="1"/>
    </font>
    <font>
      <sz val="10"/>
      <color theme="1"/>
      <name val="Times New Roman"/>
      <family val="2"/>
    </font>
    <font>
      <sz val="10"/>
      <color indexed="9"/>
      <name val="Arial"/>
      <family val="2"/>
    </font>
    <font>
      <sz val="11"/>
      <color theme="0"/>
      <name val="Calibri"/>
      <family val="2"/>
      <scheme val="minor"/>
    </font>
    <font>
      <sz val="10"/>
      <color theme="0"/>
      <name val="Times New Roman"/>
      <family val="2"/>
    </font>
    <font>
      <b/>
      <sz val="12"/>
      <color indexed="9"/>
      <name val="Arial"/>
      <family val="2"/>
    </font>
    <font>
      <sz val="11"/>
      <color indexed="9"/>
      <name val="Arial"/>
      <family val="2"/>
    </font>
    <font>
      <b/>
      <sz val="10"/>
      <color indexed="56"/>
      <name val="Book Antiqua"/>
      <family val="1"/>
    </font>
    <font>
      <sz val="10"/>
      <color indexed="18"/>
      <name val="Trebuchet MS"/>
      <family val="2"/>
    </font>
    <font>
      <sz val="10"/>
      <color indexed="12"/>
      <name val="Arial"/>
      <family val="2"/>
    </font>
    <font>
      <sz val="10"/>
      <color indexed="48"/>
      <name val="Arial"/>
      <family val="2"/>
    </font>
    <font>
      <sz val="7"/>
      <name val="Times New Roman"/>
      <family val="1"/>
    </font>
    <font>
      <b/>
      <i/>
      <sz val="14"/>
      <name val="Arial"/>
      <family val="2"/>
    </font>
    <font>
      <sz val="10"/>
      <name val="MS Sans Serif"/>
      <family val="2"/>
    </font>
    <font>
      <sz val="10"/>
      <color indexed="12"/>
      <name val="Times New Roman"/>
      <family val="1"/>
    </font>
    <font>
      <sz val="9"/>
      <color indexed="12"/>
      <name val="Arial"/>
      <family val="2"/>
    </font>
    <font>
      <sz val="10"/>
      <color indexed="10"/>
      <name val="Arial"/>
      <family val="2"/>
    </font>
    <font>
      <sz val="10"/>
      <color indexed="20"/>
      <name val="Arial"/>
      <family val="2"/>
    </font>
    <font>
      <sz val="11"/>
      <color rgb="FF9C0006"/>
      <name val="Calibri"/>
      <family val="2"/>
      <scheme val="minor"/>
    </font>
    <font>
      <sz val="10"/>
      <color rgb="FF9C0006"/>
      <name val="Times New Roman"/>
      <family val="2"/>
    </font>
    <font>
      <b/>
      <sz val="11"/>
      <color indexed="9"/>
      <name val="Arial"/>
      <family val="2"/>
    </font>
    <font>
      <b/>
      <sz val="10"/>
      <color indexed="9"/>
      <name val="Arial"/>
      <family val="2"/>
    </font>
    <font>
      <u/>
      <sz val="10"/>
      <color indexed="36"/>
      <name val="Arial"/>
      <family val="2"/>
    </font>
    <font>
      <sz val="10"/>
      <color indexed="12"/>
      <name val="Palatino"/>
      <family val="1"/>
    </font>
    <font>
      <sz val="10"/>
      <name val="ZapfDingbats"/>
      <family val="5"/>
      <charset val="2"/>
    </font>
    <font>
      <sz val="11"/>
      <color indexed="18"/>
      <name val="Arial"/>
      <family val="2"/>
    </font>
    <font>
      <sz val="12"/>
      <color indexed="8"/>
      <name val="Arial"/>
      <family val="2"/>
    </font>
    <font>
      <b/>
      <sz val="10"/>
      <color indexed="8"/>
      <name val="Arial"/>
      <family val="2"/>
    </font>
    <font>
      <b/>
      <sz val="10"/>
      <color indexed="52"/>
      <name val="Arial"/>
      <family val="2"/>
    </font>
    <font>
      <b/>
      <sz val="11"/>
      <color rgb="FFFA7D00"/>
      <name val="Calibri"/>
      <family val="2"/>
      <scheme val="minor"/>
    </font>
    <font>
      <b/>
      <sz val="10"/>
      <color rgb="FFFA7D00"/>
      <name val="Times New Roman"/>
      <family val="2"/>
    </font>
    <font>
      <b/>
      <sz val="8"/>
      <color indexed="37"/>
      <name val="Helvetica-Narrow"/>
      <family val="2"/>
    </font>
    <font>
      <sz val="10"/>
      <name val="Trebuchet MS"/>
      <family val="2"/>
    </font>
    <font>
      <sz val="10"/>
      <color indexed="52"/>
      <name val="Arial"/>
      <family val="2"/>
    </font>
    <font>
      <b/>
      <sz val="11"/>
      <color theme="0"/>
      <name val="Calibri"/>
      <family val="2"/>
      <scheme val="minor"/>
    </font>
    <font>
      <b/>
      <sz val="10"/>
      <color theme="0"/>
      <name val="Times New Roman"/>
      <family val="2"/>
    </font>
    <font>
      <sz val="9"/>
      <color indexed="10"/>
      <name val="Arial"/>
      <family val="2"/>
    </font>
    <font>
      <b/>
      <sz val="8"/>
      <color indexed="10"/>
      <name val="Arial"/>
      <family val="2"/>
    </font>
    <font>
      <b/>
      <sz val="16"/>
      <color indexed="9"/>
      <name val="Arial"/>
      <family val="2"/>
    </font>
    <font>
      <b/>
      <sz val="16"/>
      <name val="Arial"/>
      <family val="2"/>
    </font>
    <font>
      <sz val="10"/>
      <color indexed="12"/>
      <name val="Arial Narrow"/>
      <family val="2"/>
    </font>
    <font>
      <sz val="11"/>
      <name val="Times New Roman"/>
      <family val="1"/>
    </font>
    <font>
      <sz val="10"/>
      <color indexed="50"/>
      <name val="Arial"/>
      <family val="2"/>
    </font>
    <font>
      <sz val="9"/>
      <name val="Tms Rmn"/>
    </font>
    <font>
      <b/>
      <sz val="12"/>
      <color indexed="10"/>
      <name val="Arial"/>
      <family val="2"/>
    </font>
    <font>
      <sz val="10"/>
      <color indexed="62"/>
      <name val="Arial"/>
      <family val="2"/>
    </font>
    <font>
      <i/>
      <sz val="10"/>
      <color indexed="23"/>
      <name val="Arial"/>
      <family val="2"/>
    </font>
    <font>
      <i/>
      <sz val="11"/>
      <color rgb="FF7F7F7F"/>
      <name val="Calibri"/>
      <family val="2"/>
      <scheme val="minor"/>
    </font>
    <font>
      <i/>
      <sz val="10"/>
      <color rgb="FF7F7F7F"/>
      <name val="Times New Roman"/>
      <family val="2"/>
    </font>
    <font>
      <sz val="10"/>
      <color indexed="12"/>
      <name val="Trebuchet MS"/>
      <family val="2"/>
    </font>
    <font>
      <b/>
      <sz val="32"/>
      <name val="Helvetica"/>
      <family val="2"/>
    </font>
    <font>
      <sz val="9"/>
      <name val="Times New Roman"/>
      <family val="1"/>
    </font>
    <font>
      <b/>
      <sz val="8"/>
      <color indexed="12"/>
      <name val="Arial"/>
      <family val="2"/>
    </font>
    <font>
      <b/>
      <sz val="10"/>
      <color indexed="8"/>
      <name val="Wingdings 2"/>
      <family val="1"/>
      <charset val="2"/>
    </font>
    <font>
      <b/>
      <sz val="12"/>
      <color indexed="8"/>
      <name val="Arial"/>
      <family val="2"/>
    </font>
    <font>
      <b/>
      <sz val="10.5"/>
      <color indexed="8"/>
      <name val="Arial"/>
      <family val="2"/>
    </font>
    <font>
      <i/>
      <sz val="10"/>
      <color indexed="8"/>
      <name val="Arial"/>
      <family val="2"/>
    </font>
    <font>
      <sz val="10"/>
      <name val="Helvetica"/>
      <family val="2"/>
    </font>
    <font>
      <sz val="10"/>
      <color indexed="56"/>
      <name val="Trebuchet MS"/>
      <family val="2"/>
    </font>
    <font>
      <b/>
      <sz val="10"/>
      <name val="Times New Roman"/>
      <family val="1"/>
    </font>
    <font>
      <b/>
      <i/>
      <sz val="10"/>
      <name val="Arial"/>
      <family val="2"/>
    </font>
    <font>
      <sz val="10"/>
      <color indexed="18"/>
      <name val="Arial"/>
      <family val="2"/>
    </font>
    <font>
      <sz val="12"/>
      <name val="Arial MT"/>
    </font>
    <font>
      <sz val="10"/>
      <color indexed="17"/>
      <name val="Arial"/>
      <family val="2"/>
    </font>
    <font>
      <sz val="11"/>
      <color rgb="FF006100"/>
      <name val="Calibri"/>
      <family val="2"/>
      <scheme val="minor"/>
    </font>
    <font>
      <sz val="10"/>
      <color rgb="FF006100"/>
      <name val="Times New Roman"/>
      <family val="2"/>
    </font>
    <font>
      <sz val="11"/>
      <color indexed="23"/>
      <name val="Arial"/>
      <family val="2"/>
    </font>
    <font>
      <b/>
      <i/>
      <sz val="10"/>
      <name val="Helvetica-Narrow"/>
      <family val="2"/>
    </font>
    <font>
      <b/>
      <sz val="10"/>
      <color indexed="9"/>
      <name val="Trebuchet MS"/>
      <family val="2"/>
    </font>
    <font>
      <b/>
      <sz val="10"/>
      <color indexed="41"/>
      <name val="Trebuchet MS"/>
      <family val="2"/>
    </font>
    <font>
      <sz val="10"/>
      <color indexed="41"/>
      <name val="Trebuchet MS"/>
      <family val="2"/>
    </font>
    <font>
      <b/>
      <sz val="10"/>
      <name val="Trebuchet MS"/>
      <family val="2"/>
    </font>
    <font>
      <b/>
      <u/>
      <sz val="10"/>
      <name val="Times New Roman"/>
      <family val="1"/>
    </font>
    <font>
      <b/>
      <sz val="15"/>
      <color indexed="56"/>
      <name val="Arial"/>
      <family val="2"/>
    </font>
    <font>
      <b/>
      <sz val="15"/>
      <color theme="3"/>
      <name val="Calibri"/>
      <family val="2"/>
      <scheme val="minor"/>
    </font>
    <font>
      <b/>
      <sz val="15"/>
      <color indexed="62"/>
      <name val="Calibri"/>
      <family val="2"/>
    </font>
    <font>
      <b/>
      <sz val="15"/>
      <color theme="3"/>
      <name val="Times New Roman"/>
      <family val="2"/>
    </font>
    <font>
      <b/>
      <sz val="13"/>
      <color indexed="56"/>
      <name val="Arial"/>
      <family val="2"/>
    </font>
    <font>
      <b/>
      <sz val="13"/>
      <color theme="3"/>
      <name val="Calibri"/>
      <family val="2"/>
      <scheme val="minor"/>
    </font>
    <font>
      <b/>
      <sz val="13"/>
      <color indexed="62"/>
      <name val="Calibri"/>
      <family val="2"/>
    </font>
    <font>
      <b/>
      <sz val="13"/>
      <color theme="3"/>
      <name val="Times New Roman"/>
      <family val="2"/>
    </font>
    <font>
      <b/>
      <sz val="11"/>
      <color indexed="56"/>
      <name val="Arial"/>
      <family val="2"/>
    </font>
    <font>
      <b/>
      <sz val="11"/>
      <color theme="3"/>
      <name val="Calibri"/>
      <family val="2"/>
      <scheme val="minor"/>
    </font>
    <font>
      <b/>
      <sz val="11"/>
      <color indexed="62"/>
      <name val="Calibri"/>
      <family val="2"/>
    </font>
    <font>
      <b/>
      <sz val="11"/>
      <color theme="3"/>
      <name val="Times New Roman"/>
      <family val="2"/>
    </font>
    <font>
      <b/>
      <i/>
      <sz val="16"/>
      <color rgb="FF000000"/>
      <name val="Arial"/>
      <family val="2"/>
    </font>
    <font>
      <b/>
      <sz val="24"/>
      <name val="Geneva"/>
    </font>
    <font>
      <b/>
      <sz val="24"/>
      <name val="Geneva"/>
      <family val="2"/>
    </font>
    <font>
      <i/>
      <sz val="10"/>
      <color indexed="22"/>
      <name val="Trebuchet MS"/>
      <family val="2"/>
    </font>
    <font>
      <b/>
      <sz val="10"/>
      <color indexed="12"/>
      <name val="Arial"/>
      <family val="2"/>
    </font>
    <font>
      <b/>
      <i/>
      <sz val="12"/>
      <color indexed="9"/>
      <name val="Arial"/>
      <family val="2"/>
    </font>
    <font>
      <u/>
      <sz val="10"/>
      <color indexed="12"/>
      <name val="Geneva"/>
    </font>
    <font>
      <u/>
      <sz val="10"/>
      <color indexed="12"/>
      <name val="Times New Roman"/>
      <family val="1"/>
    </font>
    <font>
      <u/>
      <sz val="10"/>
      <color indexed="12"/>
      <name val="Arial"/>
      <family val="2"/>
    </font>
    <font>
      <u/>
      <sz val="11"/>
      <color indexed="12"/>
      <name val="Calibri"/>
      <family val="2"/>
    </font>
    <font>
      <sz val="11"/>
      <color indexed="24"/>
      <name val="Arial"/>
      <family val="2"/>
    </font>
    <font>
      <sz val="10"/>
      <color indexed="22"/>
      <name val="Trebuchet MS"/>
      <family val="2"/>
    </font>
    <font>
      <sz val="11"/>
      <color rgb="FF3F3F76"/>
      <name val="Calibri"/>
      <family val="2"/>
      <scheme val="minor"/>
    </font>
    <font>
      <sz val="10"/>
      <color indexed="18"/>
      <name val="Times New Roman"/>
      <family val="1"/>
    </font>
    <font>
      <sz val="8"/>
      <color indexed="17"/>
      <name val="Arial"/>
      <family val="2"/>
    </font>
    <font>
      <sz val="18"/>
      <name val="Times New Roman"/>
      <family val="1"/>
    </font>
    <font>
      <b/>
      <sz val="13"/>
      <name val="Times New Roman"/>
      <family val="1"/>
    </font>
    <font>
      <b/>
      <i/>
      <sz val="12"/>
      <name val="Times New Roman"/>
      <family val="1"/>
    </font>
    <font>
      <i/>
      <sz val="12"/>
      <name val="Times New Roman"/>
      <family val="1"/>
    </font>
    <font>
      <i/>
      <sz val="10"/>
      <color indexed="23"/>
      <name val="Trebuchet MS"/>
      <family val="2"/>
    </font>
    <font>
      <b/>
      <sz val="10"/>
      <color indexed="18"/>
      <name val="Arial"/>
      <family val="2"/>
    </font>
    <font>
      <b/>
      <sz val="18"/>
      <name val="Helvetica"/>
      <family val="2"/>
    </font>
    <font>
      <sz val="11"/>
      <color rgb="FFFA7D00"/>
      <name val="Calibri"/>
      <family val="2"/>
      <scheme val="minor"/>
    </font>
    <font>
      <sz val="10"/>
      <color rgb="FFFA7D00"/>
      <name val="Times New Roman"/>
      <family val="2"/>
    </font>
    <font>
      <sz val="12"/>
      <color indexed="10"/>
      <name val="Arial"/>
      <family val="2"/>
    </font>
    <font>
      <b/>
      <sz val="10"/>
      <color indexed="10"/>
      <name val="Arial"/>
      <family val="2"/>
    </font>
    <font>
      <sz val="14"/>
      <name val="Helvetica"/>
      <family val="2"/>
    </font>
    <font>
      <sz val="10"/>
      <name val="Geneva"/>
      <family val="2"/>
    </font>
    <font>
      <i/>
      <u/>
      <sz val="10"/>
      <color indexed="58"/>
      <name val="Trebuchet MS"/>
      <family val="2"/>
    </font>
    <font>
      <b/>
      <i/>
      <sz val="12"/>
      <name val="Britannic Bold"/>
      <family val="2"/>
    </font>
    <font>
      <sz val="10"/>
      <color indexed="60"/>
      <name val="Arial"/>
      <family val="2"/>
    </font>
    <font>
      <sz val="11"/>
      <color rgb="FF9C6500"/>
      <name val="Calibri"/>
      <family val="2"/>
      <scheme val="minor"/>
    </font>
    <font>
      <sz val="10"/>
      <color rgb="FF9C6500"/>
      <name val="Times New Roman"/>
      <family val="2"/>
    </font>
    <font>
      <sz val="10"/>
      <color indexed="22"/>
      <name val="Book Antiqua"/>
      <family val="1"/>
    </font>
    <font>
      <b/>
      <i/>
      <sz val="16"/>
      <name val="Helv"/>
    </font>
    <font>
      <sz val="10"/>
      <name val="Times New Roman"/>
      <family val="1"/>
    </font>
    <font>
      <i/>
      <sz val="10"/>
      <name val="Helv"/>
    </font>
    <font>
      <i/>
      <sz val="10"/>
      <color indexed="12"/>
      <name val="Trebuchet MS"/>
      <family val="2"/>
    </font>
    <font>
      <sz val="9"/>
      <color indexed="8"/>
      <name val="Arial"/>
      <family val="2"/>
    </font>
    <font>
      <sz val="10"/>
      <color indexed="14"/>
      <name val="Arial"/>
      <family val="2"/>
    </font>
    <font>
      <b/>
      <sz val="10"/>
      <name val="Antique Olive"/>
      <family val="2"/>
    </font>
    <font>
      <sz val="10"/>
      <name val="Antique Olive"/>
      <family val="2"/>
    </font>
    <font>
      <b/>
      <sz val="14"/>
      <name val="Antique Olive"/>
      <family val="2"/>
    </font>
    <font>
      <i/>
      <sz val="10"/>
      <name val="Antique Olive"/>
      <family val="2"/>
    </font>
    <font>
      <b/>
      <sz val="18"/>
      <name val="Antique Olive"/>
      <family val="2"/>
    </font>
    <font>
      <b/>
      <sz val="10"/>
      <color indexed="63"/>
      <name val="Arial"/>
      <family val="2"/>
    </font>
    <font>
      <b/>
      <sz val="11"/>
      <color rgb="FF3F3F3F"/>
      <name val="Calibri"/>
      <family val="2"/>
      <scheme val="minor"/>
    </font>
    <font>
      <b/>
      <sz val="10"/>
      <color rgb="FF3F3F3F"/>
      <name val="Times New Roman"/>
      <family val="2"/>
    </font>
    <font>
      <sz val="11"/>
      <color indexed="8"/>
      <name val="Times New Roman"/>
      <family val="1"/>
    </font>
    <font>
      <b/>
      <i/>
      <sz val="10"/>
      <color indexed="8"/>
      <name val="Arial"/>
      <family val="2"/>
    </font>
    <font>
      <b/>
      <sz val="11"/>
      <color indexed="16"/>
      <name val="Times New Roman"/>
      <family val="1"/>
    </font>
    <font>
      <b/>
      <sz val="11"/>
      <color indexed="8"/>
      <name val="Arial"/>
      <family val="2"/>
    </font>
    <font>
      <b/>
      <sz val="22"/>
      <color indexed="8"/>
      <name val="Times New Roman"/>
      <family val="1"/>
    </font>
    <font>
      <sz val="10"/>
      <name val="Palatino"/>
      <family val="1"/>
    </font>
    <font>
      <sz val="9"/>
      <color indexed="8"/>
      <name val="Calibri"/>
      <family val="2"/>
    </font>
    <font>
      <b/>
      <sz val="10"/>
      <name val="MS Sans Serif"/>
      <family val="2"/>
    </font>
    <font>
      <b/>
      <i/>
      <u/>
      <sz val="10"/>
      <color rgb="FF000000"/>
      <name val="Arial"/>
      <family val="2"/>
    </font>
    <font>
      <b/>
      <sz val="10"/>
      <color indexed="39"/>
      <name val="Arial"/>
      <family val="2"/>
    </font>
    <font>
      <sz val="10"/>
      <color indexed="39"/>
      <name val="Arial"/>
      <family val="2"/>
    </font>
    <font>
      <sz val="19"/>
      <color indexed="48"/>
      <name val="Arial"/>
      <family val="2"/>
    </font>
    <font>
      <b/>
      <sz val="20"/>
      <name val="Arial"/>
      <family val="2"/>
    </font>
    <font>
      <b/>
      <sz val="13"/>
      <name val="Arial"/>
      <family val="2"/>
    </font>
    <font>
      <b/>
      <i/>
      <sz val="12"/>
      <color indexed="10"/>
      <name val="Times New Roman"/>
      <family val="1"/>
    </font>
    <font>
      <sz val="8"/>
      <name val="Helvetica"/>
      <family val="2"/>
    </font>
    <font>
      <sz val="8"/>
      <color indexed="16"/>
      <name val="Courier New"/>
      <family val="3"/>
    </font>
    <font>
      <sz val="10"/>
      <name val="Geneva"/>
    </font>
    <font>
      <b/>
      <sz val="11"/>
      <name val="Arial"/>
      <family val="2"/>
    </font>
    <font>
      <sz val="10"/>
      <color indexed="19"/>
      <name val="Arial"/>
      <family val="2"/>
    </font>
    <font>
      <i/>
      <sz val="9"/>
      <color indexed="17"/>
      <name val="Arial"/>
      <family val="2"/>
    </font>
    <font>
      <u/>
      <sz val="10"/>
      <name val="Arial Narrow"/>
      <family val="2"/>
    </font>
    <font>
      <b/>
      <u val="singleAccounting"/>
      <sz val="8"/>
      <name val="Arial"/>
      <family val="2"/>
    </font>
    <font>
      <b/>
      <sz val="14"/>
      <color indexed="24"/>
      <name val="Arial"/>
      <family val="2"/>
    </font>
    <font>
      <b/>
      <i/>
      <sz val="14"/>
      <color indexed="9"/>
      <name val="Times New Roman"/>
      <family val="1"/>
    </font>
    <font>
      <b/>
      <sz val="10"/>
      <name val="Arial Narrow"/>
      <family val="2"/>
    </font>
    <font>
      <b/>
      <sz val="11"/>
      <color theme="1"/>
      <name val="Calibri"/>
      <family val="2"/>
      <scheme val="minor"/>
    </font>
    <font>
      <sz val="10"/>
      <color indexed="22"/>
      <name val="Arial"/>
      <family val="2"/>
    </font>
    <font>
      <b/>
      <sz val="24"/>
      <name val="Helvetica"/>
      <family val="2"/>
    </font>
    <font>
      <sz val="10"/>
      <color indexed="10"/>
      <name val="Arial Narrow"/>
      <family val="2"/>
    </font>
    <font>
      <sz val="11"/>
      <color rgb="FFFF0000"/>
      <name val="Calibri"/>
      <family val="2"/>
      <scheme val="minor"/>
    </font>
    <font>
      <sz val="10"/>
      <color rgb="FFFF0000"/>
      <name val="Times New Roman"/>
      <family val="2"/>
    </font>
    <font>
      <sz val="12"/>
      <name val="細明體"/>
      <family val="3"/>
      <charset val="136"/>
    </font>
    <font>
      <sz val="8"/>
      <color theme="1"/>
      <name val="Arial"/>
      <family val="2"/>
    </font>
    <font>
      <b/>
      <i/>
      <sz val="8"/>
      <name val="Arial"/>
      <family val="2"/>
    </font>
    <font>
      <strike/>
      <sz val="8"/>
      <name val="Arial"/>
      <family val="2"/>
    </font>
    <font>
      <b/>
      <sz val="8"/>
      <color theme="1"/>
      <name val="Arial"/>
      <family val="2"/>
    </font>
    <font>
      <b/>
      <vertAlign val="superscript"/>
      <sz val="10"/>
      <name val="Arial"/>
      <family val="2"/>
    </font>
    <font>
      <sz val="8"/>
      <name val="Times New Roman"/>
      <family val="1"/>
    </font>
    <font>
      <i/>
      <sz val="10"/>
      <name val="Book Antiqua"/>
      <family val="1"/>
    </font>
    <font>
      <sz val="10"/>
      <name val="Courier New"/>
      <family val="3"/>
    </font>
    <font>
      <sz val="11"/>
      <color rgb="FF000000"/>
      <name val="Calibri"/>
      <family val="2"/>
    </font>
  </fonts>
  <fills count="11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C0C0C0"/>
        <bgColor indexed="64"/>
      </patternFill>
    </fill>
    <fill>
      <patternFill patternType="solid">
        <fgColor indexed="41"/>
      </patternFill>
    </fill>
    <fill>
      <patternFill patternType="solid">
        <fgColor indexed="18"/>
        <bgColor indexed="64"/>
      </patternFill>
    </fill>
    <fill>
      <patternFill patternType="solid">
        <fgColor indexed="54"/>
      </patternFill>
    </fill>
    <fill>
      <patternFill patternType="solid">
        <fgColor indexed="9"/>
        <bgColor indexed="15"/>
      </patternFill>
    </fill>
    <fill>
      <patternFill patternType="solid">
        <fgColor indexed="62"/>
        <bgColor indexed="64"/>
      </patternFill>
    </fill>
    <fill>
      <patternFill patternType="solid">
        <fgColor indexed="8"/>
        <bgColor indexed="64"/>
      </patternFill>
    </fill>
    <fill>
      <patternFill patternType="solid">
        <fgColor indexed="46"/>
        <bgColor indexed="64"/>
      </patternFill>
    </fill>
    <fill>
      <patternFill patternType="solid">
        <fgColor indexed="47"/>
        <bgColor indexed="64"/>
      </patternFill>
    </fill>
    <fill>
      <patternFill patternType="solid">
        <fgColor indexed="27"/>
        <bgColor indexed="64"/>
      </patternFill>
    </fill>
    <fill>
      <patternFill patternType="solid">
        <fgColor indexed="28"/>
        <bgColor indexed="64"/>
      </patternFill>
    </fill>
    <fill>
      <patternFill patternType="solid">
        <fgColor indexed="29"/>
        <bgColor indexed="64"/>
      </patternFill>
    </fill>
    <fill>
      <patternFill patternType="solid">
        <fgColor indexed="31"/>
        <bgColor indexed="64"/>
      </patternFill>
    </fill>
    <fill>
      <patternFill patternType="solid">
        <fgColor indexed="22"/>
        <bgColor indexed="22"/>
      </patternFill>
    </fill>
    <fill>
      <patternFill patternType="mediumGray">
        <fgColor indexed="9"/>
        <bgColor indexed="42"/>
      </patternFill>
    </fill>
    <fill>
      <patternFill patternType="solid">
        <fgColor indexed="9"/>
      </patternFill>
    </fill>
    <fill>
      <patternFill patternType="solid">
        <fgColor indexed="14"/>
        <bgColor indexed="64"/>
      </patternFill>
    </fill>
    <fill>
      <patternFill patternType="solid">
        <fgColor indexed="53"/>
        <bgColor indexed="64"/>
      </patternFill>
    </fill>
    <fill>
      <patternFill patternType="solid">
        <fgColor indexed="49"/>
        <bgColor indexed="64"/>
      </patternFill>
    </fill>
    <fill>
      <patternFill patternType="solid">
        <fgColor indexed="57"/>
        <bgColor indexed="64"/>
      </patternFill>
    </fill>
    <fill>
      <patternFill patternType="solid">
        <fgColor indexed="41"/>
        <bgColor indexed="64"/>
      </patternFill>
    </fill>
    <fill>
      <patternFill patternType="mediumGray">
        <fgColor indexed="9"/>
        <bgColor indexed="57"/>
      </patternFill>
    </fill>
    <fill>
      <patternFill patternType="solid">
        <fgColor indexed="23"/>
        <bgColor indexed="64"/>
      </patternFill>
    </fill>
    <fill>
      <patternFill patternType="solid">
        <fgColor indexed="55"/>
        <bgColor indexed="64"/>
      </patternFill>
    </fill>
    <fill>
      <patternFill patternType="gray0625">
        <bgColor indexed="22"/>
      </patternFill>
    </fill>
    <fill>
      <patternFill patternType="solid">
        <fgColor indexed="35"/>
        <bgColor indexed="64"/>
      </patternFill>
    </fill>
    <fill>
      <patternFill patternType="lightGrid">
        <bgColor indexed="63"/>
      </patternFill>
    </fill>
    <fill>
      <patternFill patternType="solid">
        <fgColor indexed="56"/>
        <bgColor indexed="64"/>
      </patternFill>
    </fill>
    <fill>
      <patternFill patternType="solid">
        <fgColor indexed="21"/>
        <bgColor indexed="64"/>
      </patternFill>
    </fill>
    <fill>
      <patternFill patternType="solid">
        <fgColor indexed="44"/>
        <bgColor indexed="64"/>
      </patternFill>
    </fill>
    <fill>
      <patternFill patternType="lightGrid">
        <bgColor indexed="56"/>
      </patternFill>
    </fill>
    <fill>
      <patternFill patternType="solid">
        <fgColor indexed="10"/>
        <bgColor indexed="64"/>
      </patternFill>
    </fill>
    <fill>
      <patternFill patternType="solid">
        <fgColor indexed="26"/>
        <bgColor indexed="64"/>
      </patternFill>
    </fill>
    <fill>
      <patternFill patternType="gray0625">
        <fgColor indexed="13"/>
        <bgColor indexed="13"/>
      </patternFill>
    </fill>
    <fill>
      <patternFill patternType="solid">
        <fgColor indexed="37"/>
        <bgColor indexed="64"/>
      </patternFill>
    </fill>
    <fill>
      <patternFill patternType="solid">
        <fgColor indexed="32"/>
        <bgColor indexed="64"/>
      </patternFill>
    </fill>
    <fill>
      <patternFill patternType="solid">
        <fgColor indexed="65"/>
        <bgColor indexed="64"/>
      </patternFill>
    </fill>
    <fill>
      <patternFill patternType="mediumGray">
        <fgColor indexed="22"/>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54"/>
        <bgColor indexed="64"/>
      </patternFill>
    </fill>
    <fill>
      <patternFill patternType="solid">
        <fgColor indexed="40"/>
      </patternFill>
    </fill>
    <fill>
      <patternFill patternType="solid">
        <fgColor indexed="15"/>
      </patternFill>
    </fill>
    <fill>
      <patternFill patternType="mediumGray">
        <fgColor indexed="22"/>
        <bgColor indexed="27"/>
      </patternFill>
    </fill>
    <fill>
      <patternFill patternType="solid">
        <fgColor indexed="17"/>
        <bgColor indexed="64"/>
      </patternFill>
    </fill>
    <fill>
      <patternFill patternType="darkGray">
        <fgColor indexed="9"/>
        <bgColor indexed="26"/>
      </patternFill>
    </fill>
    <fill>
      <patternFill patternType="gray0625">
        <fgColor indexed="22"/>
        <bgColor indexed="22"/>
      </patternFill>
    </fill>
    <fill>
      <patternFill patternType="solid">
        <fgColor indexed="24"/>
        <bgColor indexed="64"/>
      </patternFill>
    </fill>
    <fill>
      <patternFill patternType="solid">
        <fgColor indexed="48"/>
        <bgColor indexed="64"/>
      </patternFill>
    </fill>
    <fill>
      <patternFill patternType="lightGray">
        <fgColor indexed="9"/>
        <bgColor indexed="26"/>
      </patternFill>
    </fill>
  </fills>
  <borders count="63">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bottom/>
      <diagonal/>
    </border>
    <border>
      <left style="thin">
        <color indexed="49"/>
      </left>
      <right style="thin">
        <color indexed="49"/>
      </right>
      <top style="thin">
        <color indexed="49"/>
      </top>
      <bottom style="thin">
        <color indexed="49"/>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29"/>
      </left>
      <right style="hair">
        <color indexed="29"/>
      </right>
      <top style="hair">
        <color indexed="29"/>
      </top>
      <bottom style="hair">
        <color indexed="29"/>
      </bottom>
      <diagonal/>
    </border>
    <border>
      <left style="dashed">
        <color indexed="63"/>
      </left>
      <right style="dashed">
        <color indexed="63"/>
      </right>
      <top style="dashed">
        <color indexed="63"/>
      </top>
      <bottom style="dashed">
        <color indexed="63"/>
      </bottom>
      <diagonal/>
    </border>
    <border>
      <left style="dotted">
        <color indexed="28"/>
      </left>
      <right/>
      <top style="dotted">
        <color indexed="28"/>
      </top>
      <bottom style="dotted">
        <color indexed="2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55"/>
      </left>
      <right style="thin">
        <color indexed="55"/>
      </right>
      <top style="thin">
        <color indexed="55"/>
      </top>
      <bottom style="thin">
        <color indexed="55"/>
      </bottom>
      <diagonal/>
    </border>
    <border>
      <left style="thin">
        <color indexed="57"/>
      </left>
      <right style="thin">
        <color indexed="57"/>
      </right>
      <top style="thin">
        <color indexed="57"/>
      </top>
      <bottom style="thin">
        <color indexed="57"/>
      </bottom>
      <diagonal/>
    </border>
    <border>
      <left style="medium">
        <color indexed="64"/>
      </left>
      <right style="medium">
        <color indexed="64"/>
      </right>
      <top style="medium">
        <color indexed="64"/>
      </top>
      <bottom style="medium">
        <color indexed="64"/>
      </bottom>
      <diagonal/>
    </border>
    <border>
      <left style="dashed">
        <color indexed="19"/>
      </left>
      <right style="dashed">
        <color indexed="19"/>
      </right>
      <top style="dashed">
        <color indexed="19"/>
      </top>
      <bottom style="dashed">
        <color indexed="19"/>
      </bottom>
      <diagonal/>
    </border>
    <border>
      <left/>
      <right/>
      <top style="thin">
        <color indexed="8"/>
      </top>
      <bottom style="thin">
        <color indexed="8"/>
      </bottom>
      <diagonal/>
    </border>
    <border>
      <left/>
      <right/>
      <top style="thin">
        <color indexed="8"/>
      </top>
      <bottom style="double">
        <color indexed="8"/>
      </bottom>
      <diagonal/>
    </border>
    <border>
      <left/>
      <right/>
      <top style="thin">
        <color indexed="63"/>
      </top>
      <bottom style="double">
        <color indexed="63"/>
      </bottom>
      <diagonal/>
    </border>
    <border>
      <left/>
      <right style="thin">
        <color indexed="64"/>
      </right>
      <top/>
      <bottom/>
      <diagonal/>
    </border>
    <border>
      <left style="dashed">
        <color indexed="55"/>
      </left>
      <right style="dashed">
        <color indexed="55"/>
      </right>
      <top style="dashed">
        <color indexed="55"/>
      </top>
      <bottom style="dashed">
        <color indexed="55"/>
      </bottom>
      <diagonal/>
    </border>
    <border>
      <left/>
      <right/>
      <top/>
      <bottom style="thick">
        <color indexed="49"/>
      </bottom>
      <diagonal/>
    </border>
    <border>
      <left/>
      <right/>
      <top/>
      <bottom style="medium">
        <color indexed="49"/>
      </bottom>
      <diagonal/>
    </border>
    <border>
      <left style="double">
        <color indexed="57"/>
      </left>
      <right style="double">
        <color indexed="57"/>
      </right>
      <top/>
      <bottom/>
      <diagonal/>
    </border>
    <border>
      <left style="hair">
        <color indexed="12"/>
      </left>
      <right style="hair">
        <color indexed="12"/>
      </right>
      <top style="hair">
        <color indexed="12"/>
      </top>
      <bottom style="hair">
        <color indexed="12"/>
      </bottom>
      <diagonal/>
    </border>
    <border>
      <left style="dashed">
        <color indexed="28"/>
      </left>
      <right style="dashed">
        <color indexed="28"/>
      </right>
      <top style="dashed">
        <color indexed="28"/>
      </top>
      <bottom style="dashed">
        <color indexed="28"/>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diagonal/>
    </border>
    <border>
      <left style="dotted">
        <color indexed="10"/>
      </left>
      <right style="dotted">
        <color indexed="10"/>
      </right>
      <top style="dotted">
        <color indexed="10"/>
      </top>
      <bottom style="dotted">
        <color indexed="10"/>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medium">
        <color indexed="22"/>
      </left>
      <right style="medium">
        <color indexed="22"/>
      </right>
      <top style="medium">
        <color indexed="22"/>
      </top>
      <bottom style="medium">
        <color indexed="22"/>
      </bottom>
      <diagonal/>
    </border>
    <border>
      <left style="medium">
        <color indexed="64"/>
      </left>
      <right style="medium">
        <color indexed="64"/>
      </right>
      <top style="medium">
        <color indexed="64"/>
      </top>
      <bottom style="medium">
        <color indexed="23"/>
      </bottom>
      <diagonal/>
    </border>
    <border>
      <left/>
      <right/>
      <top style="thin">
        <color indexed="63"/>
      </top>
      <bottom/>
      <diagonal/>
    </border>
    <border>
      <left/>
      <right/>
      <top style="thin">
        <color indexed="19"/>
      </top>
      <bottom/>
      <diagonal/>
    </border>
    <border>
      <left style="thin">
        <color indexed="64"/>
      </left>
      <right/>
      <top/>
      <bottom/>
      <diagonal/>
    </border>
    <border>
      <left/>
      <right/>
      <top style="medium">
        <color indexed="63"/>
      </top>
      <bottom style="double">
        <color indexed="63"/>
      </bottom>
      <diagonal/>
    </border>
    <border>
      <left/>
      <right/>
      <top style="thin">
        <color indexed="19"/>
      </top>
      <bottom style="double">
        <color indexed="19"/>
      </bottom>
      <diagonal/>
    </border>
    <border>
      <left/>
      <right/>
      <top style="thin">
        <color indexed="56"/>
      </top>
      <bottom style="double">
        <color indexed="56"/>
      </bottom>
      <diagonal/>
    </border>
    <border>
      <left/>
      <right/>
      <top style="thin">
        <color indexed="49"/>
      </top>
      <bottom style="double">
        <color indexed="49"/>
      </bottom>
      <diagonal/>
    </border>
    <border>
      <left/>
      <right/>
      <top style="thick">
        <color indexed="64"/>
      </top>
      <bottom style="thin">
        <color indexed="64"/>
      </bottom>
      <diagonal/>
    </border>
    <border>
      <left style="thin">
        <color indexed="10"/>
      </left>
      <right/>
      <top/>
      <bottom/>
      <diagonal/>
    </border>
  </borders>
  <cellStyleXfs count="23820">
    <xf numFmtId="0" fontId="0" fillId="0" borderId="0"/>
    <xf numFmtId="43" fontId="5" fillId="0" borderId="0" applyFont="0" applyFill="0" applyBorder="0" applyAlignment="0" applyProtection="0"/>
    <xf numFmtId="41" fontId="5" fillId="0" borderId="0" applyFont="0" applyFill="0" applyBorder="0" applyAlignment="0" applyProtection="0"/>
    <xf numFmtId="0" fontId="16" fillId="0" borderId="0"/>
    <xf numFmtId="0" fontId="22" fillId="0" borderId="0"/>
    <xf numFmtId="0" fontId="16" fillId="0" borderId="0"/>
    <xf numFmtId="0" fontId="22" fillId="0" borderId="0"/>
    <xf numFmtId="9" fontId="5" fillId="0" borderId="0" applyFont="0" applyFill="0" applyBorder="0" applyAlignment="0" applyProtection="0"/>
    <xf numFmtId="0" fontId="7" fillId="0" borderId="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6" borderId="0" applyNumberFormat="0" applyBorder="0" applyAlignment="0" applyProtection="0"/>
    <xf numFmtId="0" fontId="27" fillId="17"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4" borderId="0" applyNumberFormat="0" applyBorder="0" applyAlignment="0" applyProtection="0"/>
    <xf numFmtId="0" fontId="28" fillId="8" borderId="0" applyNumberFormat="0" applyBorder="0" applyAlignment="0" applyProtection="0"/>
    <xf numFmtId="0" fontId="29" fillId="25" borderId="6" applyNumberFormat="0" applyAlignment="0" applyProtection="0"/>
    <xf numFmtId="0" fontId="30" fillId="26" borderId="7" applyNumberFormat="0" applyAlignment="0" applyProtection="0"/>
    <xf numFmtId="0" fontId="31" fillId="0" borderId="0" applyNumberFormat="0" applyFill="0" applyBorder="0" applyAlignment="0" applyProtection="0"/>
    <xf numFmtId="0" fontId="32" fillId="9" borderId="0" applyNumberFormat="0" applyBorder="0" applyAlignment="0" applyProtection="0"/>
    <xf numFmtId="0" fontId="33" fillId="0" borderId="8" applyNumberFormat="0" applyFill="0" applyAlignment="0" applyProtection="0"/>
    <xf numFmtId="0" fontId="34" fillId="0" borderId="9"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6" fillId="12" borderId="6" applyNumberFormat="0" applyAlignment="0" applyProtection="0"/>
    <xf numFmtId="0" fontId="37" fillId="0" borderId="11" applyNumberFormat="0" applyFill="0" applyAlignment="0" applyProtection="0"/>
    <xf numFmtId="0" fontId="38" fillId="27" borderId="0" applyNumberFormat="0" applyBorder="0" applyAlignment="0" applyProtection="0"/>
    <xf numFmtId="0" fontId="39" fillId="28" borderId="4" applyNumberFormat="0" applyFont="0" applyAlignment="0" applyProtection="0"/>
    <xf numFmtId="0" fontId="40" fillId="25" borderId="12"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168" fontId="41" fillId="0" borderId="0">
      <alignment horizontal="left" vertical="center"/>
    </xf>
    <xf numFmtId="168" fontId="42" fillId="0" borderId="0">
      <alignment horizontal="left" vertical="center"/>
    </xf>
    <xf numFmtId="0" fontId="25" fillId="0" borderId="0" applyNumberFormat="0" applyFill="0" applyBorder="0" applyAlignment="0" applyProtection="0"/>
    <xf numFmtId="0" fontId="43" fillId="0" borderId="13" applyNumberFormat="0" applyFill="0" applyAlignment="0" applyProtection="0"/>
    <xf numFmtId="0" fontId="44" fillId="0" borderId="0" applyNumberFormat="0" applyFill="0" applyBorder="0" applyAlignment="0" applyProtection="0"/>
    <xf numFmtId="0" fontId="5" fillId="0" borderId="0"/>
    <xf numFmtId="0" fontId="4" fillId="0" borderId="0"/>
    <xf numFmtId="43" fontId="4" fillId="0" borderId="0" applyFont="0" applyFill="0" applyBorder="0" applyAlignment="0" applyProtection="0"/>
    <xf numFmtId="0" fontId="5" fillId="0" borderId="0"/>
    <xf numFmtId="0" fontId="4" fillId="0" borderId="0"/>
    <xf numFmtId="0" fontId="5" fillId="0" borderId="0"/>
    <xf numFmtId="0" fontId="4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0" fontId="5" fillId="0" borderId="0"/>
    <xf numFmtId="0" fontId="2" fillId="0" borderId="0"/>
    <xf numFmtId="0" fontId="2" fillId="0" borderId="0"/>
    <xf numFmtId="0" fontId="2" fillId="0" borderId="0"/>
    <xf numFmtId="0" fontId="5" fillId="0" borderId="0"/>
    <xf numFmtId="0" fontId="1" fillId="0" borderId="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0" fontId="1" fillId="0" borderId="0"/>
    <xf numFmtId="0" fontId="5" fillId="0" borderId="0"/>
    <xf numFmtId="0" fontId="1" fillId="0" borderId="0"/>
    <xf numFmtId="0" fontId="1" fillId="0" borderId="0"/>
    <xf numFmtId="9" fontId="49" fillId="0" borderId="0" applyFont="0" applyFill="0" applyBorder="0" applyAlignment="0" applyProtection="0"/>
    <xf numFmtId="0" fontId="1" fillId="0" borderId="0"/>
    <xf numFmtId="0" fontId="16" fillId="0" borderId="0"/>
    <xf numFmtId="0" fontId="55" fillId="0" borderId="0"/>
    <xf numFmtId="0" fontId="16" fillId="0" borderId="0"/>
    <xf numFmtId="0" fontId="16" fillId="0" borderId="0"/>
    <xf numFmtId="0" fontId="5" fillId="0" borderId="0"/>
    <xf numFmtId="0" fontId="5" fillId="0" borderId="0"/>
    <xf numFmtId="0" fontId="1" fillId="0" borderId="0"/>
    <xf numFmtId="9" fontId="49" fillId="0" borderId="0" applyFont="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45" fillId="0" borderId="0" applyFont="0" applyFill="0" applyBorder="0" applyAlignment="0" applyProtection="0"/>
    <xf numFmtId="0" fontId="5" fillId="0" borderId="0"/>
    <xf numFmtId="176" fontId="50" fillId="0" borderId="0">
      <alignment horizontal="right"/>
    </xf>
    <xf numFmtId="176" fontId="51" fillId="0" borderId="0">
      <alignment horizontal="right"/>
    </xf>
    <xf numFmtId="0" fontId="50" fillId="0" borderId="0"/>
    <xf numFmtId="176" fontId="51" fillId="0" borderId="0">
      <alignment horizontal="left" indent="2"/>
    </xf>
    <xf numFmtId="0" fontId="52" fillId="0" borderId="0">
      <alignment horizontal="right" wrapText="1"/>
    </xf>
    <xf numFmtId="0" fontId="5" fillId="0" borderId="0"/>
    <xf numFmtId="43" fontId="5" fillId="0" borderId="0" applyFont="0" applyFill="0" applyBorder="0" applyProtection="0">
      <alignment wrapText="1"/>
    </xf>
    <xf numFmtId="0" fontId="5" fillId="0" borderId="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9" fontId="55" fillId="0" borderId="0" applyFont="0" applyFill="0" applyBorder="0" applyAlignment="0" applyProtection="0"/>
    <xf numFmtId="43" fontId="1" fillId="0" borderId="0" applyFont="0" applyFill="0" applyBorder="0" applyAlignment="0" applyProtection="0"/>
    <xf numFmtId="0" fontId="59" fillId="0" borderId="0"/>
    <xf numFmtId="0" fontId="60" fillId="0" borderId="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80" fontId="5" fillId="0" borderId="22" applyFont="0" applyFill="0" applyBorder="0" applyAlignment="0" applyProtection="0"/>
    <xf numFmtId="180" fontId="5" fillId="0" borderId="22" applyFont="0" applyFill="0" applyBorder="0" applyAlignment="0" applyProtection="0"/>
    <xf numFmtId="180" fontId="5" fillId="0" borderId="22" applyFont="0" applyFill="0" applyBorder="0" applyAlignment="0" applyProtection="0"/>
    <xf numFmtId="181" fontId="5" fillId="0" borderId="22" applyFont="0" applyFill="0" applyBorder="0" applyAlignment="0" applyProtection="0"/>
    <xf numFmtId="181" fontId="5" fillId="0" borderId="22" applyFont="0" applyFill="0" applyBorder="0" applyAlignment="0" applyProtection="0"/>
    <xf numFmtId="181" fontId="5" fillId="0" borderId="22"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Fill="0" applyBorder="0" applyAlignment="0" applyProtection="0"/>
    <xf numFmtId="0" fontId="62" fillId="0" borderId="0"/>
    <xf numFmtId="0" fontId="62" fillId="0" borderId="0"/>
    <xf numFmtId="0" fontId="6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82" fontId="63" fillId="0" borderId="0" applyFont="0" applyFill="0" applyBorder="0" applyAlignment="0" applyProtection="0"/>
    <xf numFmtId="164" fontId="64" fillId="0" borderId="0"/>
    <xf numFmtId="164" fontId="65" fillId="0" borderId="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2" fillId="7" borderId="0" applyNumberFormat="0" applyBorder="0" applyAlignment="0" applyProtection="0"/>
    <xf numFmtId="0" fontId="55" fillId="38" borderId="0" applyNumberFormat="0" applyBorder="0" applyAlignment="0" applyProtection="0"/>
    <xf numFmtId="0" fontId="26" fillId="12" borderId="0" applyNumberFormat="0" applyBorder="0" applyAlignment="0" applyProtection="0"/>
    <xf numFmtId="0" fontId="49" fillId="25"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66" fillId="38"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66" fillId="38"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2" fillId="8" borderId="0" applyNumberFormat="0" applyBorder="0" applyAlignment="0" applyProtection="0"/>
    <xf numFmtId="0" fontId="55" fillId="42" borderId="0" applyNumberFormat="0" applyBorder="0" applyAlignment="0" applyProtection="0"/>
    <xf numFmtId="0" fontId="22" fillId="8" borderId="0" applyNumberFormat="0" applyBorder="0" applyAlignment="0" applyProtection="0"/>
    <xf numFmtId="0" fontId="49" fillId="12"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66" fillId="42"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66" fillId="42"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2" fillId="9" borderId="0" applyNumberFormat="0" applyBorder="0" applyAlignment="0" applyProtection="0"/>
    <xf numFmtId="0" fontId="55" fillId="46" borderId="0" applyNumberFormat="0" applyBorder="0" applyAlignment="0" applyProtection="0"/>
    <xf numFmtId="0" fontId="22" fillId="9" borderId="0" applyNumberFormat="0" applyBorder="0" applyAlignment="0" applyProtection="0"/>
    <xf numFmtId="0" fontId="49" fillId="27"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66" fillId="46"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66" fillId="46"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2" fillId="10" borderId="0" applyNumberFormat="0" applyBorder="0" applyAlignment="0" applyProtection="0"/>
    <xf numFmtId="0" fontId="55" fillId="50" borderId="0" applyNumberFormat="0" applyBorder="0" applyAlignment="0" applyProtection="0"/>
    <xf numFmtId="0" fontId="22" fillId="10" borderId="0" applyNumberFormat="0" applyBorder="0" applyAlignment="0" applyProtection="0"/>
    <xf numFmtId="0" fontId="49" fillId="25"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66" fillId="5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66" fillId="5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2" fillId="11" borderId="0" applyNumberFormat="0" applyBorder="0" applyAlignment="0" applyProtection="0"/>
    <xf numFmtId="0" fontId="55" fillId="54" borderId="0" applyNumberFormat="0" applyBorder="0" applyAlignment="0" applyProtection="0"/>
    <xf numFmtId="0" fontId="22" fillId="11" borderId="0" applyNumberFormat="0" applyBorder="0" applyAlignment="0" applyProtection="0"/>
    <xf numFmtId="0" fontId="49" fillId="63"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66" fillId="54"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66" fillId="54"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2" fillId="12" borderId="0" applyNumberFormat="0" applyBorder="0" applyAlignment="0" applyProtection="0"/>
    <xf numFmtId="0" fontId="55" fillId="58" borderId="0" applyNumberFormat="0" applyBorder="0" applyAlignment="0" applyProtection="0"/>
    <xf numFmtId="0" fontId="22" fillId="12" borderId="0" applyNumberFormat="0" applyBorder="0" applyAlignment="0" applyProtection="0"/>
    <xf numFmtId="0" fontId="49"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66" fillId="58"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66" fillId="58"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3" borderId="0" applyNumberFormat="0" applyBorder="0" applyAlignment="0" applyProtection="0"/>
    <xf numFmtId="0" fontId="55" fillId="39" borderId="0" applyNumberFormat="0" applyBorder="0" applyAlignment="0" applyProtection="0"/>
    <xf numFmtId="0" fontId="26" fillId="25" borderId="0" applyNumberFormat="0" applyBorder="0" applyAlignment="0" applyProtection="0"/>
    <xf numFmtId="0" fontId="49" fillId="25"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66" fillId="39"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66" fillId="39"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2" fillId="14" borderId="0" applyNumberFormat="0" applyBorder="0" applyAlignment="0" applyProtection="0"/>
    <xf numFmtId="0" fontId="55" fillId="43" borderId="0" applyNumberFormat="0" applyBorder="0" applyAlignment="0" applyProtection="0"/>
    <xf numFmtId="0" fontId="22" fillId="14" borderId="0" applyNumberFormat="0" applyBorder="0" applyAlignment="0" applyProtection="0"/>
    <xf numFmtId="0" fontId="49" fillId="12"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66" fillId="4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66" fillId="4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2" fillId="15" borderId="0" applyNumberFormat="0" applyBorder="0" applyAlignment="0" applyProtection="0"/>
    <xf numFmtId="0" fontId="55" fillId="47" borderId="0" applyNumberFormat="0" applyBorder="0" applyAlignment="0" applyProtection="0"/>
    <xf numFmtId="0" fontId="22" fillId="15" borderId="0" applyNumberFormat="0" applyBorder="0" applyAlignment="0" applyProtection="0"/>
    <xf numFmtId="0" fontId="49" fillId="27"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66" fillId="47"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66" fillId="47"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2" fillId="10" borderId="0" applyNumberFormat="0" applyBorder="0" applyAlignment="0" applyProtection="0"/>
    <xf numFmtId="0" fontId="55" fillId="51" borderId="0" applyNumberFormat="0" applyBorder="0" applyAlignment="0" applyProtection="0"/>
    <xf numFmtId="0" fontId="26" fillId="25" borderId="0" applyNumberFormat="0" applyBorder="0" applyAlignment="0" applyProtection="0"/>
    <xf numFmtId="0" fontId="49" fillId="25"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66" fillId="51"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66" fillId="51"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3" borderId="0" applyNumberFormat="0" applyBorder="0" applyAlignment="0" applyProtection="0"/>
    <xf numFmtId="0" fontId="55" fillId="55" borderId="0" applyNumberFormat="0" applyBorder="0" applyAlignment="0" applyProtection="0"/>
    <xf numFmtId="0" fontId="26" fillId="13" borderId="0" applyNumberFormat="0" applyBorder="0" applyAlignment="0" applyProtection="0"/>
    <xf numFmtId="0" fontId="49" fillId="28"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66" fillId="55"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66" fillId="55"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2" fillId="16" borderId="0" applyNumberFormat="0" applyBorder="0" applyAlignment="0" applyProtection="0"/>
    <xf numFmtId="0" fontId="55" fillId="59" borderId="0" applyNumberFormat="0" applyBorder="0" applyAlignment="0" applyProtection="0"/>
    <xf numFmtId="0" fontId="26" fillId="27" borderId="0" applyNumberFormat="0" applyBorder="0" applyAlignment="0" applyProtection="0"/>
    <xf numFmtId="0" fontId="49" fillId="12"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66" fillId="59"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66" fillId="59"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67" fillId="17"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20" borderId="0" applyNumberFormat="0" applyBorder="0" applyAlignment="0" applyProtection="0"/>
    <xf numFmtId="0" fontId="67" fillId="17" borderId="0" applyNumberFormat="0" applyBorder="0" applyAlignment="0" applyProtection="0"/>
    <xf numFmtId="0" fontId="68" fillId="40" borderId="0" applyNumberFormat="0" applyBorder="0" applyAlignment="0" applyProtection="0"/>
    <xf numFmtId="0" fontId="27" fillId="19" borderId="0" applyNumberFormat="0" applyBorder="0" applyAlignment="0" applyProtection="0"/>
    <xf numFmtId="0" fontId="69" fillId="40" borderId="0" applyNumberFormat="0" applyBorder="0" applyAlignment="0" applyProtection="0"/>
    <xf numFmtId="0" fontId="69" fillId="40" borderId="0" applyNumberFormat="0" applyBorder="0" applyAlignment="0" applyProtection="0"/>
    <xf numFmtId="0" fontId="67" fillId="14" borderId="0" applyNumberFormat="0" applyBorder="0" applyAlignment="0" applyProtection="0"/>
    <xf numFmtId="0" fontId="68" fillId="44" borderId="0" applyNumberFormat="0" applyBorder="0" applyAlignment="0" applyProtection="0"/>
    <xf numFmtId="0" fontId="27" fillId="14" borderId="0" applyNumberFormat="0" applyBorder="0" applyAlignment="0" applyProtection="0"/>
    <xf numFmtId="0" fontId="69" fillId="44" borderId="0" applyNumberFormat="0" applyBorder="0" applyAlignment="0" applyProtection="0"/>
    <xf numFmtId="0" fontId="69" fillId="44" borderId="0" applyNumberFormat="0" applyBorder="0" applyAlignment="0" applyProtection="0"/>
    <xf numFmtId="0" fontId="67" fillId="15" borderId="0" applyNumberFormat="0" applyBorder="0" applyAlignment="0" applyProtection="0"/>
    <xf numFmtId="0" fontId="68" fillId="48" borderId="0" applyNumberFormat="0" applyBorder="0" applyAlignment="0" applyProtection="0"/>
    <xf numFmtId="0" fontId="27" fillId="27" borderId="0" applyNumberFormat="0" applyBorder="0" applyAlignment="0" applyProtection="0"/>
    <xf numFmtId="0" fontId="69" fillId="48" borderId="0" applyNumberFormat="0" applyBorder="0" applyAlignment="0" applyProtection="0"/>
    <xf numFmtId="0" fontId="69" fillId="48" borderId="0" applyNumberFormat="0" applyBorder="0" applyAlignment="0" applyProtection="0"/>
    <xf numFmtId="0" fontId="67" fillId="18" borderId="0" applyNumberFormat="0" applyBorder="0" applyAlignment="0" applyProtection="0"/>
    <xf numFmtId="0" fontId="68" fillId="52" borderId="0" applyNumberFormat="0" applyBorder="0" applyAlignment="0" applyProtection="0"/>
    <xf numFmtId="0" fontId="27" fillId="25"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7" fillId="19" borderId="0" applyNumberFormat="0" applyBorder="0" applyAlignment="0" applyProtection="0"/>
    <xf numFmtId="0" fontId="68" fillId="56" borderId="0" applyNumberFormat="0" applyBorder="0" applyAlignment="0" applyProtection="0"/>
    <xf numFmtId="0" fontId="27" fillId="19"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7" fillId="20" borderId="0" applyNumberFormat="0" applyBorder="0" applyAlignment="0" applyProtection="0"/>
    <xf numFmtId="0" fontId="68" fillId="60" borderId="0" applyNumberFormat="0" applyBorder="0" applyAlignment="0" applyProtection="0"/>
    <xf numFmtId="0" fontId="67" fillId="20" borderId="0" applyNumberFormat="0" applyBorder="0" applyAlignment="0" applyProtection="0"/>
    <xf numFmtId="0" fontId="69" fillId="60" borderId="0" applyNumberFormat="0" applyBorder="0" applyAlignment="0" applyProtection="0"/>
    <xf numFmtId="0" fontId="69" fillId="60" borderId="0" applyNumberFormat="0" applyBorder="0" applyAlignment="0" applyProtection="0"/>
    <xf numFmtId="0" fontId="5" fillId="0" borderId="0"/>
    <xf numFmtId="0" fontId="5" fillId="0" borderId="0"/>
    <xf numFmtId="0" fontId="5" fillId="0" borderId="0"/>
    <xf numFmtId="0" fontId="70" fillId="64" borderId="0" applyNumberFormat="0" applyBorder="0" applyAlignment="0" applyProtection="0"/>
    <xf numFmtId="0" fontId="67" fillId="21" borderId="0" applyNumberFormat="0" applyBorder="0" applyAlignment="0" applyProtection="0"/>
    <xf numFmtId="0" fontId="68" fillId="37" borderId="0" applyNumberFormat="0" applyBorder="0" applyAlignment="0" applyProtection="0"/>
    <xf numFmtId="0" fontId="27" fillId="19" borderId="0" applyNumberFormat="0" applyBorder="0" applyAlignment="0" applyProtection="0"/>
    <xf numFmtId="0" fontId="71" fillId="19" borderId="0" applyNumberFormat="0" applyBorder="0" applyAlignment="0" applyProtection="0"/>
    <xf numFmtId="0" fontId="69" fillId="37" borderId="0" applyNumberFormat="0" applyBorder="0" applyAlignment="0" applyProtection="0"/>
    <xf numFmtId="0" fontId="69" fillId="37" borderId="0" applyNumberFormat="0" applyBorder="0" applyAlignment="0" applyProtection="0"/>
    <xf numFmtId="0" fontId="67" fillId="22" borderId="0" applyNumberFormat="0" applyBorder="0" applyAlignment="0" applyProtection="0"/>
    <xf numFmtId="0" fontId="68" fillId="41" borderId="0" applyNumberFormat="0" applyBorder="0" applyAlignment="0" applyProtection="0"/>
    <xf numFmtId="0" fontId="27" fillId="22" borderId="0" applyNumberFormat="0" applyBorder="0" applyAlignment="0" applyProtection="0"/>
    <xf numFmtId="0" fontId="71" fillId="22" borderId="0" applyNumberFormat="0" applyBorder="0" applyAlignment="0" applyProtection="0"/>
    <xf numFmtId="0" fontId="69" fillId="41" borderId="0" applyNumberFormat="0" applyBorder="0" applyAlignment="0" applyProtection="0"/>
    <xf numFmtId="0" fontId="69" fillId="41" borderId="0" applyNumberFormat="0" applyBorder="0" applyAlignment="0" applyProtection="0"/>
    <xf numFmtId="0" fontId="67" fillId="23" borderId="0" applyNumberFormat="0" applyBorder="0" applyAlignment="0" applyProtection="0"/>
    <xf numFmtId="0" fontId="68" fillId="45" borderId="0" applyNumberFormat="0" applyBorder="0" applyAlignment="0" applyProtection="0"/>
    <xf numFmtId="0" fontId="27" fillId="23" borderId="0" applyNumberFormat="0" applyBorder="0" applyAlignment="0" applyProtection="0"/>
    <xf numFmtId="0" fontId="71" fillId="23" borderId="0" applyNumberFormat="0" applyBorder="0" applyAlignment="0" applyProtection="0"/>
    <xf numFmtId="0" fontId="69" fillId="45" borderId="0" applyNumberFormat="0" applyBorder="0" applyAlignment="0" applyProtection="0"/>
    <xf numFmtId="0" fontId="69" fillId="45" borderId="0" applyNumberFormat="0" applyBorder="0" applyAlignment="0" applyProtection="0"/>
    <xf numFmtId="0" fontId="67" fillId="18" borderId="0" applyNumberFormat="0" applyBorder="0" applyAlignment="0" applyProtection="0"/>
    <xf numFmtId="0" fontId="68" fillId="49" borderId="0" applyNumberFormat="0" applyBorder="0" applyAlignment="0" applyProtection="0"/>
    <xf numFmtId="0" fontId="67" fillId="18" borderId="0" applyNumberFormat="0" applyBorder="0" applyAlignment="0" applyProtection="0"/>
    <xf numFmtId="0" fontId="71" fillId="65"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7" fillId="19" borderId="0" applyNumberFormat="0" applyBorder="0" applyAlignment="0" applyProtection="0"/>
    <xf numFmtId="0" fontId="68" fillId="53" borderId="0" applyNumberFormat="0" applyBorder="0" applyAlignment="0" applyProtection="0"/>
    <xf numFmtId="0" fontId="67" fillId="19" borderId="0" applyNumberFormat="0" applyBorder="0" applyAlignment="0" applyProtection="0"/>
    <xf numFmtId="0" fontId="71" fillId="19"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7" fillId="24" borderId="0" applyNumberFormat="0" applyBorder="0" applyAlignment="0" applyProtection="0"/>
    <xf numFmtId="0" fontId="68" fillId="57" borderId="0" applyNumberFormat="0" applyBorder="0" applyAlignment="0" applyProtection="0"/>
    <xf numFmtId="0" fontId="27" fillId="24" borderId="0" applyNumberFormat="0" applyBorder="0" applyAlignment="0" applyProtection="0"/>
    <xf numFmtId="0" fontId="71" fillId="24"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183" fontId="72" fillId="66" borderId="0"/>
    <xf numFmtId="0" fontId="73" fillId="2" borderId="23" applyNumberFormat="0"/>
    <xf numFmtId="0" fontId="5" fillId="0" borderId="0"/>
    <xf numFmtId="0" fontId="5" fillId="0" borderId="0"/>
    <xf numFmtId="0" fontId="5" fillId="0" borderId="0"/>
    <xf numFmtId="164" fontId="74" fillId="0" borderId="24" applyNumberFormat="0"/>
    <xf numFmtId="10" fontId="75"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5" fillId="0" borderId="0"/>
    <xf numFmtId="10" fontId="76" fillId="0" borderId="0"/>
    <xf numFmtId="10" fontId="75" fillId="0" borderId="0"/>
    <xf numFmtId="10" fontId="76" fillId="0" borderId="0"/>
    <xf numFmtId="10" fontId="75" fillId="0" borderId="0"/>
    <xf numFmtId="10" fontId="76" fillId="0" borderId="0"/>
    <xf numFmtId="10" fontId="75" fillId="0" borderId="0"/>
    <xf numFmtId="10" fontId="76" fillId="0" borderId="0"/>
    <xf numFmtId="10" fontId="75" fillId="0" borderId="0"/>
    <xf numFmtId="10" fontId="76" fillId="0" borderId="0"/>
    <xf numFmtId="10" fontId="75" fillId="0" borderId="0"/>
    <xf numFmtId="10" fontId="76" fillId="0" borderId="0"/>
    <xf numFmtId="10" fontId="75" fillId="0" borderId="0"/>
    <xf numFmtId="10" fontId="76" fillId="0" borderId="0"/>
    <xf numFmtId="10" fontId="75" fillId="0" borderId="0"/>
    <xf numFmtId="10" fontId="76" fillId="0" borderId="0"/>
    <xf numFmtId="10" fontId="75" fillId="0" borderId="0"/>
    <xf numFmtId="10" fontId="76" fillId="0" borderId="0"/>
    <xf numFmtId="10" fontId="75" fillId="0" borderId="0"/>
    <xf numFmtId="10" fontId="76" fillId="0" borderId="0"/>
    <xf numFmtId="10" fontId="75" fillId="0" borderId="0"/>
    <xf numFmtId="10" fontId="75"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5"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5"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5"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5"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5"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5" fillId="0" borderId="0"/>
    <xf numFmtId="10" fontId="76" fillId="0" borderId="0"/>
    <xf numFmtId="10" fontId="76" fillId="0" borderId="0"/>
    <xf numFmtId="10" fontId="76" fillId="0" borderId="0"/>
    <xf numFmtId="10" fontId="75" fillId="0" borderId="0"/>
    <xf numFmtId="10" fontId="77" fillId="0" borderId="0"/>
    <xf numFmtId="10" fontId="76" fillId="0" borderId="0"/>
    <xf numFmtId="10" fontId="75"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6"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6"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5"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5" fillId="0" borderId="0"/>
    <xf numFmtId="10" fontId="77" fillId="0" borderId="0"/>
    <xf numFmtId="10" fontId="76" fillId="0" borderId="0"/>
    <xf numFmtId="10" fontId="76" fillId="0" borderId="0"/>
    <xf numFmtId="0" fontId="74" fillId="3" borderId="24"/>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0" fontId="78" fillId="0" borderId="0" applyFont="0" applyFill="0" applyBorder="0" applyAlignment="0" applyProtection="0"/>
    <xf numFmtId="178" fontId="76" fillId="0" borderId="0"/>
    <xf numFmtId="178" fontId="75" fillId="0" borderId="0"/>
    <xf numFmtId="178" fontId="76" fillId="0" borderId="0"/>
    <xf numFmtId="178" fontId="75" fillId="0" borderId="0"/>
    <xf numFmtId="178" fontId="76" fillId="0" borderId="0"/>
    <xf numFmtId="178" fontId="75" fillId="0" borderId="0"/>
    <xf numFmtId="178" fontId="76" fillId="0" borderId="0"/>
    <xf numFmtId="178" fontId="75" fillId="0" borderId="0"/>
    <xf numFmtId="178" fontId="76" fillId="0" borderId="0"/>
    <xf numFmtId="178" fontId="75" fillId="0" borderId="0"/>
    <xf numFmtId="178" fontId="76" fillId="0" borderId="0"/>
    <xf numFmtId="178" fontId="75" fillId="0" borderId="0"/>
    <xf numFmtId="178" fontId="76" fillId="0" borderId="0"/>
    <xf numFmtId="178" fontId="75" fillId="0" borderId="0"/>
    <xf numFmtId="178" fontId="76" fillId="0" borderId="0"/>
    <xf numFmtId="178" fontId="75" fillId="0" borderId="0"/>
    <xf numFmtId="178" fontId="76" fillId="0" borderId="0"/>
    <xf numFmtId="178" fontId="75" fillId="0" borderId="0"/>
    <xf numFmtId="178" fontId="76" fillId="0" borderId="0"/>
    <xf numFmtId="178" fontId="75" fillId="0" borderId="0"/>
    <xf numFmtId="178" fontId="75"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5"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5"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5"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5"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5"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5" fillId="0" borderId="0"/>
    <xf numFmtId="178" fontId="76" fillId="0" borderId="0"/>
    <xf numFmtId="178" fontId="76" fillId="0" borderId="0"/>
    <xf numFmtId="178" fontId="76" fillId="0" borderId="0"/>
    <xf numFmtId="178" fontId="75" fillId="0" borderId="0"/>
    <xf numFmtId="178" fontId="77" fillId="0" borderId="0"/>
    <xf numFmtId="178" fontId="76"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3" fontId="79" fillId="3" borderId="0">
      <alignment horizontal="center"/>
      <protection locked="0"/>
    </xf>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84" fontId="80" fillId="3" borderId="24" applyBorder="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78" fontId="75" fillId="0" borderId="0"/>
    <xf numFmtId="185" fontId="74" fillId="3" borderId="24">
      <alignment horizontal="center"/>
      <protection locked="0"/>
    </xf>
    <xf numFmtId="178" fontId="76" fillId="0" borderId="0"/>
    <xf numFmtId="0" fontId="81" fillId="0" borderId="0" applyNumberFormat="0" applyFill="0" applyBorder="0" applyAlignment="0" applyProtection="0"/>
    <xf numFmtId="0" fontId="59" fillId="0" borderId="0"/>
    <xf numFmtId="0" fontId="5" fillId="2" borderId="0">
      <alignment vertical="center"/>
    </xf>
    <xf numFmtId="0" fontId="5" fillId="2" borderId="0">
      <alignment vertical="center"/>
    </xf>
    <xf numFmtId="0" fontId="5" fillId="2" borderId="0">
      <alignment vertical="center"/>
    </xf>
    <xf numFmtId="0" fontId="82" fillId="8" borderId="0" applyNumberFormat="0" applyBorder="0" applyAlignment="0" applyProtection="0"/>
    <xf numFmtId="0" fontId="83" fillId="32" borderId="0" applyNumberFormat="0" applyBorder="0" applyAlignment="0" applyProtection="0"/>
    <xf numFmtId="0" fontId="28" fillId="8"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5" fillId="67" borderId="0" applyNumberFormat="0" applyBorder="0" applyAlignment="0" applyProtection="0"/>
    <xf numFmtId="0" fontId="11" fillId="2" borderId="0" applyNumberFormat="0" applyBorder="0" applyAlignment="0" applyProtection="0"/>
    <xf numFmtId="0" fontId="86" fillId="68" borderId="0" applyNumberFormat="0" applyBorder="0" applyAlignment="0" applyProtection="0"/>
    <xf numFmtId="0" fontId="74" fillId="69" borderId="0" applyNumberFormat="0" applyBorder="0" applyAlignment="0" applyProtection="0"/>
    <xf numFmtId="0" fontId="11" fillId="4" borderId="0" applyNumberFormat="0" applyBorder="0" applyAlignment="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11" fillId="70" borderId="0" applyNumberFormat="0" applyBorder="0" applyAlignment="0" applyProtection="0"/>
    <xf numFmtId="0" fontId="87" fillId="0" borderId="0" applyNumberFormat="0" applyFill="0" applyBorder="0" applyAlignment="0" applyProtection="0">
      <alignment vertical="top"/>
      <protection locked="0"/>
    </xf>
    <xf numFmtId="9" fontId="88" fillId="0" borderId="0">
      <alignment horizontal="center"/>
    </xf>
    <xf numFmtId="186" fontId="5" fillId="3" borderId="25">
      <alignment horizontal="right"/>
      <protection locked="0"/>
    </xf>
    <xf numFmtId="0" fontId="89" fillId="0" borderId="0"/>
    <xf numFmtId="187" fontId="23" fillId="71" borderId="26" applyNumberFormat="0">
      <alignment vertical="center"/>
    </xf>
    <xf numFmtId="0" fontId="90" fillId="70" borderId="26" applyNumberFormat="0">
      <alignment vertical="center"/>
    </xf>
    <xf numFmtId="1" fontId="5" fillId="72" borderId="27" applyNumberFormat="0">
      <alignment vertical="center"/>
    </xf>
    <xf numFmtId="1" fontId="5" fillId="72" borderId="27" applyNumberFormat="0">
      <alignment vertical="center"/>
    </xf>
    <xf numFmtId="1" fontId="5" fillId="72" borderId="27" applyNumberFormat="0">
      <alignment vertical="center"/>
    </xf>
    <xf numFmtId="187" fontId="90" fillId="73" borderId="28">
      <alignment vertical="center"/>
    </xf>
    <xf numFmtId="187" fontId="23" fillId="2" borderId="26" applyNumberFormat="0">
      <alignment vertical="center"/>
    </xf>
    <xf numFmtId="188" fontId="23" fillId="74" borderId="0" applyNumberFormat="0">
      <alignment vertical="center"/>
    </xf>
    <xf numFmtId="188" fontId="23" fillId="61" borderId="0" applyNumberFormat="0">
      <alignment vertical="center"/>
    </xf>
    <xf numFmtId="188" fontId="48" fillId="0" borderId="26">
      <alignment vertical="center"/>
    </xf>
    <xf numFmtId="188" fontId="23" fillId="0" borderId="27">
      <alignment vertical="center"/>
    </xf>
    <xf numFmtId="3" fontId="23" fillId="0" borderId="27" applyNumberFormat="0">
      <alignment vertical="center"/>
    </xf>
    <xf numFmtId="187" fontId="5" fillId="75" borderId="26" applyNumberFormat="0" applyFont="0" applyAlignment="0">
      <alignment vertical="top"/>
    </xf>
    <xf numFmtId="187" fontId="5" fillId="75" borderId="26" applyNumberFormat="0" applyFont="0" applyAlignment="0">
      <alignment vertical="top"/>
    </xf>
    <xf numFmtId="187" fontId="5" fillId="75" borderId="26" applyNumberFormat="0" applyFont="0" applyAlignment="0">
      <alignment vertical="top"/>
    </xf>
    <xf numFmtId="1" fontId="5" fillId="3" borderId="0">
      <alignment horizontal="center" vertical="center"/>
    </xf>
    <xf numFmtId="1" fontId="5" fillId="3" borderId="0">
      <alignment horizontal="center" vertical="center"/>
    </xf>
    <xf numFmtId="1" fontId="5" fillId="3" borderId="0">
      <alignment horizontal="center" vertical="center"/>
    </xf>
    <xf numFmtId="187" fontId="23" fillId="74" borderId="27" applyNumberFormat="0">
      <alignment vertical="center"/>
    </xf>
    <xf numFmtId="3" fontId="91" fillId="4" borderId="29" applyBorder="0">
      <protection hidden="1"/>
    </xf>
    <xf numFmtId="3" fontId="92" fillId="4" borderId="30" applyBorder="0">
      <alignment horizontal="left"/>
      <protection hidden="1"/>
    </xf>
    <xf numFmtId="0" fontId="93" fillId="25" borderId="6" applyNumberFormat="0" applyAlignment="0" applyProtection="0"/>
    <xf numFmtId="0" fontId="5" fillId="76" borderId="31" applyNumberFormat="0" applyBorder="0">
      <protection hidden="1"/>
    </xf>
    <xf numFmtId="0" fontId="5" fillId="76" borderId="31" applyNumberFormat="0" applyBorder="0">
      <protection hidden="1"/>
    </xf>
    <xf numFmtId="0" fontId="5" fillId="76" borderId="31" applyNumberFormat="0" applyBorder="0">
      <protection hidden="1"/>
    </xf>
    <xf numFmtId="0" fontId="93" fillId="25" borderId="6" applyNumberFormat="0" applyAlignment="0" applyProtection="0"/>
    <xf numFmtId="0" fontId="94" fillId="35" borderId="17" applyNumberFormat="0" applyAlignment="0" applyProtection="0"/>
    <xf numFmtId="0" fontId="29" fillId="77" borderId="6" applyNumberFormat="0" applyAlignment="0" applyProtection="0"/>
    <xf numFmtId="0" fontId="95" fillId="35" borderId="17" applyNumberFormat="0" applyAlignment="0" applyProtection="0"/>
    <xf numFmtId="0" fontId="95" fillId="35" borderId="17" applyNumberFormat="0" applyAlignment="0" applyProtection="0"/>
    <xf numFmtId="0" fontId="96" fillId="0" borderId="0" applyNumberFormat="0" applyAlignment="0">
      <alignment horizontal="center"/>
    </xf>
    <xf numFmtId="189" fontId="97" fillId="3" borderId="32"/>
    <xf numFmtId="0" fontId="97" fillId="6" borderId="25"/>
    <xf numFmtId="189" fontId="97" fillId="4" borderId="33"/>
    <xf numFmtId="189" fontId="97" fillId="70" borderId="32"/>
    <xf numFmtId="0" fontId="98" fillId="0" borderId="11" applyNumberFormat="0" applyFill="0" applyAlignment="0" applyProtection="0"/>
    <xf numFmtId="0" fontId="86" fillId="26" borderId="7" applyNumberFormat="0" applyAlignment="0" applyProtection="0"/>
    <xf numFmtId="0" fontId="99" fillId="36" borderId="20" applyNumberFormat="0" applyAlignment="0" applyProtection="0"/>
    <xf numFmtId="0" fontId="86" fillId="26" borderId="7" applyNumberFormat="0" applyAlignment="0" applyProtection="0"/>
    <xf numFmtId="0" fontId="100" fillId="36" borderId="20" applyNumberFormat="0" applyAlignment="0" applyProtection="0"/>
    <xf numFmtId="0" fontId="100" fillId="36" borderId="20" applyNumberFormat="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3" fontId="47"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43" fontId="7"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190" fontId="22" fillId="0" borderId="0" applyFont="0" applyFill="0" applyBorder="0" applyAlignment="0" applyProtection="0"/>
    <xf numFmtId="190" fontId="5" fillId="0" borderId="0" applyFont="0" applyFill="0" applyBorder="0" applyAlignment="0" applyProtection="0"/>
    <xf numFmtId="43" fontId="26"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22"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17"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2"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40" fontId="78"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2"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43" fontId="5"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22"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4" fontId="78" fillId="0" borderId="0" applyFont="0" applyFill="0" applyBorder="0" applyAlignment="0" applyProtection="0"/>
    <xf numFmtId="190" fontId="5" fillId="0" borderId="0" applyFont="0" applyFill="0" applyBorder="0" applyAlignment="0" applyProtection="0"/>
    <xf numFmtId="190" fontId="22" fillId="0" borderId="0" applyFont="0" applyFill="0" applyBorder="0" applyAlignment="0" applyProtection="0"/>
    <xf numFmtId="190" fontId="22" fillId="0" borderId="0" applyFont="0" applyFill="0" applyBorder="0" applyAlignment="0" applyProtection="0"/>
    <xf numFmtId="190" fontId="22" fillId="0" borderId="0" applyFont="0" applyFill="0" applyBorder="0" applyAlignment="0" applyProtection="0"/>
    <xf numFmtId="190" fontId="22" fillId="0" borderId="0" applyFont="0" applyFill="0" applyBorder="0" applyAlignment="0" applyProtection="0"/>
    <xf numFmtId="43"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43"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2" fillId="0" borderId="0" applyFont="0" applyFill="0" applyBorder="0" applyAlignment="0" applyProtection="0"/>
    <xf numFmtId="191"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90" fontId="26" fillId="0" borderId="0" applyFont="0" applyFill="0" applyBorder="0" applyAlignment="0" applyProtection="0"/>
    <xf numFmtId="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2" fillId="0" borderId="0" applyFont="0" applyFill="0" applyBorder="0" applyAlignment="0" applyProtection="0"/>
    <xf numFmtId="190" fontId="101" fillId="0" borderId="0" applyFont="0" applyFill="0" applyBorder="0" applyAlignment="0" applyProtection="0"/>
    <xf numFmtId="190" fontId="6" fillId="0" borderId="0" applyFont="0" applyFill="0" applyBorder="0" applyAlignment="0" applyProtection="0"/>
    <xf numFmtId="190" fontId="22" fillId="0" borderId="0" applyFont="0" applyFill="0" applyBorder="0" applyAlignment="0" applyProtection="0"/>
    <xf numFmtId="43" fontId="49" fillId="0" borderId="0" applyFont="0" applyFill="0" applyBorder="0" applyAlignment="0" applyProtection="0"/>
    <xf numFmtId="190" fontId="26"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26" fillId="0" borderId="0" applyFont="0" applyFill="0" applyBorder="0" applyAlignment="0" applyProtection="0"/>
    <xf numFmtId="190" fontId="5" fillId="0" borderId="0" applyFont="0" applyFill="0" applyBorder="0" applyAlignment="0" applyProtection="0"/>
    <xf numFmtId="0" fontId="22" fillId="28" borderId="4" applyNumberFormat="0" applyFont="0" applyAlignment="0" applyProtection="0"/>
    <xf numFmtId="0" fontId="10" fillId="0" borderId="0"/>
    <xf numFmtId="0" fontId="22" fillId="0" borderId="0"/>
    <xf numFmtId="192" fontId="102" fillId="0" borderId="0" applyFill="0" applyBorder="0"/>
    <xf numFmtId="187" fontId="103" fillId="73" borderId="0" applyFont="0" applyAlignment="0">
      <alignment vertical="center" wrapText="1"/>
    </xf>
    <xf numFmtId="187" fontId="104" fillId="73" borderId="25" applyNumberFormat="0" applyBorder="0" applyAlignment="0">
      <alignment vertical="center" wrapText="1"/>
    </xf>
    <xf numFmtId="193" fontId="64" fillId="0" borderId="0">
      <alignment horizontal="right"/>
    </xf>
    <xf numFmtId="0" fontId="48" fillId="0" borderId="0">
      <alignment horizontal="center"/>
    </xf>
    <xf numFmtId="187" fontId="105" fillId="0" borderId="0" applyFill="0" applyBorder="0">
      <protection locked="0"/>
    </xf>
    <xf numFmtId="194" fontId="58" fillId="0" borderId="0" applyFill="0" applyBorder="0"/>
    <xf numFmtId="194" fontId="105" fillId="0" borderId="0" applyFill="0" applyBorder="0">
      <protection locked="0"/>
    </xf>
    <xf numFmtId="44" fontId="49"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44"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22" fillId="0" borderId="0" applyFont="0" applyFill="0" applyBorder="0" applyAlignment="0" applyProtection="0"/>
    <xf numFmtId="195" fontId="5" fillId="0" borderId="0" applyFont="0" applyFill="0" applyBorder="0" applyAlignment="0" applyProtection="0"/>
    <xf numFmtId="44" fontId="5" fillId="0" borderId="0" applyFont="0" applyFill="0" applyBorder="0" applyAlignment="0" applyProtection="0"/>
    <xf numFmtId="195" fontId="26"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44" fontId="5"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44" fontId="26"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38" fontId="106" fillId="0" borderId="29" applyBorder="0"/>
    <xf numFmtId="38" fontId="107" fillId="3" borderId="34"/>
    <xf numFmtId="186" fontId="5" fillId="3" borderId="25">
      <alignment horizontal="right"/>
      <protection locked="0"/>
    </xf>
    <xf numFmtId="186" fontId="5" fillId="3" borderId="25">
      <alignment horizontal="right"/>
      <protection locked="0"/>
    </xf>
    <xf numFmtId="186" fontId="5" fillId="3" borderId="25">
      <alignment horizontal="right"/>
      <protection locked="0"/>
    </xf>
    <xf numFmtId="197" fontId="5" fillId="0" borderId="0" applyFont="0" applyFill="0" applyBorder="0" applyAlignment="0" applyProtection="0"/>
    <xf numFmtId="17" fontId="5" fillId="0" borderId="0"/>
    <xf numFmtId="17" fontId="5" fillId="0" borderId="0"/>
    <xf numFmtId="17" fontId="5" fillId="0" borderId="0"/>
    <xf numFmtId="197" fontId="5" fillId="0" borderId="0" applyFont="0" applyFill="0" applyBorder="0" applyAlignment="0" applyProtection="0"/>
    <xf numFmtId="197" fontId="5" fillId="0" borderId="0" applyFont="0" applyFill="0" applyBorder="0" applyAlignment="0" applyProtection="0"/>
    <xf numFmtId="15" fontId="105" fillId="0" borderId="0" applyFill="0" applyBorder="0">
      <protection locked="0"/>
    </xf>
    <xf numFmtId="14" fontId="5" fillId="0" borderId="0" applyFont="0" applyFill="0" applyBorder="0" applyAlignment="0" applyProtection="0"/>
    <xf numFmtId="197" fontId="5" fillId="0" borderId="0" applyFont="0" applyFill="0" applyBorder="0" applyAlignment="0" applyProtection="0">
      <alignment vertical="top"/>
    </xf>
    <xf numFmtId="197" fontId="5" fillId="0" borderId="0" applyFont="0" applyFill="0" applyBorder="0" applyAlignment="0" applyProtection="0">
      <alignment vertical="top"/>
    </xf>
    <xf numFmtId="197" fontId="5" fillId="0" borderId="0" applyFont="0" applyFill="0" applyBorder="0" applyAlignment="0" applyProtection="0">
      <alignment vertical="top"/>
    </xf>
    <xf numFmtId="198" fontId="5" fillId="0" borderId="0" applyFont="0" applyFill="0" applyBorder="0" applyAlignment="0" applyProtection="0">
      <alignment vertical="top"/>
    </xf>
    <xf numFmtId="198" fontId="5" fillId="0" borderId="0" applyFont="0" applyFill="0" applyBorder="0" applyAlignment="0" applyProtection="0">
      <alignment vertical="top"/>
    </xf>
    <xf numFmtId="198" fontId="5" fillId="0" borderId="0" applyFont="0" applyFill="0" applyBorder="0" applyAlignment="0" applyProtection="0">
      <alignment vertical="top"/>
    </xf>
    <xf numFmtId="15" fontId="5" fillId="0" borderId="0" applyFont="0" applyFill="0" applyBorder="0" applyAlignment="0" applyProtection="0"/>
    <xf numFmtId="15" fontId="5" fillId="0" borderId="0" applyFont="0" applyFill="0" applyBorder="0" applyAlignment="0" applyProtection="0"/>
    <xf numFmtId="15" fontId="5" fillId="0" borderId="0" applyFont="0" applyFill="0" applyBorder="0" applyAlignment="0" applyProtection="0"/>
    <xf numFmtId="1" fontId="58" fillId="0" borderId="0" applyFill="0" applyBorder="0">
      <alignment horizontal="right"/>
    </xf>
    <xf numFmtId="2" fontId="58" fillId="0" borderId="0" applyFill="0" applyBorder="0">
      <alignment horizontal="right"/>
    </xf>
    <xf numFmtId="2" fontId="105" fillId="0" borderId="0" applyFill="0" applyBorder="0">
      <protection locked="0"/>
    </xf>
    <xf numFmtId="199" fontId="58" fillId="0" borderId="0" applyFill="0" applyBorder="0">
      <alignment horizontal="right"/>
    </xf>
    <xf numFmtId="199" fontId="105" fillId="0" borderId="0" applyFill="0" applyBorder="0">
      <protection locked="0"/>
    </xf>
    <xf numFmtId="200" fontId="5" fillId="78" borderId="0" applyNumberFormat="0" applyFont="0" applyBorder="0" applyAlignment="0" applyProtection="0"/>
    <xf numFmtId="200" fontId="5" fillId="78" borderId="0" applyNumberFormat="0" applyFont="0" applyBorder="0" applyAlignment="0" applyProtection="0"/>
    <xf numFmtId="200" fontId="5" fillId="78" borderId="0" applyNumberFormat="0" applyFont="0" applyBorder="0" applyAlignment="0" applyProtection="0"/>
    <xf numFmtId="201" fontId="5" fillId="0" borderId="0" applyFont="0" applyFill="0" applyBorder="0" applyAlignment="0" applyProtection="0"/>
    <xf numFmtId="202" fontId="5" fillId="0" borderId="0" applyFont="0" applyFill="0" applyBorder="0" applyAlignment="0" applyProtection="0"/>
    <xf numFmtId="175" fontId="108" fillId="0" borderId="0"/>
    <xf numFmtId="175" fontId="22" fillId="0" borderId="0"/>
    <xf numFmtId="0" fontId="109" fillId="0" borderId="0">
      <alignment horizontal="left" vertical="center"/>
    </xf>
    <xf numFmtId="0" fontId="110" fillId="12" borderId="6" applyNumberFormat="0" applyAlignment="0" applyProtection="0"/>
    <xf numFmtId="203" fontId="5" fillId="0" borderId="0" applyFont="0" applyFill="0" applyBorder="0" applyAlignment="0" applyProtection="0"/>
    <xf numFmtId="203" fontId="5" fillId="0" borderId="0" applyFont="0" applyFill="0" applyBorder="0" applyAlignment="0" applyProtection="0"/>
    <xf numFmtId="203" fontId="5" fillId="0" borderId="0" applyFont="0" applyFill="0" applyBorder="0" applyAlignment="0" applyProtection="0"/>
    <xf numFmtId="0" fontId="23" fillId="79" borderId="35" applyNumberFormat="0">
      <alignment vertical="center"/>
    </xf>
    <xf numFmtId="0" fontId="23" fillId="79" borderId="0">
      <alignment vertical="center"/>
    </xf>
    <xf numFmtId="0" fontId="111" fillId="0" borderId="0" applyNumberFormat="0" applyFill="0" applyBorder="0" applyAlignment="0" applyProtection="0"/>
    <xf numFmtId="0" fontId="112" fillId="0" borderId="0" applyNumberFormat="0" applyFill="0" applyBorder="0" applyAlignment="0" applyProtection="0"/>
    <xf numFmtId="0" fontId="111"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4" fillId="80" borderId="6" applyNumberFormat="0"/>
    <xf numFmtId="204" fontId="5" fillId="4" borderId="0" applyNumberFormat="0" applyFont="0" applyBorder="0" applyAlignment="0" applyProtection="0"/>
    <xf numFmtId="204" fontId="5" fillId="4" borderId="0" applyNumberFormat="0" applyFont="0" applyBorder="0" applyAlignment="0" applyProtection="0"/>
    <xf numFmtId="204" fontId="5" fillId="4" borderId="0" applyNumberFormat="0" applyFont="0" applyBorder="0" applyAlignment="0" applyProtection="0"/>
    <xf numFmtId="0" fontId="114" fillId="80" borderId="6" applyNumberFormat="0"/>
    <xf numFmtId="0" fontId="115" fillId="0" borderId="0" applyNumberFormat="0" applyFill="0" applyBorder="0" applyAlignment="0" applyProtection="0"/>
    <xf numFmtId="0" fontId="59" fillId="0" borderId="0" applyNumberFormat="0" applyFill="0" applyBorder="0" applyAlignment="0" applyProtection="0"/>
    <xf numFmtId="205" fontId="116" fillId="0" borderId="0" applyFill="0" applyBorder="0">
      <alignment horizontal="right" vertical="top"/>
    </xf>
    <xf numFmtId="0" fontId="59" fillId="26" borderId="0" applyNumberFormat="0" applyFont="0" applyBorder="0" applyAlignment="0" applyProtection="0"/>
    <xf numFmtId="206" fontId="80" fillId="0" borderId="0" applyNumberFormat="0" applyAlignment="0"/>
    <xf numFmtId="207" fontId="117" fillId="0" borderId="0" applyFill="0" applyBorder="0"/>
    <xf numFmtId="15" fontId="22" fillId="0" borderId="0" applyFill="0" applyBorder="0" applyProtection="0">
      <alignment horizontal="center"/>
    </xf>
    <xf numFmtId="0" fontId="59" fillId="8" borderId="0" applyNumberFormat="0" applyFont="0" applyBorder="0" applyAlignment="0" applyProtection="0"/>
    <xf numFmtId="208" fontId="118" fillId="0" borderId="0" applyFill="0" applyBorder="0" applyProtection="0"/>
    <xf numFmtId="209" fontId="119" fillId="25" borderId="2" applyAlignment="0" applyProtection="0"/>
    <xf numFmtId="206" fontId="120" fillId="0" borderId="0" applyNumberFormat="0" applyFill="0" applyBorder="0" applyAlignment="0" applyProtection="0"/>
    <xf numFmtId="206" fontId="121" fillId="0" borderId="0" applyNumberFormat="0" applyFill="0" applyBorder="0" applyAlignment="0" applyProtection="0"/>
    <xf numFmtId="15" fontId="74" fillId="27" borderId="24">
      <alignment horizontal="center"/>
      <protection locked="0"/>
    </xf>
    <xf numFmtId="210" fontId="74" fillId="27" borderId="24" applyAlignment="0">
      <protection locked="0"/>
    </xf>
    <xf numFmtId="206" fontId="74" fillId="27" borderId="24" applyAlignment="0">
      <protection locked="0"/>
    </xf>
    <xf numFmtId="206" fontId="22" fillId="0" borderId="0" applyFill="0" applyBorder="0" applyAlignment="0"/>
    <xf numFmtId="41" fontId="116" fillId="0" borderId="0" applyFill="0" applyBorder="0" applyAlignment="0" applyProtection="0">
      <alignment horizontal="right" vertical="top"/>
    </xf>
    <xf numFmtId="210" fontId="22" fillId="0" borderId="0" applyFill="0" applyBorder="0" applyAlignment="0"/>
    <xf numFmtId="211" fontId="22" fillId="0" borderId="0" applyFill="0" applyBorder="0" applyAlignment="0" applyProtection="0"/>
    <xf numFmtId="0" fontId="59" fillId="0" borderId="36" applyNumberFormat="0" applyFont="0" applyAlignment="0" applyProtection="0"/>
    <xf numFmtId="0" fontId="116" fillId="0" borderId="0" applyFill="0" applyBorder="0">
      <alignment horizontal="left" vertical="top"/>
    </xf>
    <xf numFmtId="0" fontId="59" fillId="0" borderId="37" applyNumberFormat="0" applyFont="0" applyAlignment="0" applyProtection="0"/>
    <xf numFmtId="0" fontId="59" fillId="15" borderId="0" applyNumberFormat="0" applyFont="0" applyBorder="0" applyAlignment="0" applyProtection="0"/>
    <xf numFmtId="212" fontId="5" fillId="0" borderId="0" applyFont="0" applyFill="0" applyBorder="0" applyAlignment="0" applyProtection="0"/>
    <xf numFmtId="212" fontId="5" fillId="0" borderId="0" applyFont="0" applyFill="0" applyBorder="0" applyAlignment="0" applyProtection="0"/>
    <xf numFmtId="212" fontId="5" fillId="0" borderId="0" applyFont="0" applyFill="0" applyBorder="0" applyAlignment="0" applyProtection="0"/>
    <xf numFmtId="0" fontId="23" fillId="2" borderId="12" applyNumberFormat="0">
      <alignment vertical="center"/>
    </xf>
    <xf numFmtId="188" fontId="23" fillId="2" borderId="0" applyNumberFormat="0">
      <alignment vertical="center"/>
    </xf>
    <xf numFmtId="188" fontId="23" fillId="2" borderId="0" applyNumberFormat="0">
      <alignment vertical="center"/>
    </xf>
    <xf numFmtId="0" fontId="122" fillId="0" borderId="0" applyNumberFormat="0" applyFill="0" applyBorder="0" applyAlignment="0" applyProtection="0"/>
    <xf numFmtId="0" fontId="86" fillId="81" borderId="25">
      <alignment horizontal="center" vertical="center" wrapText="1"/>
    </xf>
    <xf numFmtId="0" fontId="123" fillId="82" borderId="25" applyNumberFormat="0"/>
    <xf numFmtId="178" fontId="81" fillId="0" borderId="0"/>
    <xf numFmtId="10" fontId="81"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81" fillId="0" borderId="0"/>
    <xf numFmtId="10" fontId="124" fillId="0" borderId="0"/>
    <xf numFmtId="10" fontId="81" fillId="0" borderId="0"/>
    <xf numFmtId="10" fontId="124" fillId="0" borderId="0"/>
    <xf numFmtId="10" fontId="81" fillId="0" borderId="0"/>
    <xf numFmtId="10" fontId="124" fillId="0" borderId="0"/>
    <xf numFmtId="10" fontId="81" fillId="0" borderId="0"/>
    <xf numFmtId="10" fontId="124" fillId="0" borderId="0"/>
    <xf numFmtId="10" fontId="81" fillId="0" borderId="0"/>
    <xf numFmtId="10" fontId="124" fillId="0" borderId="0"/>
    <xf numFmtId="10" fontId="81" fillId="0" borderId="0"/>
    <xf numFmtId="10" fontId="124" fillId="0" borderId="0"/>
    <xf numFmtId="10" fontId="81" fillId="0" borderId="0"/>
    <xf numFmtId="10" fontId="124" fillId="0" borderId="0"/>
    <xf numFmtId="10" fontId="81" fillId="0" borderId="0"/>
    <xf numFmtId="10" fontId="124" fillId="0" borderId="0"/>
    <xf numFmtId="10" fontId="81" fillId="0" borderId="0"/>
    <xf numFmtId="10" fontId="124" fillId="0" borderId="0"/>
    <xf numFmtId="10" fontId="81" fillId="0" borderId="0"/>
    <xf numFmtId="10" fontId="124" fillId="0" borderId="0"/>
    <xf numFmtId="10" fontId="81" fillId="0" borderId="0"/>
    <xf numFmtId="10" fontId="81"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81"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81"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81"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81"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81"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81" fillId="0" borderId="0"/>
    <xf numFmtId="10" fontId="124" fillId="0" borderId="0"/>
    <xf numFmtId="10" fontId="124" fillId="0" borderId="0"/>
    <xf numFmtId="10" fontId="124" fillId="0" borderId="0"/>
    <xf numFmtId="10" fontId="81" fillId="0" borderId="0"/>
    <xf numFmtId="10" fontId="125" fillId="0" borderId="0"/>
    <xf numFmtId="10" fontId="124" fillId="0" borderId="0"/>
    <xf numFmtId="10" fontId="81"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124"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124"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81"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124" fillId="0" borderId="0"/>
    <xf numFmtId="10" fontId="81" fillId="0" borderId="0"/>
    <xf numFmtId="10" fontId="125" fillId="0" borderId="0"/>
    <xf numFmtId="10" fontId="124" fillId="0" borderId="0"/>
    <xf numFmtId="10" fontId="124"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124" fillId="0" borderId="0"/>
    <xf numFmtId="178" fontId="81" fillId="0" borderId="0"/>
    <xf numFmtId="178" fontId="124" fillId="0" borderId="0"/>
    <xf numFmtId="178" fontId="81" fillId="0" borderId="0"/>
    <xf numFmtId="178" fontId="124" fillId="0" borderId="0"/>
    <xf numFmtId="178" fontId="81" fillId="0" borderId="0"/>
    <xf numFmtId="178" fontId="124" fillId="0" borderId="0"/>
    <xf numFmtId="178" fontId="81" fillId="0" borderId="0"/>
    <xf numFmtId="178" fontId="124" fillId="0" borderId="0"/>
    <xf numFmtId="178" fontId="81" fillId="0" borderId="0"/>
    <xf numFmtId="178" fontId="124" fillId="0" borderId="0"/>
    <xf numFmtId="178" fontId="81" fillId="0" borderId="0"/>
    <xf numFmtId="178" fontId="124" fillId="0" borderId="0"/>
    <xf numFmtId="178" fontId="81" fillId="0" borderId="0"/>
    <xf numFmtId="178" fontId="124" fillId="0" borderId="0"/>
    <xf numFmtId="178" fontId="81" fillId="0" borderId="0"/>
    <xf numFmtId="178" fontId="124" fillId="0" borderId="0"/>
    <xf numFmtId="178" fontId="81" fillId="0" borderId="0"/>
    <xf numFmtId="178" fontId="81"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81"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81"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81"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81"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81"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81" fillId="0" borderId="0"/>
    <xf numFmtId="178" fontId="124" fillId="0" borderId="0"/>
    <xf numFmtId="178" fontId="124" fillId="0" borderId="0"/>
    <xf numFmtId="178" fontId="124" fillId="0" borderId="0"/>
    <xf numFmtId="178" fontId="81" fillId="0" borderId="0"/>
    <xf numFmtId="178" fontId="125" fillId="0" borderId="0"/>
    <xf numFmtId="178" fontId="124"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125"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124"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81" fillId="0" borderId="0"/>
    <xf numFmtId="178" fontId="124" fillId="0" borderId="0"/>
    <xf numFmtId="178" fontId="5" fillId="4" borderId="0"/>
    <xf numFmtId="10" fontId="5" fillId="4" borderId="0"/>
    <xf numFmtId="10" fontId="22" fillId="4" borderId="0"/>
    <xf numFmtId="10" fontId="5" fillId="4" borderId="0"/>
    <xf numFmtId="10" fontId="22" fillId="4" borderId="0"/>
    <xf numFmtId="10" fontId="5" fillId="4" borderId="0"/>
    <xf numFmtId="10" fontId="22" fillId="4" borderId="0"/>
    <xf numFmtId="10" fontId="5" fillId="4" borderId="0"/>
    <xf numFmtId="10" fontId="22" fillId="4" borderId="0"/>
    <xf numFmtId="10" fontId="5" fillId="4" borderId="0"/>
    <xf numFmtId="10" fontId="22" fillId="4" borderId="0"/>
    <xf numFmtId="10" fontId="5" fillId="4" borderId="0"/>
    <xf numFmtId="10" fontId="22" fillId="4" borderId="0"/>
    <xf numFmtId="10" fontId="5" fillId="4" borderId="0"/>
    <xf numFmtId="10" fontId="22" fillId="4" borderId="0"/>
    <xf numFmtId="10" fontId="5" fillId="4" borderId="0"/>
    <xf numFmtId="10" fontId="22" fillId="4" borderId="0"/>
    <xf numFmtId="10" fontId="5" fillId="4" borderId="0"/>
    <xf numFmtId="10" fontId="22" fillId="4" borderId="0"/>
    <xf numFmtId="10" fontId="5" fillId="4" borderId="0"/>
    <xf numFmtId="10" fontId="22" fillId="4" borderId="0"/>
    <xf numFmtId="10" fontId="5" fillId="4" borderId="0"/>
    <xf numFmtId="10" fontId="5"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5" fillId="4" borderId="0"/>
    <xf numFmtId="10" fontId="5" fillId="4" borderId="0"/>
    <xf numFmtId="10" fontId="5" fillId="4" borderId="0"/>
    <xf numFmtId="10" fontId="5" fillId="4" borderId="0"/>
    <xf numFmtId="10" fontId="5"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5" fillId="4" borderId="0"/>
    <xf numFmtId="10" fontId="5" fillId="4" borderId="0"/>
    <xf numFmtId="10" fontId="5" fillId="4" borderId="0"/>
    <xf numFmtId="10" fontId="5" fillId="4" borderId="0"/>
    <xf numFmtId="10" fontId="5"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22"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22"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5" fillId="4" borderId="0"/>
    <xf numFmtId="10" fontId="5"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5" fillId="4" borderId="0"/>
    <xf numFmtId="10" fontId="22" fillId="4" borderId="0"/>
    <xf numFmtId="10" fontId="22" fillId="4" borderId="0"/>
    <xf numFmtId="10" fontId="22" fillId="4" borderId="0"/>
    <xf numFmtId="10" fontId="5" fillId="4" borderId="0"/>
    <xf numFmtId="10" fontId="22" fillId="4" borderId="0"/>
    <xf numFmtId="10" fontId="5" fillId="4" borderId="0"/>
    <xf numFmtId="10" fontId="22" fillId="4" borderId="0"/>
    <xf numFmtId="10" fontId="5" fillId="4" borderId="0"/>
    <xf numFmtId="10" fontId="22" fillId="4" borderId="0"/>
    <xf numFmtId="10" fontId="5" fillId="4" borderId="0"/>
    <xf numFmtId="10" fontId="22" fillId="4" borderId="0"/>
    <xf numFmtId="10" fontId="5" fillId="4" borderId="0"/>
    <xf numFmtId="10" fontId="22" fillId="4" borderId="0"/>
    <xf numFmtId="10" fontId="5" fillId="4" borderId="0"/>
    <xf numFmtId="10" fontId="22" fillId="4" borderId="0"/>
    <xf numFmtId="10" fontId="5" fillId="4" borderId="0"/>
    <xf numFmtId="10" fontId="22" fillId="4" borderId="0"/>
    <xf numFmtId="10" fontId="22" fillId="4" borderId="0"/>
    <xf numFmtId="10" fontId="22" fillId="4" borderId="0"/>
    <xf numFmtId="10" fontId="5" fillId="4" borderId="0"/>
    <xf numFmtId="10" fontId="5" fillId="4" borderId="0"/>
    <xf numFmtId="10" fontId="5" fillId="4" borderId="0"/>
    <xf numFmtId="10" fontId="5" fillId="4" borderId="0"/>
    <xf numFmtId="10" fontId="5"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5" fillId="4" borderId="0"/>
    <xf numFmtId="10" fontId="5" fillId="4" borderId="0"/>
    <xf numFmtId="10" fontId="5" fillId="4" borderId="0"/>
    <xf numFmtId="10" fontId="5" fillId="4" borderId="0"/>
    <xf numFmtId="10" fontId="5"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22"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22"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5"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5" fillId="4" borderId="0"/>
    <xf numFmtId="10" fontId="5" fillId="4" borderId="0"/>
    <xf numFmtId="10" fontId="5" fillId="4" borderId="0"/>
    <xf numFmtId="10" fontId="5" fillId="4" borderId="0"/>
    <xf numFmtId="10" fontId="5"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22" fillId="4" borderId="0"/>
    <xf numFmtId="10" fontId="5" fillId="4" borderId="0"/>
    <xf numFmtId="10" fontId="22" fillId="4" borderId="0"/>
    <xf numFmtId="10" fontId="22" fillId="4" borderId="0"/>
    <xf numFmtId="10" fontId="22" fillId="4" borderId="0"/>
    <xf numFmtId="10" fontId="22" fillId="4" borderId="0"/>
    <xf numFmtId="10" fontId="5" fillId="4" borderId="0"/>
    <xf numFmtId="10" fontId="22" fillId="4" borderId="0"/>
    <xf numFmtId="10" fontId="22" fillId="4" borderId="0"/>
    <xf numFmtId="10" fontId="5" fillId="4" borderId="0"/>
    <xf numFmtId="10"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5" fillId="4" borderId="0"/>
    <xf numFmtId="178" fontId="5"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22" fillId="4" borderId="0"/>
    <xf numFmtId="178" fontId="5" fillId="4" borderId="0"/>
    <xf numFmtId="178" fontId="22"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22"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178" fontId="5" fillId="4"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00" fontId="126" fillId="0" borderId="0" applyNumberFormat="0" applyFill="0" applyBorder="0" applyAlignment="0" applyProtection="0"/>
    <xf numFmtId="0" fontId="23" fillId="0" borderId="0"/>
    <xf numFmtId="0" fontId="59" fillId="0" borderId="0" applyFont="0" applyFill="0" applyBorder="0" applyAlignment="0" applyProtection="0"/>
    <xf numFmtId="188" fontId="23" fillId="0" borderId="0">
      <alignment vertical="center"/>
      <protection locked="0"/>
    </xf>
    <xf numFmtId="188" fontId="23" fillId="0" borderId="0">
      <alignment vertical="center"/>
      <protection locked="0"/>
    </xf>
    <xf numFmtId="213" fontId="23" fillId="0" borderId="0">
      <alignment vertical="center"/>
      <protection locked="0"/>
    </xf>
    <xf numFmtId="0" fontId="127" fillId="77" borderId="0"/>
    <xf numFmtId="0" fontId="128" fillId="9" borderId="0" applyNumberFormat="0" applyBorder="0" applyAlignment="0" applyProtection="0"/>
    <xf numFmtId="0" fontId="129" fillId="31" borderId="0" applyNumberFormat="0" applyBorder="0" applyAlignment="0" applyProtection="0"/>
    <xf numFmtId="0" fontId="32" fillId="9" borderId="0" applyNumberFormat="0" applyBorder="0" applyAlignment="0" applyProtection="0"/>
    <xf numFmtId="0" fontId="130" fillId="31" borderId="0" applyNumberFormat="0" applyBorder="0" applyAlignment="0" applyProtection="0"/>
    <xf numFmtId="0" fontId="130" fillId="31" borderId="0" applyNumberFormat="0" applyBorder="0" applyAlignment="0" applyProtection="0"/>
    <xf numFmtId="187" fontId="23" fillId="0" borderId="38">
      <alignment vertical="center"/>
    </xf>
    <xf numFmtId="0" fontId="5" fillId="83" borderId="39" applyNumberFormat="0" applyAlignment="0">
      <protection hidden="1"/>
    </xf>
    <xf numFmtId="0" fontId="5" fillId="83" borderId="39" applyNumberFormat="0" applyAlignment="0">
      <protection hidden="1"/>
    </xf>
    <xf numFmtId="0" fontId="5" fillId="83" borderId="39" applyNumberFormat="0" applyAlignment="0">
      <protection hidden="1"/>
    </xf>
    <xf numFmtId="38" fontId="7" fillId="2" borderId="0" applyNumberFormat="0" applyBorder="0" applyAlignment="0" applyProtection="0"/>
    <xf numFmtId="0" fontId="131" fillId="2" borderId="40" applyNumberFormat="0">
      <alignment vertical="center"/>
    </xf>
    <xf numFmtId="188" fontId="131" fillId="84" borderId="0" applyNumberFormat="0">
      <alignment vertical="center"/>
    </xf>
    <xf numFmtId="0" fontId="131" fillId="84" borderId="40" applyNumberFormat="0">
      <alignment vertical="center"/>
    </xf>
    <xf numFmtId="0" fontId="11" fillId="0" borderId="0"/>
    <xf numFmtId="0" fontId="5" fillId="0" borderId="0"/>
    <xf numFmtId="0" fontId="5" fillId="0" borderId="0"/>
    <xf numFmtId="9" fontId="74" fillId="3" borderId="0">
      <alignment horizontal="right"/>
      <protection locked="0"/>
    </xf>
    <xf numFmtId="0" fontId="97" fillId="85" borderId="0" applyNumberFormat="0"/>
    <xf numFmtId="0" fontId="5" fillId="86" borderId="0"/>
    <xf numFmtId="0" fontId="5" fillId="86" borderId="0"/>
    <xf numFmtId="0" fontId="5" fillId="86" borderId="0"/>
    <xf numFmtId="0" fontId="132" fillId="0" borderId="0"/>
    <xf numFmtId="204" fontId="1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3" fillId="87" borderId="0" applyFont="0" applyAlignment="0">
      <alignment vertical="center"/>
    </xf>
    <xf numFmtId="0" fontId="5" fillId="0" borderId="0"/>
    <xf numFmtId="0" fontId="133" fillId="88" borderId="0" applyNumberFormat="0"/>
    <xf numFmtId="0" fontId="134" fillId="89" borderId="2" applyNumberFormat="0"/>
    <xf numFmtId="0" fontId="135" fillId="90" borderId="2" applyNumberFormat="0"/>
    <xf numFmtId="0" fontId="136" fillId="91" borderId="2"/>
    <xf numFmtId="0" fontId="17" fillId="0" borderId="0"/>
    <xf numFmtId="1" fontId="137" fillId="0" borderId="0">
      <alignment horizontal="center"/>
    </xf>
    <xf numFmtId="0" fontId="5" fillId="0" borderId="0"/>
    <xf numFmtId="1" fontId="137" fillId="0" borderId="0"/>
    <xf numFmtId="0" fontId="5" fillId="0" borderId="0"/>
    <xf numFmtId="1" fontId="124" fillId="0" borderId="0"/>
    <xf numFmtId="0" fontId="5" fillId="0" borderId="0"/>
    <xf numFmtId="1" fontId="65" fillId="0" borderId="0"/>
    <xf numFmtId="0" fontId="5" fillId="0" borderId="0"/>
    <xf numFmtId="0" fontId="138" fillId="0" borderId="8" applyNumberFormat="0" applyFill="0" applyAlignment="0" applyProtection="0"/>
    <xf numFmtId="0" fontId="139" fillId="0" borderId="14" applyNumberFormat="0" applyFill="0" applyAlignment="0" applyProtection="0"/>
    <xf numFmtId="0" fontId="140" fillId="0" borderId="41" applyNumberFormat="0" applyFill="0" applyAlignment="0" applyProtection="0"/>
    <xf numFmtId="0" fontId="141" fillId="0" borderId="14" applyNumberFormat="0" applyFill="0" applyAlignment="0" applyProtection="0"/>
    <xf numFmtId="0" fontId="141" fillId="0" borderId="14" applyNumberFormat="0" applyFill="0" applyAlignment="0" applyProtection="0"/>
    <xf numFmtId="0" fontId="142" fillId="0" borderId="9" applyNumberFormat="0" applyFill="0" applyAlignment="0" applyProtection="0"/>
    <xf numFmtId="0" fontId="143" fillId="0" borderId="15" applyNumberFormat="0" applyFill="0" applyAlignment="0" applyProtection="0"/>
    <xf numFmtId="0" fontId="144" fillId="0" borderId="9" applyNumberFormat="0" applyFill="0" applyAlignment="0" applyProtection="0"/>
    <xf numFmtId="0" fontId="145" fillId="0" borderId="15" applyNumberFormat="0" applyFill="0" applyAlignment="0" applyProtection="0"/>
    <xf numFmtId="0" fontId="145" fillId="0" borderId="15" applyNumberFormat="0" applyFill="0" applyAlignment="0" applyProtection="0"/>
    <xf numFmtId="0" fontId="146" fillId="0" borderId="10" applyNumberFormat="0" applyFill="0" applyAlignment="0" applyProtection="0"/>
    <xf numFmtId="0" fontId="147" fillId="0" borderId="16" applyNumberFormat="0" applyFill="0" applyAlignment="0" applyProtection="0"/>
    <xf numFmtId="0" fontId="148" fillId="0" borderId="42" applyNumberFormat="0" applyFill="0" applyAlignment="0" applyProtection="0"/>
    <xf numFmtId="0" fontId="149" fillId="0" borderId="16" applyNumberFormat="0" applyFill="0" applyAlignment="0" applyProtection="0"/>
    <xf numFmtId="0" fontId="149" fillId="0" borderId="16" applyNumberFormat="0" applyFill="0" applyAlignment="0" applyProtection="0"/>
    <xf numFmtId="0" fontId="146" fillId="0" borderId="0" applyNumberFormat="0" applyFill="0" applyBorder="0" applyAlignment="0" applyProtection="0"/>
    <xf numFmtId="0" fontId="147" fillId="0" borderId="0" applyNumberFormat="0" applyFill="0" applyBorder="0" applyAlignment="0" applyProtection="0"/>
    <xf numFmtId="0" fontId="5" fillId="0" borderId="0"/>
    <xf numFmtId="0" fontId="149" fillId="0" borderId="0" applyNumberFormat="0" applyFill="0" applyBorder="0" applyAlignment="0" applyProtection="0"/>
    <xf numFmtId="0" fontId="149" fillId="0" borderId="0" applyNumberFormat="0" applyFill="0" applyBorder="0" applyAlignment="0" applyProtection="0"/>
    <xf numFmtId="0" fontId="133" fillId="92" borderId="0" applyNumberFormat="0"/>
    <xf numFmtId="0" fontId="133" fillId="92" borderId="0" applyNumberFormat="0"/>
    <xf numFmtId="0" fontId="150" fillId="0" borderId="0" applyNumberFormat="0" applyFill="0" applyBorder="0" applyProtection="0">
      <alignment horizontal="center" textRotation="90"/>
    </xf>
    <xf numFmtId="214" fontId="11" fillId="0" borderId="0" applyProtection="0"/>
    <xf numFmtId="0" fontId="151" fillId="0" borderId="3"/>
    <xf numFmtId="0" fontId="152" fillId="0" borderId="3"/>
    <xf numFmtId="0" fontId="152" fillId="0" borderId="3"/>
    <xf numFmtId="0" fontId="5" fillId="71" borderId="0" applyNumberFormat="0" applyFont="0" applyBorder="0" applyAlignment="0">
      <protection hidden="1"/>
    </xf>
    <xf numFmtId="0" fontId="5" fillId="71" borderId="0" applyNumberFormat="0" applyFont="0" applyBorder="0" applyAlignment="0">
      <protection hidden="1"/>
    </xf>
    <xf numFmtId="0" fontId="5" fillId="71" borderId="0" applyNumberFormat="0" applyFont="0" applyBorder="0" applyAlignment="0">
      <protection hidden="1"/>
    </xf>
    <xf numFmtId="0" fontId="153" fillId="0" borderId="0" applyNumberFormat="0"/>
    <xf numFmtId="15" fontId="5" fillId="3" borderId="0" applyBorder="0"/>
    <xf numFmtId="15" fontId="5" fillId="3" borderId="0" applyBorder="0"/>
    <xf numFmtId="15" fontId="5" fillId="3" borderId="0" applyBorder="0"/>
    <xf numFmtId="0" fontId="154" fillId="3" borderId="0" applyBorder="0" applyProtection="0"/>
    <xf numFmtId="0" fontId="80" fillId="3" borderId="0" applyBorder="0" applyProtection="0"/>
    <xf numFmtId="1" fontId="74" fillId="91" borderId="0" applyBorder="0" applyProtection="0"/>
    <xf numFmtId="0" fontId="5" fillId="3" borderId="0" applyBorder="0" applyProtection="0"/>
    <xf numFmtId="0" fontId="5" fillId="3" borderId="0" applyBorder="0" applyProtection="0"/>
    <xf numFmtId="0" fontId="5" fillId="3" borderId="0" applyBorder="0" applyProtection="0"/>
    <xf numFmtId="1" fontId="74" fillId="3" borderId="0" applyBorder="0" applyAlignment="0" applyProtection="0"/>
    <xf numFmtId="215" fontId="74" fillId="3" borderId="0" applyBorder="0" applyProtection="0"/>
    <xf numFmtId="10" fontId="74" fillId="3" borderId="0" applyBorder="0" applyProtection="0"/>
    <xf numFmtId="216" fontId="74" fillId="3" borderId="0" applyBorder="0" applyProtection="0"/>
    <xf numFmtId="0" fontId="103" fillId="93" borderId="0"/>
    <xf numFmtId="0" fontId="155" fillId="93" borderId="0"/>
    <xf numFmtId="0" fontId="103" fillId="93" borderId="0"/>
    <xf numFmtId="0" fontId="85" fillId="93" borderId="0"/>
    <xf numFmtId="15" fontId="5" fillId="0" borderId="0" applyFill="0" applyBorder="0"/>
    <xf numFmtId="15" fontId="5" fillId="0" borderId="0" applyFill="0" applyBorder="0"/>
    <xf numFmtId="15" fontId="5" fillId="0" borderId="0" applyFill="0" applyBorder="0"/>
    <xf numFmtId="0" fontId="5" fillId="0" borderId="0"/>
    <xf numFmtId="0" fontId="5" fillId="0" borderId="0"/>
    <xf numFmtId="0" fontId="5" fillId="0" borderId="0"/>
    <xf numFmtId="0" fontId="5" fillId="0" borderId="0" applyFill="0" applyBorder="0">
      <alignment horizontal="right"/>
    </xf>
    <xf numFmtId="0" fontId="5" fillId="0" borderId="0" applyFill="0" applyBorder="0">
      <alignment horizontal="right"/>
    </xf>
    <xf numFmtId="0" fontId="5" fillId="0" borderId="0" applyFill="0" applyBorder="0">
      <alignment horizontal="right"/>
    </xf>
    <xf numFmtId="1" fontId="5" fillId="0" borderId="43" applyFill="0" applyBorder="0" applyAlignment="0"/>
    <xf numFmtId="1" fontId="5" fillId="0" borderId="43" applyFill="0" applyBorder="0" applyAlignment="0"/>
    <xf numFmtId="1" fontId="5" fillId="0" borderId="43" applyFill="0" applyBorder="0" applyAlignment="0"/>
    <xf numFmtId="215" fontId="5" fillId="0" borderId="43" applyFill="0" applyBorder="0"/>
    <xf numFmtId="215" fontId="5" fillId="0" borderId="43" applyFill="0" applyBorder="0"/>
    <xf numFmtId="215" fontId="5" fillId="0" borderId="43" applyFill="0" applyBorder="0"/>
    <xf numFmtId="215" fontId="11" fillId="0" borderId="0" applyFill="0" applyBorder="0"/>
    <xf numFmtId="215" fontId="5" fillId="0" borderId="43" applyFill="0" applyBorder="0"/>
    <xf numFmtId="10" fontId="5" fillId="0" borderId="43" applyFont="0" applyBorder="0">
      <alignment horizontal="right"/>
    </xf>
    <xf numFmtId="10" fontId="5" fillId="0" borderId="43" applyFont="0" applyBorder="0">
      <alignment horizontal="right"/>
    </xf>
    <xf numFmtId="10" fontId="5" fillId="0" borderId="43" applyFont="0" applyBorder="0">
      <alignment horizontal="right"/>
    </xf>
    <xf numFmtId="199" fontId="5" fillId="0" borderId="0" applyFill="0" applyBorder="0">
      <alignment horizontal="right"/>
    </xf>
    <xf numFmtId="199" fontId="5" fillId="0" borderId="0" applyFill="0" applyBorder="0">
      <alignment horizontal="right"/>
    </xf>
    <xf numFmtId="199" fontId="5" fillId="0" borderId="0" applyFill="0" applyBorder="0">
      <alignment horizontal="right"/>
    </xf>
    <xf numFmtId="216" fontId="5" fillId="0" borderId="0" applyFont="0" applyFill="0" applyBorder="0" applyProtection="0"/>
    <xf numFmtId="216" fontId="5" fillId="0" borderId="0" applyFont="0" applyFill="0" applyBorder="0" applyProtection="0"/>
    <xf numFmtId="216" fontId="5" fillId="0" borderId="0" applyFont="0" applyFill="0" applyBorder="0" applyProtection="0"/>
    <xf numFmtId="0" fontId="156"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159"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5" fontId="79" fillId="70" borderId="44"/>
    <xf numFmtId="0" fontId="79" fillId="3" borderId="44"/>
    <xf numFmtId="10" fontId="7" fillId="94" borderId="25" applyNumberFormat="0" applyBorder="0" applyAlignment="0" applyProtection="0"/>
    <xf numFmtId="187" fontId="160" fillId="3" borderId="45" applyNumberFormat="0">
      <alignment vertical="center"/>
      <protection locked="0"/>
    </xf>
    <xf numFmtId="43" fontId="23" fillId="5" borderId="0" applyNumberFormat="0">
      <alignment vertical="center"/>
      <protection locked="0"/>
    </xf>
    <xf numFmtId="187" fontId="23" fillId="5" borderId="45" applyNumberFormat="0">
      <alignment vertical="center"/>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1" fillId="89" borderId="4" applyNumberFormat="0"/>
    <xf numFmtId="0" fontId="23" fillId="71" borderId="0" applyNumberFormat="0">
      <alignment vertical="center"/>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6" fillId="27" borderId="6"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2" fillId="34" borderId="17"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6" fillId="12" borderId="6"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6" fillId="12" borderId="6"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6" fillId="12" borderId="6" applyNumberFormat="0" applyAlignment="0" applyProtection="0"/>
    <xf numFmtId="0" fontId="5" fillId="0" borderId="0"/>
    <xf numFmtId="0" fontId="5" fillId="0" borderId="0"/>
    <xf numFmtId="0" fontId="5" fillId="0" borderId="0"/>
    <xf numFmtId="0" fontId="5" fillId="0" borderId="0"/>
    <xf numFmtId="0" fontId="5" fillId="0" borderId="0"/>
    <xf numFmtId="0" fontId="36" fillId="12" borderId="6"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3" borderId="46" applyNumberFormat="0" applyAlignment="0">
      <protection locked="0"/>
    </xf>
    <xf numFmtId="0" fontId="5" fillId="3" borderId="46" applyNumberFormat="0" applyAlignment="0">
      <protection locked="0"/>
    </xf>
    <xf numFmtId="0" fontId="5" fillId="3" borderId="46" applyNumberFormat="0" applyAlignment="0">
      <protection locked="0"/>
    </xf>
    <xf numFmtId="217" fontId="48" fillId="94" borderId="0">
      <alignment horizontal="right"/>
      <protection locked="0"/>
    </xf>
    <xf numFmtId="217" fontId="48" fillId="95" borderId="0">
      <alignment horizontal="right"/>
    </xf>
    <xf numFmtId="0" fontId="163" fillId="4" borderId="0"/>
    <xf numFmtId="0" fontId="11" fillId="0" borderId="47" applyBorder="0">
      <alignment horizontal="center" vertical="center"/>
    </xf>
    <xf numFmtId="0" fontId="5" fillId="0" borderId="0"/>
    <xf numFmtId="0" fontId="164" fillId="0" borderId="0" applyNumberFormat="0" applyFill="0" applyBorder="0" applyProtection="0">
      <alignment horizontal="centerContinuous" wrapText="1"/>
    </xf>
    <xf numFmtId="1" fontId="7" fillId="0" borderId="0"/>
    <xf numFmtId="0" fontId="5" fillId="0" borderId="0"/>
    <xf numFmtId="0" fontId="5" fillId="0" borderId="0"/>
    <xf numFmtId="218" fontId="5" fillId="0" borderId="0" applyFont="0" applyFill="0" applyBorder="0" applyAlignment="0" applyProtection="0"/>
    <xf numFmtId="219" fontId="5" fillId="0" borderId="0" applyFont="0" applyFill="0" applyBorder="0" applyAlignment="0" applyProtection="0"/>
    <xf numFmtId="38" fontId="165" fillId="0" borderId="0"/>
    <xf numFmtId="38" fontId="166" fillId="0" borderId="0"/>
    <xf numFmtId="38" fontId="167" fillId="0" borderId="0"/>
    <xf numFmtId="38" fontId="168" fillId="0" borderId="0"/>
    <xf numFmtId="0" fontId="106" fillId="0" borderId="0"/>
    <xf numFmtId="0" fontId="106" fillId="0" borderId="0"/>
    <xf numFmtId="0" fontId="5" fillId="0" borderId="0"/>
    <xf numFmtId="0" fontId="169" fillId="0" borderId="0" applyNumberFormat="0"/>
    <xf numFmtId="220" fontId="170" fillId="0" borderId="0" applyFont="0">
      <alignment vertical="top"/>
    </xf>
    <xf numFmtId="0" fontId="171" fillId="0" borderId="0" applyNumberFormat="0" applyFill="0" applyBorder="0" applyAlignment="0" applyProtection="0"/>
    <xf numFmtId="0" fontId="87"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8" fillId="0" borderId="11" applyNumberFormat="0" applyFill="0" applyAlignment="0" applyProtection="0"/>
    <xf numFmtId="0" fontId="172" fillId="0" borderId="19" applyNumberFormat="0" applyFill="0" applyAlignment="0" applyProtection="0"/>
    <xf numFmtId="0" fontId="37" fillId="0" borderId="11" applyNumberFormat="0" applyFill="0" applyAlignment="0" applyProtection="0"/>
    <xf numFmtId="0" fontId="173" fillId="0" borderId="19" applyNumberFormat="0" applyFill="0" applyAlignment="0" applyProtection="0"/>
    <xf numFmtId="0" fontId="173" fillId="0" borderId="19" applyNumberFormat="0" applyFill="0" applyAlignment="0" applyProtection="0"/>
    <xf numFmtId="3" fontId="174" fillId="3" borderId="29" applyBorder="0">
      <protection hidden="1"/>
    </xf>
    <xf numFmtId="3" fontId="175" fillId="3" borderId="29" applyBorder="0">
      <alignment horizontal="left"/>
    </xf>
    <xf numFmtId="0" fontId="5" fillId="74" borderId="0">
      <alignment horizontal="center" vertical="center"/>
      <protection locked="0"/>
    </xf>
    <xf numFmtId="0" fontId="5" fillId="74" borderId="0">
      <alignment horizontal="center" vertical="center"/>
      <protection locked="0"/>
    </xf>
    <xf numFmtId="0" fontId="5" fillId="74" borderId="0">
      <alignment horizontal="center" vertical="center"/>
      <protection locked="0"/>
    </xf>
    <xf numFmtId="0" fontId="77" fillId="0" borderId="0"/>
    <xf numFmtId="0" fontId="5" fillId="0" borderId="0"/>
    <xf numFmtId="0" fontId="70" fillId="96"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76" fillId="0" borderId="0" applyNumberFormat="0" applyFill="0" applyBorder="0" applyAlignment="0" applyProtection="0"/>
    <xf numFmtId="0" fontId="5" fillId="0" borderId="0"/>
    <xf numFmtId="0" fontId="5" fillId="0" borderId="0"/>
    <xf numFmtId="0" fontId="5" fillId="0" borderId="0"/>
    <xf numFmtId="201" fontId="5" fillId="0" borderId="0" applyFont="0" applyFill="0" applyBorder="0" applyAlignment="0" applyProtection="0"/>
    <xf numFmtId="4" fontId="177" fillId="0" borderId="0" applyFont="0" applyFill="0" applyBorder="0" applyAlignment="0" applyProtection="0"/>
    <xf numFmtId="0" fontId="86" fillId="97" borderId="0"/>
    <xf numFmtId="221" fontId="177" fillId="0" borderId="0" applyFont="0" applyFill="0" applyBorder="0" applyAlignment="0" applyProtection="0"/>
    <xf numFmtId="222" fontId="177" fillId="0" borderId="0" applyFont="0" applyFill="0" applyBorder="0" applyAlignment="0" applyProtection="0"/>
    <xf numFmtId="0" fontId="160" fillId="71" borderId="48" applyNumberFormat="0" applyFill="0" applyAlignment="0" applyProtection="0">
      <alignment vertical="center"/>
      <protection locked="0"/>
    </xf>
    <xf numFmtId="0" fontId="20" fillId="0" borderId="0" applyNumberFormat="0" applyBorder="0">
      <alignment horizontal="left" vertical="top"/>
    </xf>
    <xf numFmtId="0" fontId="178" fillId="0" borderId="0" applyNumberFormat="0"/>
    <xf numFmtId="0" fontId="179" fillId="98" borderId="0"/>
    <xf numFmtId="0" fontId="180" fillId="27" borderId="0" applyNumberFormat="0" applyBorder="0" applyAlignment="0" applyProtection="0"/>
    <xf numFmtId="0" fontId="181" fillId="33" borderId="0" applyNumberFormat="0" applyBorder="0" applyAlignment="0" applyProtection="0"/>
    <xf numFmtId="0" fontId="38" fillId="27" borderId="0" applyNumberFormat="0" applyBorder="0" applyAlignment="0" applyProtection="0"/>
    <xf numFmtId="0" fontId="182" fillId="33" borderId="0" applyNumberFormat="0" applyBorder="0" applyAlignment="0" applyProtection="0"/>
    <xf numFmtId="0" fontId="182" fillId="33" borderId="0" applyNumberFormat="0" applyBorder="0" applyAlignment="0" applyProtection="0"/>
    <xf numFmtId="0" fontId="5" fillId="0" borderId="0"/>
    <xf numFmtId="183" fontId="183" fillId="66" borderId="0"/>
    <xf numFmtId="164" fontId="161" fillId="0" borderId="4"/>
    <xf numFmtId="164" fontId="161" fillId="0" borderId="4"/>
    <xf numFmtId="164" fontId="161" fillId="0" borderId="4"/>
    <xf numFmtId="223" fontId="184" fillId="0" borderId="0"/>
    <xf numFmtId="0" fontId="5" fillId="0" borderId="0"/>
    <xf numFmtId="0" fontId="5" fillId="0" borderId="0"/>
    <xf numFmtId="224" fontId="64" fillId="0" borderId="0"/>
    <xf numFmtId="0" fontId="2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Font="0" applyFill="0" applyBorder="0" applyAlignment="0" applyProtection="0"/>
    <xf numFmtId="0" fontId="17" fillId="0" borderId="0"/>
    <xf numFmtId="0" fontId="5" fillId="0" borderId="0" applyFont="0" applyFill="0" applyBorder="0" applyAlignment="0" applyProtection="0"/>
    <xf numFmtId="0" fontId="5" fillId="0" borderId="0"/>
    <xf numFmtId="0" fontId="47" fillId="0" borderId="0"/>
    <xf numFmtId="0" fontId="5" fillId="0" borderId="0"/>
    <xf numFmtId="0" fontId="16" fillId="0" borderId="0"/>
    <xf numFmtId="0" fontId="5" fillId="0" borderId="0"/>
    <xf numFmtId="0" fontId="5" fillId="0" borderId="0"/>
    <xf numFmtId="0" fontId="5" fillId="0" borderId="0" applyFont="0" applyFill="0" applyBorder="0" applyAlignment="0" applyProtection="0"/>
    <xf numFmtId="0" fontId="5" fillId="0" borderId="0"/>
    <xf numFmtId="0" fontId="7"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26" fillId="0" borderId="0"/>
    <xf numFmtId="0" fontId="7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 fillId="0" borderId="0"/>
    <xf numFmtId="0" fontId="16" fillId="0" borderId="0"/>
    <xf numFmtId="0" fontId="7" fillId="0" borderId="0"/>
    <xf numFmtId="0" fontId="7"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18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5" fillId="0" borderId="0"/>
    <xf numFmtId="0" fontId="78"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17" fillId="0" borderId="0" applyFont="0" applyFill="0" applyBorder="0" applyAlignment="0" applyProtection="0"/>
    <xf numFmtId="0" fontId="26" fillId="0" borderId="0"/>
    <xf numFmtId="0" fontId="5" fillId="0" borderId="0"/>
    <xf numFmtId="0" fontId="55" fillId="0" borderId="0"/>
    <xf numFmtId="0" fontId="5" fillId="0" borderId="0"/>
    <xf numFmtId="0" fontId="5" fillId="0" borderId="0"/>
    <xf numFmtId="0" fontId="5" fillId="0" borderId="0"/>
    <xf numFmtId="0" fontId="5" fillId="0" borderId="0"/>
    <xf numFmtId="0" fontId="26" fillId="0" borderId="0"/>
    <xf numFmtId="0" fontId="5" fillId="0" borderId="0"/>
    <xf numFmtId="0" fontId="5" fillId="0" borderId="0"/>
    <xf numFmtId="0" fontId="7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0" fontId="5" fillId="0" borderId="0"/>
    <xf numFmtId="0" fontId="5" fillId="0" borderId="0"/>
    <xf numFmtId="0" fontId="5" fillId="0" borderId="0"/>
    <xf numFmtId="0" fontId="5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5" fillId="0" borderId="0"/>
    <xf numFmtId="0" fontId="5" fillId="0" borderId="0"/>
    <xf numFmtId="0" fontId="5" fillId="0" borderId="0"/>
    <xf numFmtId="0" fontId="2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2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Font="0" applyFill="0" applyBorder="0" applyAlignment="0" applyProtection="0"/>
    <xf numFmtId="0" fontId="17" fillId="0" borderId="0" applyFont="0" applyFill="0" applyBorder="0" applyAlignment="0" applyProtection="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0" fontId="7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7" fillId="0" borderId="0"/>
    <xf numFmtId="0" fontId="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 fillId="0" borderId="0"/>
    <xf numFmtId="0" fontId="55" fillId="0" borderId="0"/>
    <xf numFmtId="0" fontId="5" fillId="0" borderId="0"/>
    <xf numFmtId="0" fontId="5" fillId="0" borderId="0" applyFont="0" applyFill="0" applyBorder="0" applyAlignment="0" applyProtection="0"/>
    <xf numFmtId="0" fontId="5" fillId="0" borderId="0"/>
    <xf numFmtId="0" fontId="5" fillId="0" borderId="0" applyFont="0" applyFill="0" applyBorder="0" applyAlignment="0" applyProtection="0"/>
    <xf numFmtId="0" fontId="5" fillId="0" borderId="0"/>
    <xf numFmtId="0" fontId="5" fillId="0" borderId="0" applyFont="0" applyFill="0" applyBorder="0" applyAlignment="0" applyProtection="0"/>
    <xf numFmtId="0" fontId="5" fillId="0" borderId="0"/>
    <xf numFmtId="0" fontId="105" fillId="0" borderId="0" applyFill="0" applyBorder="0">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6" fillId="28" borderId="4"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6" fillId="28" borderId="4"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6" fillId="28" borderId="4"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9" fillId="28" borderId="4"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86" fillId="0" borderId="29"/>
    <xf numFmtId="0" fontId="187" fillId="98" borderId="0"/>
    <xf numFmtId="0" fontId="187" fillId="98" borderId="0"/>
    <xf numFmtId="225" fontId="5" fillId="0" borderId="0" applyFont="0" applyFill="0" applyBorder="0" applyAlignment="0" applyProtection="0"/>
    <xf numFmtId="0" fontId="5" fillId="0" borderId="24"/>
    <xf numFmtId="0" fontId="5" fillId="0" borderId="24"/>
    <xf numFmtId="0" fontId="5" fillId="0" borderId="24"/>
    <xf numFmtId="225" fontId="5" fillId="0" borderId="0" applyFont="0" applyFill="0" applyBorder="0" applyAlignment="0" applyProtection="0"/>
    <xf numFmtId="225" fontId="5" fillId="0" borderId="0" applyFont="0" applyFill="0" applyBorder="0" applyAlignment="0" applyProtection="0"/>
    <xf numFmtId="185"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85" fontId="5" fillId="0" borderId="0" applyFont="0" applyFill="0" applyBorder="0" applyAlignment="0" applyProtection="0"/>
    <xf numFmtId="185" fontId="5" fillId="0" borderId="0" applyFont="0" applyFill="0" applyBorder="0" applyAlignment="0" applyProtection="0"/>
    <xf numFmtId="184" fontId="188" fillId="0" borderId="24" applyBorder="0"/>
    <xf numFmtId="1" fontId="5" fillId="0" borderId="0" applyFont="0" applyFill="0" applyBorder="0" applyAlignment="0" applyProtection="0"/>
    <xf numFmtId="1" fontId="5" fillId="0" borderId="0" applyFont="0" applyFill="0" applyBorder="0" applyAlignment="0" applyProtection="0"/>
    <xf numFmtId="1" fontId="5" fillId="0" borderId="0" applyFont="0" applyFill="0" applyBorder="0" applyAlignment="0" applyProtection="0"/>
    <xf numFmtId="0" fontId="189" fillId="0" borderId="0">
      <alignment horizontal="left"/>
    </xf>
    <xf numFmtId="0" fontId="190" fillId="0" borderId="0" applyNumberFormat="0" applyFill="0" applyBorder="0" applyAlignment="0" applyProtection="0"/>
    <xf numFmtId="0" fontId="191" fillId="0" borderId="0" applyNumberFormat="0" applyFill="0" applyBorder="0" applyAlignment="0" applyProtection="0"/>
    <xf numFmtId="226" fontId="5" fillId="0" borderId="0" applyFont="0" applyFill="0" applyBorder="0" applyAlignment="0" applyProtection="0"/>
    <xf numFmtId="226" fontId="5" fillId="0" borderId="0" applyFont="0" applyFill="0" applyBorder="0" applyAlignment="0" applyProtection="0"/>
    <xf numFmtId="226" fontId="5" fillId="0" borderId="0" applyFont="0" applyFill="0" applyBorder="0" applyAlignment="0" applyProtection="0"/>
    <xf numFmtId="227" fontId="5" fillId="0" borderId="0" applyFont="0" applyFill="0" applyBorder="0" applyAlignment="0" applyProtection="0"/>
    <xf numFmtId="227" fontId="5" fillId="0" borderId="0" applyFont="0" applyFill="0" applyBorder="0" applyAlignment="0" applyProtection="0"/>
    <xf numFmtId="227" fontId="5" fillId="0" borderId="0" applyFont="0" applyFill="0" applyBorder="0" applyAlignment="0" applyProtection="0"/>
    <xf numFmtId="0" fontId="192" fillId="0" borderId="0" applyNumberFormat="0" applyFill="0" applyBorder="0" applyAlignment="0" applyProtection="0"/>
    <xf numFmtId="228" fontId="5" fillId="0" borderId="0" applyFont="0" applyFill="0" applyBorder="0" applyAlignment="0" applyProtection="0"/>
    <xf numFmtId="228" fontId="5" fillId="0" borderId="0" applyFont="0" applyFill="0" applyBorder="0" applyAlignment="0" applyProtection="0"/>
    <xf numFmtId="228" fontId="5" fillId="0" borderId="0" applyFont="0" applyFill="0" applyBorder="0" applyAlignment="0" applyProtection="0"/>
    <xf numFmtId="0" fontId="193" fillId="0" borderId="0" applyNumberFormat="0" applyFill="0" applyBorder="0" applyAlignment="0" applyProtection="0"/>
    <xf numFmtId="0" fontId="194" fillId="0" borderId="0" applyNumberFormat="0" applyFill="0" applyBorder="0" applyAlignment="0" applyProtection="0"/>
    <xf numFmtId="0" fontId="5" fillId="0" borderId="0" applyNumberFormat="0" applyFont="0" applyFill="0" applyAlignment="0" applyProtection="0"/>
    <xf numFmtId="0" fontId="5" fillId="0" borderId="0" applyNumberFormat="0" applyFont="0" applyFill="0" applyAlignment="0" applyProtection="0"/>
    <xf numFmtId="0" fontId="5" fillId="0" borderId="0" applyNumberFormat="0" applyFont="0" applyFill="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0" fontId="195" fillId="25" borderId="12" applyNumberFormat="0" applyAlignment="0" applyProtection="0"/>
    <xf numFmtId="0" fontId="196" fillId="35" borderId="18" applyNumberFormat="0" applyAlignment="0" applyProtection="0"/>
    <xf numFmtId="0" fontId="5" fillId="0" borderId="0"/>
    <xf numFmtId="0" fontId="197" fillId="35" borderId="18" applyNumberFormat="0" applyAlignment="0" applyProtection="0"/>
    <xf numFmtId="0" fontId="197" fillId="35" borderId="18" applyNumberFormat="0" applyAlignment="0" applyProtection="0"/>
    <xf numFmtId="40" fontId="198" fillId="61" borderId="0">
      <alignment horizontal="right"/>
    </xf>
    <xf numFmtId="49" fontId="199" fillId="0" borderId="0">
      <alignment horizontal="center"/>
    </xf>
    <xf numFmtId="0" fontId="200" fillId="61" borderId="39"/>
    <xf numFmtId="0" fontId="201" fillId="0" borderId="0" applyBorder="0">
      <alignment horizontal="centerContinuous"/>
    </xf>
    <xf numFmtId="0" fontId="202" fillId="0" borderId="0" applyBorder="0">
      <alignment horizontal="centerContinuous"/>
    </xf>
    <xf numFmtId="9" fontId="185" fillId="0" borderId="0" applyFont="0" applyFill="0" applyBorder="0" applyAlignment="0" applyProtection="0"/>
    <xf numFmtId="10" fontId="185" fillId="0" borderId="0" applyFont="0" applyFill="0" applyBorder="0" applyAlignment="0" applyProtection="0"/>
    <xf numFmtId="9" fontId="203" fillId="0" borderId="0"/>
    <xf numFmtId="229" fontId="58" fillId="0" borderId="0" applyFill="0" applyBorder="0"/>
    <xf numFmtId="229" fontId="105" fillId="0" borderId="0" applyFill="0" applyBorder="0">
      <protection locked="0"/>
    </xf>
    <xf numFmtId="229" fontId="5" fillId="0" borderId="0" applyFill="0" applyBorder="0"/>
    <xf numFmtId="9" fontId="5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5" fillId="0" borderId="0" applyFont="0" applyFill="0" applyBorder="0" applyAlignment="0" applyProtection="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47"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204"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204"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9" fontId="1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177" fillId="0" borderId="0" applyFont="0" applyFill="0" applyBorder="0" applyAlignment="0" applyProtection="0"/>
    <xf numFmtId="0" fontId="78" fillId="0" borderId="0" applyNumberFormat="0" applyFont="0" applyFill="0" applyBorder="0" applyAlignment="0" applyProtection="0">
      <alignment horizontal="left"/>
    </xf>
    <xf numFmtId="15" fontId="78" fillId="0" borderId="0" applyFont="0" applyFill="0" applyBorder="0" applyAlignment="0" applyProtection="0"/>
    <xf numFmtId="4" fontId="78" fillId="0" borderId="0" applyFont="0" applyFill="0" applyBorder="0" applyAlignment="0" applyProtection="0"/>
    <xf numFmtId="0" fontId="205" fillId="0" borderId="49">
      <alignment horizontal="center"/>
    </xf>
    <xf numFmtId="3" fontId="78" fillId="0" borderId="0" applyFont="0" applyFill="0" applyBorder="0" applyAlignment="0" applyProtection="0"/>
    <xf numFmtId="0" fontId="78" fillId="99" borderId="0" applyNumberFormat="0" applyFon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30" fontId="48" fillId="0" borderId="0" applyFont="0" applyFill="0" applyBorder="0" applyAlignment="0" applyProtection="0">
      <alignment horizontal="right"/>
    </xf>
    <xf numFmtId="0" fontId="125" fillId="0" borderId="0"/>
    <xf numFmtId="0" fontId="5" fillId="0" borderId="0"/>
    <xf numFmtId="231" fontId="206" fillId="0" borderId="0" applyFill="0" applyBorder="0" applyAlignment="0" applyProtection="0"/>
    <xf numFmtId="232" fontId="7" fillId="0" borderId="0" applyFill="0" applyBorder="0">
      <alignment horizontal="right" vertical="center"/>
    </xf>
    <xf numFmtId="4" fontId="92" fillId="27" borderId="50" applyNumberFormat="0" applyProtection="0">
      <alignment vertical="center"/>
    </xf>
    <xf numFmtId="4" fontId="207" fillId="3" borderId="50" applyNumberFormat="0" applyProtection="0">
      <alignment vertical="center"/>
    </xf>
    <xf numFmtId="4" fontId="92" fillId="3" borderId="50" applyNumberFormat="0" applyProtection="0">
      <alignment horizontal="left" vertical="center" indent="1"/>
    </xf>
    <xf numFmtId="0" fontId="92" fillId="3" borderId="50" applyNumberFormat="0" applyProtection="0">
      <alignment horizontal="left" vertical="top" indent="1"/>
    </xf>
    <xf numFmtId="4" fontId="92" fillId="100" borderId="0" applyNumberFormat="0" applyProtection="0">
      <alignment horizontal="left" vertical="center" indent="1"/>
    </xf>
    <xf numFmtId="4" fontId="22" fillId="8" borderId="50" applyNumberFormat="0" applyProtection="0">
      <alignment horizontal="right" vertical="center"/>
    </xf>
    <xf numFmtId="4" fontId="22" fillId="14" borderId="50" applyNumberFormat="0" applyProtection="0">
      <alignment horizontal="right" vertical="center"/>
    </xf>
    <xf numFmtId="4" fontId="22" fillId="22" borderId="50" applyNumberFormat="0" applyProtection="0">
      <alignment horizontal="right" vertical="center"/>
    </xf>
    <xf numFmtId="4" fontId="22" fillId="16" borderId="50" applyNumberFormat="0" applyProtection="0">
      <alignment horizontal="right" vertical="center"/>
    </xf>
    <xf numFmtId="4" fontId="22" fillId="20" borderId="50" applyNumberFormat="0" applyProtection="0">
      <alignment horizontal="right" vertical="center"/>
    </xf>
    <xf numFmtId="4" fontId="22" fillId="24" borderId="50" applyNumberFormat="0" applyProtection="0">
      <alignment horizontal="right" vertical="center"/>
    </xf>
    <xf numFmtId="4" fontId="22" fillId="23" borderId="50" applyNumberFormat="0" applyProtection="0">
      <alignment horizontal="right" vertical="center"/>
    </xf>
    <xf numFmtId="4" fontId="22" fillId="101" borderId="50" applyNumberFormat="0" applyProtection="0">
      <alignment horizontal="right" vertical="center"/>
    </xf>
    <xf numFmtId="4" fontId="22" fillId="15" borderId="50" applyNumberFormat="0" applyProtection="0">
      <alignment horizontal="right" vertical="center"/>
    </xf>
    <xf numFmtId="4" fontId="92" fillId="102" borderId="51" applyNumberFormat="0" applyProtection="0">
      <alignment horizontal="left" vertical="center" indent="1"/>
    </xf>
    <xf numFmtId="4" fontId="22" fillId="63" borderId="0" applyNumberFormat="0" applyProtection="0">
      <alignment horizontal="left" vertical="center" indent="1"/>
    </xf>
    <xf numFmtId="4" fontId="119" fillId="103" borderId="0" applyNumberFormat="0" applyProtection="0">
      <alignment horizontal="left" vertical="center" indent="1"/>
    </xf>
    <xf numFmtId="4" fontId="22" fillId="104" borderId="50" applyNumberFormat="0" applyProtection="0">
      <alignment horizontal="right" vertical="center"/>
    </xf>
    <xf numFmtId="4" fontId="22" fillId="63" borderId="0" applyNumberFormat="0" applyProtection="0">
      <alignment horizontal="left" vertical="center" indent="1"/>
    </xf>
    <xf numFmtId="4" fontId="22" fillId="100" borderId="0" applyNumberFormat="0" applyProtection="0">
      <alignment horizontal="left" vertical="center" indent="1"/>
    </xf>
    <xf numFmtId="0" fontId="5" fillId="103" borderId="50" applyNumberFormat="0" applyProtection="0">
      <alignment horizontal="left" vertical="center" indent="1"/>
    </xf>
    <xf numFmtId="0" fontId="5" fillId="103" borderId="50" applyNumberFormat="0" applyProtection="0">
      <alignment horizontal="left" vertical="center" indent="1"/>
    </xf>
    <xf numFmtId="0" fontId="5" fillId="103" borderId="50" applyNumberFormat="0" applyProtection="0">
      <alignment horizontal="left" vertical="center" indent="1"/>
    </xf>
    <xf numFmtId="0" fontId="5" fillId="103" borderId="50" applyNumberFormat="0" applyProtection="0">
      <alignment horizontal="left" vertical="top" indent="1"/>
    </xf>
    <xf numFmtId="0" fontId="5" fillId="103" borderId="50" applyNumberFormat="0" applyProtection="0">
      <alignment horizontal="left" vertical="top" indent="1"/>
    </xf>
    <xf numFmtId="0" fontId="5" fillId="103" borderId="50" applyNumberFormat="0" applyProtection="0">
      <alignment horizontal="left" vertical="top" indent="1"/>
    </xf>
    <xf numFmtId="0" fontId="5" fillId="100" borderId="50" applyNumberFormat="0" applyProtection="0">
      <alignment horizontal="left" vertical="center" indent="1"/>
    </xf>
    <xf numFmtId="0" fontId="5" fillId="100" borderId="50" applyNumberFormat="0" applyProtection="0">
      <alignment horizontal="left" vertical="center" indent="1"/>
    </xf>
    <xf numFmtId="0" fontId="5" fillId="100" borderId="50" applyNumberFormat="0" applyProtection="0">
      <alignment horizontal="left" vertical="center" indent="1"/>
    </xf>
    <xf numFmtId="0" fontId="5" fillId="100" borderId="50" applyNumberFormat="0" applyProtection="0">
      <alignment horizontal="left" vertical="top" indent="1"/>
    </xf>
    <xf numFmtId="0" fontId="5" fillId="100" borderId="50" applyNumberFormat="0" applyProtection="0">
      <alignment horizontal="left" vertical="top" indent="1"/>
    </xf>
    <xf numFmtId="0" fontId="5" fillId="100" borderId="50" applyNumberFormat="0" applyProtection="0">
      <alignment horizontal="left" vertical="top" indent="1"/>
    </xf>
    <xf numFmtId="0" fontId="5" fillId="91" borderId="50" applyNumberFormat="0" applyProtection="0">
      <alignment horizontal="left" vertical="center" indent="1"/>
    </xf>
    <xf numFmtId="0" fontId="5" fillId="91" borderId="50" applyNumberFormat="0" applyProtection="0">
      <alignment horizontal="left" vertical="center" indent="1"/>
    </xf>
    <xf numFmtId="0" fontId="5" fillId="91" borderId="50" applyNumberFormat="0" applyProtection="0">
      <alignment horizontal="left" vertical="center" indent="1"/>
    </xf>
    <xf numFmtId="0" fontId="5" fillId="91" borderId="50" applyNumberFormat="0" applyProtection="0">
      <alignment horizontal="left" vertical="top" indent="1"/>
    </xf>
    <xf numFmtId="0" fontId="5" fillId="91" borderId="50" applyNumberFormat="0" applyProtection="0">
      <alignment horizontal="left" vertical="top" indent="1"/>
    </xf>
    <xf numFmtId="0" fontId="5" fillId="91" borderId="50" applyNumberFormat="0" applyProtection="0">
      <alignment horizontal="left" vertical="top" indent="1"/>
    </xf>
    <xf numFmtId="0" fontId="5" fillId="82" borderId="50" applyNumberFormat="0" applyProtection="0">
      <alignment horizontal="left" vertical="center" indent="1"/>
    </xf>
    <xf numFmtId="0" fontId="5" fillId="82" borderId="50" applyNumberFormat="0" applyProtection="0">
      <alignment horizontal="left" vertical="center" indent="1"/>
    </xf>
    <xf numFmtId="0" fontId="5" fillId="82" borderId="50" applyNumberFormat="0" applyProtection="0">
      <alignment horizontal="left" vertical="center" indent="1"/>
    </xf>
    <xf numFmtId="0" fontId="5" fillId="82" borderId="50" applyNumberFormat="0" applyProtection="0">
      <alignment horizontal="left" vertical="top" indent="1"/>
    </xf>
    <xf numFmtId="0" fontId="5" fillId="82" borderId="50" applyNumberFormat="0" applyProtection="0">
      <alignment horizontal="left" vertical="top" indent="1"/>
    </xf>
    <xf numFmtId="0" fontId="5" fillId="82" borderId="50" applyNumberFormat="0" applyProtection="0">
      <alignment horizontal="left" vertical="top" indent="1"/>
    </xf>
    <xf numFmtId="4" fontId="22" fillId="94" borderId="50" applyNumberFormat="0" applyProtection="0">
      <alignment vertical="center"/>
    </xf>
    <xf numFmtId="4" fontId="208" fillId="94" borderId="50" applyNumberFormat="0" applyProtection="0">
      <alignment vertical="center"/>
    </xf>
    <xf numFmtId="4" fontId="22" fillId="94" borderId="50" applyNumberFormat="0" applyProtection="0">
      <alignment horizontal="left" vertical="center" indent="1"/>
    </xf>
    <xf numFmtId="0" fontId="22" fillId="94" borderId="50" applyNumberFormat="0" applyProtection="0">
      <alignment horizontal="left" vertical="top" indent="1"/>
    </xf>
    <xf numFmtId="4" fontId="22" fillId="63" borderId="50" applyNumberFormat="0" applyProtection="0">
      <alignment horizontal="right" vertical="center"/>
    </xf>
    <xf numFmtId="4" fontId="208" fillId="63" borderId="50" applyNumberFormat="0" applyProtection="0">
      <alignment horizontal="right" vertical="center"/>
    </xf>
    <xf numFmtId="4" fontId="22" fillId="104" borderId="50" applyNumberFormat="0" applyProtection="0">
      <alignment horizontal="left" vertical="center" indent="1"/>
    </xf>
    <xf numFmtId="0" fontId="22" fillId="100" borderId="50" applyNumberFormat="0" applyProtection="0">
      <alignment horizontal="left" vertical="top" indent="1"/>
    </xf>
    <xf numFmtId="4" fontId="209" fillId="105" borderId="0" applyNumberFormat="0" applyProtection="0">
      <alignment horizontal="left" vertical="center" indent="1"/>
    </xf>
    <xf numFmtId="4" fontId="81" fillId="63" borderId="50" applyNumberFormat="0" applyProtection="0">
      <alignment horizontal="right" vertical="center"/>
    </xf>
    <xf numFmtId="37" fontId="7" fillId="28" borderId="0" applyNumberFormat="0" applyFont="0" applyBorder="0" applyAlignment="0" applyProtection="0"/>
    <xf numFmtId="192" fontId="7" fillId="77" borderId="0" applyNumberFormat="0" applyFont="0" applyBorder="0" applyAlignment="0" applyProtection="0"/>
    <xf numFmtId="192" fontId="7" fillId="25" borderId="0" applyNumberFormat="0" applyFont="0" applyBorder="0" applyAlignment="0" applyProtection="0"/>
    <xf numFmtId="37" fontId="7" fillId="0" borderId="0" applyNumberFormat="0" applyFont="0" applyFill="0" applyBorder="0" applyAlignment="0" applyProtection="0"/>
    <xf numFmtId="192" fontId="7" fillId="25" borderId="0" applyNumberFormat="0" applyFont="0" applyBorder="0" applyAlignment="0" applyProtection="0"/>
    <xf numFmtId="192" fontId="7" fillId="0" borderId="0" applyNumberFormat="0" applyFont="0" applyFill="0" applyBorder="0" applyAlignment="0" applyProtection="0"/>
    <xf numFmtId="192" fontId="7" fillId="0" borderId="0" applyNumberFormat="0" applyFont="0" applyBorder="0" applyAlignment="0" applyProtection="0"/>
    <xf numFmtId="0" fontId="5" fillId="0" borderId="0"/>
    <xf numFmtId="233" fontId="74" fillId="0" borderId="25">
      <alignment horizontal="right"/>
    </xf>
    <xf numFmtId="0" fontId="210" fillId="0" borderId="0"/>
    <xf numFmtId="0" fontId="5" fillId="0" borderId="0"/>
    <xf numFmtId="0" fontId="211" fillId="0" borderId="0" applyFill="0" applyBorder="0" applyAlignment="0"/>
    <xf numFmtId="187" fontId="103" fillId="73" borderId="0">
      <alignment vertical="center"/>
    </xf>
    <xf numFmtId="0" fontId="78" fillId="0" borderId="52"/>
    <xf numFmtId="0" fontId="212" fillId="25" borderId="53">
      <alignment horizontal="center"/>
    </xf>
    <xf numFmtId="0" fontId="213" fillId="0" borderId="0" applyNumberFormat="0" applyFill="0" applyBorder="0" applyAlignment="0" applyProtection="0"/>
    <xf numFmtId="189" fontId="73" fillId="91" borderId="6" applyNumberFormat="0"/>
    <xf numFmtId="0" fontId="5" fillId="0" borderId="0"/>
    <xf numFmtId="0" fontId="214" fillId="106" borderId="0">
      <protection hidden="1"/>
    </xf>
    <xf numFmtId="234" fontId="7" fillId="0" borderId="0" applyAlignment="0" applyProtection="0"/>
    <xf numFmtId="235" fontId="22" fillId="0" borderId="0" applyFill="0" applyBorder="0" applyAlignment="0"/>
    <xf numFmtId="0"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7" fillId="0" borderId="0"/>
    <xf numFmtId="0" fontId="60" fillId="0" borderId="0"/>
    <xf numFmtId="236" fontId="5" fillId="0" borderId="0" applyFill="0" applyBorder="0" applyAlignment="0" applyProtection="0">
      <alignment wrapText="1"/>
    </xf>
    <xf numFmtId="236" fontId="5" fillId="0" borderId="0" applyFill="0" applyBorder="0" applyAlignment="0" applyProtection="0">
      <alignment wrapText="1"/>
    </xf>
    <xf numFmtId="236" fontId="5" fillId="0" borderId="0" applyFill="0" applyBorder="0" applyAlignment="0" applyProtection="0">
      <alignment wrapText="1"/>
    </xf>
    <xf numFmtId="0" fontId="5" fillId="0" borderId="0"/>
    <xf numFmtId="0" fontId="5" fillId="0" borderId="0"/>
    <xf numFmtId="0" fontId="5" fillId="0" borderId="0"/>
    <xf numFmtId="0" fontId="5" fillId="0" borderId="0"/>
    <xf numFmtId="0" fontId="5" fillId="0" borderId="0"/>
    <xf numFmtId="236" fontId="5" fillId="0" borderId="0" applyFill="0" applyBorder="0" applyAlignment="0" applyProtection="0">
      <alignment wrapText="1"/>
    </xf>
    <xf numFmtId="236" fontId="5" fillId="0" borderId="0" applyFill="0" applyBorder="0" applyAlignment="0" applyProtection="0">
      <alignment wrapText="1"/>
    </xf>
    <xf numFmtId="0" fontId="5" fillId="0" borderId="0"/>
    <xf numFmtId="0" fontId="5" fillId="0" borderId="0"/>
    <xf numFmtId="0" fontId="5" fillId="0" borderId="0"/>
    <xf numFmtId="236" fontId="5" fillId="0" borderId="0" applyFill="0" applyBorder="0" applyAlignment="0" applyProtection="0">
      <alignment wrapText="1"/>
    </xf>
    <xf numFmtId="236" fontId="5" fillId="0" borderId="0" applyFill="0" applyBorder="0" applyAlignment="0" applyProtection="0">
      <alignment wrapText="1"/>
    </xf>
    <xf numFmtId="0" fontId="5" fillId="0" borderId="0"/>
    <xf numFmtId="0" fontId="5" fillId="0" borderId="0"/>
    <xf numFmtId="0" fontId="5" fillId="0" borderId="0"/>
    <xf numFmtId="236" fontId="5" fillId="0" borderId="0" applyFill="0" applyBorder="0" applyAlignment="0" applyProtection="0">
      <alignment wrapText="1"/>
    </xf>
    <xf numFmtId="236" fontId="5" fillId="0" borderId="0" applyFill="0" applyBorder="0" applyAlignment="0" applyProtection="0">
      <alignment wrapText="1"/>
    </xf>
    <xf numFmtId="0" fontId="5" fillId="0" borderId="0"/>
    <xf numFmtId="0" fontId="5" fillId="0" borderId="0"/>
    <xf numFmtId="0" fontId="5" fillId="0" borderId="0"/>
    <xf numFmtId="0" fontId="5" fillId="0" borderId="0"/>
    <xf numFmtId="0" fontId="5" fillId="0" borderId="0"/>
    <xf numFmtId="0" fontId="5" fillId="0" borderId="0"/>
    <xf numFmtId="0" fontId="11" fillId="0" borderId="0" applyNumberFormat="0" applyFill="0" applyBorder="0">
      <alignment horizontal="center"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applyNumberFormat="0" applyFill="0" applyBorder="0">
      <alignment horizontal="center" wrapText="1"/>
    </xf>
    <xf numFmtId="0" fontId="5" fillId="0" borderId="0"/>
    <xf numFmtId="0" fontId="11" fillId="0" borderId="0" applyNumberFormat="0" applyFill="0" applyBorder="0">
      <alignment horizontal="center" wrapText="1"/>
    </xf>
    <xf numFmtId="0" fontId="5" fillId="0" borderId="0"/>
    <xf numFmtId="0" fontId="11" fillId="0" borderId="0" applyNumberFormat="0" applyFill="0" applyBorder="0">
      <alignment horizontal="center" wrapText="1"/>
    </xf>
    <xf numFmtId="0" fontId="5" fillId="0" borderId="0"/>
    <xf numFmtId="0" fontId="11" fillId="0" borderId="0" applyNumberFormat="0" applyFill="0" applyBorder="0">
      <alignment horizontal="center" wrapText="1"/>
    </xf>
    <xf numFmtId="0" fontId="5" fillId="0" borderId="0"/>
    <xf numFmtId="0" fontId="5" fillId="0" borderId="0"/>
    <xf numFmtId="0" fontId="5" fillId="0" borderId="0"/>
    <xf numFmtId="0" fontId="5" fillId="0" borderId="0"/>
    <xf numFmtId="0" fontId="5" fillId="0" borderId="0"/>
    <xf numFmtId="0" fontId="5" fillId="0" borderId="0"/>
    <xf numFmtId="0" fontId="11" fillId="0" borderId="0" applyNumberFormat="0" applyFill="0" applyBorder="0">
      <alignment horizontal="center"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applyNumberFormat="0" applyFill="0" applyBorder="0">
      <alignment horizontal="center" wrapText="1"/>
    </xf>
    <xf numFmtId="0" fontId="5" fillId="0" borderId="0"/>
    <xf numFmtId="0" fontId="11" fillId="0" borderId="0" applyNumberFormat="0" applyFill="0" applyBorder="0">
      <alignment horizontal="center" wrapText="1"/>
    </xf>
    <xf numFmtId="0" fontId="5" fillId="0" borderId="0"/>
    <xf numFmtId="0" fontId="11" fillId="0" borderId="0" applyNumberFormat="0" applyFill="0" applyBorder="0">
      <alignment horizontal="center" wrapText="1"/>
    </xf>
    <xf numFmtId="0" fontId="5" fillId="0" borderId="0"/>
    <xf numFmtId="0" fontId="11" fillId="0" borderId="0" applyNumberFormat="0" applyFill="0" applyBorder="0">
      <alignment horizontal="center" wrapText="1"/>
    </xf>
    <xf numFmtId="0" fontId="5" fillId="0" borderId="0"/>
    <xf numFmtId="0" fontId="5" fillId="0" borderId="0"/>
    <xf numFmtId="0" fontId="5" fillId="0" borderId="0"/>
    <xf numFmtId="0" fontId="5" fillId="0" borderId="0"/>
    <xf numFmtId="0" fontId="5" fillId="0" borderId="0"/>
    <xf numFmtId="0" fontId="5" fillId="0" borderId="0"/>
    <xf numFmtId="0" fontId="7" fillId="0" borderId="0">
      <alignment horizontal="left"/>
    </xf>
    <xf numFmtId="0" fontId="7" fillId="0" borderId="0">
      <alignment horizontal="center" vertical="center" wrapText="1"/>
    </xf>
    <xf numFmtId="0" fontId="7" fillId="0" borderId="0">
      <alignment horizontal="right"/>
    </xf>
    <xf numFmtId="0" fontId="59" fillId="0" borderId="1" applyFont="0" applyFill="0" applyAlignment="0" applyProtection="0"/>
    <xf numFmtId="0" fontId="86" fillId="107" borderId="0"/>
    <xf numFmtId="187" fontId="216" fillId="0" borderId="54">
      <alignment vertical="center"/>
    </xf>
    <xf numFmtId="204" fontId="217" fillId="0" borderId="55" applyNumberFormat="0" applyFont="0" applyFill="0" applyAlignment="0" applyProtection="0"/>
    <xf numFmtId="192" fontId="79" fillId="3" borderId="0">
      <alignment horizontal="center"/>
      <protection locked="0"/>
    </xf>
    <xf numFmtId="0" fontId="218" fillId="108" borderId="0" applyNumberFormat="0" applyBorder="0" applyAlignment="0">
      <protection locked="0"/>
    </xf>
    <xf numFmtId="217" fontId="91" fillId="109" borderId="0"/>
    <xf numFmtId="0" fontId="76" fillId="0" borderId="0"/>
    <xf numFmtId="0" fontId="5" fillId="0" borderId="0"/>
    <xf numFmtId="0" fontId="124" fillId="0" borderId="0"/>
    <xf numFmtId="0" fontId="124" fillId="0" borderId="0"/>
    <xf numFmtId="0" fontId="219" fillId="0" borderId="0" applyFill="0" applyBorder="0" applyAlignment="0"/>
    <xf numFmtId="0" fontId="124" fillId="0" borderId="0"/>
    <xf numFmtId="0" fontId="124" fillId="0" borderId="0"/>
    <xf numFmtId="0" fontId="220" fillId="0" borderId="0">
      <alignment horizont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9" fontId="59" fillId="0" borderId="0" applyFont="0" applyFill="0" applyBorder="0" applyAlignment="0"/>
    <xf numFmtId="0" fontId="5" fillId="0" borderId="0"/>
    <xf numFmtId="0" fontId="136" fillId="0" borderId="56" applyFont="0"/>
    <xf numFmtId="0" fontId="59" fillId="0" borderId="0" applyFont="0" applyFill="0" applyBorder="0" applyAlignment="0" applyProtection="0"/>
    <xf numFmtId="187" fontId="103" fillId="110" borderId="0" applyNumberFormat="0">
      <alignment vertical="center"/>
    </xf>
    <xf numFmtId="187" fontId="221" fillId="71" borderId="0" applyNumberFormat="0">
      <alignment vertical="center"/>
    </xf>
    <xf numFmtId="187" fontId="221" fillId="71" borderId="0" applyNumberFormat="0">
      <alignment vertical="center"/>
    </xf>
    <xf numFmtId="187" fontId="221" fillId="71" borderId="0" applyNumberFormat="0">
      <alignment vertical="center"/>
    </xf>
    <xf numFmtId="0" fontId="5" fillId="0" borderId="0"/>
    <xf numFmtId="187" fontId="54" fillId="0" borderId="0" applyNumberFormat="0">
      <alignment vertical="center"/>
    </xf>
    <xf numFmtId="187" fontId="216" fillId="0" borderId="0" applyNumberFormat="0">
      <alignment vertical="center"/>
    </xf>
    <xf numFmtId="0" fontId="25" fillId="0" borderId="0" applyNumberFormat="0" applyFill="0" applyBorder="0" applyAlignment="0" applyProtection="0"/>
    <xf numFmtId="0" fontId="222" fillId="64" borderId="0"/>
    <xf numFmtId="0" fontId="5" fillId="0" borderId="0"/>
    <xf numFmtId="0" fontId="5" fillId="0" borderId="0"/>
    <xf numFmtId="0" fontId="5" fillId="0" borderId="0"/>
    <xf numFmtId="0" fontId="5" fillId="0" borderId="0"/>
    <xf numFmtId="0" fontId="5" fillId="0" borderId="0"/>
    <xf numFmtId="200" fontId="81" fillId="0" borderId="0" applyNumberFormat="0" applyFill="0" applyBorder="0" applyAlignment="0" applyProtection="0"/>
    <xf numFmtId="187" fontId="216" fillId="0" borderId="57">
      <alignment vertical="center"/>
    </xf>
    <xf numFmtId="187" fontId="216" fillId="0" borderId="54">
      <alignment vertical="center"/>
    </xf>
    <xf numFmtId="204" fontId="217" fillId="0" borderId="58" applyNumberFormat="0" applyFont="0" applyFill="0" applyAlignment="0" applyProtection="0"/>
    <xf numFmtId="187" fontId="223" fillId="0" borderId="2" applyFill="0"/>
    <xf numFmtId="187" fontId="223" fillId="0" borderId="1" applyFill="0"/>
    <xf numFmtId="0" fontId="43" fillId="0" borderId="59" applyNumberFormat="0" applyFill="0" applyAlignment="0" applyProtection="0"/>
    <xf numFmtId="0" fontId="224" fillId="0" borderId="21" applyNumberFormat="0" applyFill="0" applyAlignment="0" applyProtection="0"/>
    <xf numFmtId="0" fontId="43" fillId="0" borderId="60" applyNumberFormat="0" applyFill="0" applyAlignment="0" applyProtection="0"/>
    <xf numFmtId="0" fontId="5" fillId="0" borderId="0"/>
    <xf numFmtId="187" fontId="58" fillId="0" borderId="2" applyFill="0"/>
    <xf numFmtId="187" fontId="58" fillId="0" borderId="1" applyFill="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59" fillId="0" borderId="5" applyFont="0" applyFill="0" applyAlignment="0" applyProtection="0"/>
    <xf numFmtId="41" fontId="5" fillId="0" borderId="0" applyFont="0" applyFill="0" applyBorder="0" applyAlignment="0" applyProtection="0"/>
    <xf numFmtId="43" fontId="5" fillId="0" borderId="0" applyFont="0" applyFill="0" applyBorder="0" applyAlignment="0" applyProtection="0"/>
    <xf numFmtId="0" fontId="12" fillId="0" borderId="0"/>
    <xf numFmtId="0" fontId="12" fillId="0" borderId="0"/>
    <xf numFmtId="0" fontId="225" fillId="111" borderId="6" applyNumberFormat="0"/>
    <xf numFmtId="233" fontId="74" fillId="0" borderId="25">
      <alignment horizontal="right"/>
    </xf>
    <xf numFmtId="42" fontId="5" fillId="0" borderId="0" applyFont="0" applyFill="0" applyBorder="0" applyAlignment="0" applyProtection="0"/>
    <xf numFmtId="237" fontId="5" fillId="0" borderId="0" applyFont="0" applyFill="0" applyBorder="0" applyAlignment="0" applyProtection="0"/>
    <xf numFmtId="238" fontId="5" fillId="0" borderId="0" applyFont="0" applyFill="0" applyBorder="0" applyAlignment="0" applyProtection="0"/>
    <xf numFmtId="0" fontId="5" fillId="0" borderId="0"/>
    <xf numFmtId="0" fontId="226" fillId="0" borderId="0" applyNumberFormat="0" applyFill="0" applyBorder="0" applyAlignment="0" applyProtection="0"/>
    <xf numFmtId="239" fontId="5" fillId="0" borderId="0" applyFont="0" applyFill="0" applyBorder="0" applyAlignment="0" applyProtection="0"/>
    <xf numFmtId="0" fontId="177" fillId="0" borderId="0" applyFont="0" applyFill="0" applyBorder="0" applyAlignment="0" applyProtection="0"/>
    <xf numFmtId="0" fontId="227" fillId="0" borderId="0" applyNumberFormat="0" applyFill="0" applyBorder="0"/>
    <xf numFmtId="0" fontId="81" fillId="0" borderId="0" applyNumberFormat="0" applyFill="0" applyBorder="0" applyAlignment="0" applyProtection="0"/>
    <xf numFmtId="0" fontId="228" fillId="0" borderId="0" applyNumberFormat="0" applyFill="0" applyBorder="0" applyAlignment="0" applyProtection="0"/>
    <xf numFmtId="0" fontId="5" fillId="0" borderId="0"/>
    <xf numFmtId="0" fontId="5" fillId="0" borderId="0"/>
    <xf numFmtId="0" fontId="229" fillId="0" borderId="0" applyNumberFormat="0" applyFill="0" applyBorder="0" applyAlignment="0" applyProtection="0"/>
    <xf numFmtId="0" fontId="229" fillId="0" borderId="0" applyNumberFormat="0" applyFill="0" applyBorder="0" applyAlignment="0" applyProtection="0"/>
    <xf numFmtId="240" fontId="11" fillId="0" borderId="61" applyNumberFormat="0" applyAlignment="0"/>
    <xf numFmtId="0" fontId="5" fillId="15" borderId="0" applyNumberFormat="0" applyFont="0" applyBorder="0" applyAlignment="0" applyProtection="0"/>
    <xf numFmtId="0" fontId="5" fillId="15" borderId="0" applyNumberFormat="0" applyFont="0" applyBorder="0" applyAlignment="0" applyProtection="0"/>
    <xf numFmtId="0" fontId="5" fillId="15" borderId="0" applyNumberFormat="0" applyFont="0" applyBorder="0" applyAlignment="0" applyProtection="0"/>
    <xf numFmtId="0" fontId="189" fillId="0" borderId="0" applyNumberFormat="0" applyFill="0" applyBorder="0" applyAlignment="0"/>
    <xf numFmtId="241" fontId="64" fillId="0" borderId="62"/>
    <xf numFmtId="0" fontId="5" fillId="112" borderId="0" applyNumberFormat="0" applyFont="0" applyBorder="0" applyAlignment="0">
      <protection hidden="1"/>
    </xf>
    <xf numFmtId="0" fontId="5" fillId="112" borderId="0" applyNumberFormat="0" applyFont="0" applyBorder="0" applyAlignment="0">
      <protection hidden="1"/>
    </xf>
    <xf numFmtId="0" fontId="5" fillId="112" borderId="0" applyNumberFormat="0" applyFont="0" applyBorder="0" applyAlignment="0">
      <protection hidden="1"/>
    </xf>
    <xf numFmtId="0" fontId="230" fillId="0" borderId="0"/>
    <xf numFmtId="0" fontId="55" fillId="0" borderId="0"/>
    <xf numFmtId="43" fontId="1" fillId="0" borderId="0" applyFont="0" applyFill="0" applyBorder="0" applyAlignment="0" applyProtection="0"/>
    <xf numFmtId="9" fontId="5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16"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49" fillId="0" borderId="0" applyFont="0" applyFill="0" applyBorder="0" applyAlignment="0" applyProtection="0"/>
    <xf numFmtId="0" fontId="1" fillId="0" borderId="0"/>
    <xf numFmtId="43" fontId="1" fillId="0" borderId="0" applyFont="0" applyFill="0" applyBorder="0" applyAlignment="0" applyProtection="0"/>
    <xf numFmtId="9" fontId="49" fillId="0" borderId="0" applyFont="0" applyFill="0" applyBorder="0" applyAlignment="0" applyProtection="0"/>
    <xf numFmtId="0" fontId="1" fillId="0" borderId="0"/>
    <xf numFmtId="9" fontId="55" fillId="0" borderId="0" applyFont="0" applyFill="0" applyBorder="0" applyAlignment="0" applyProtection="0"/>
    <xf numFmtId="0" fontId="5" fillId="0" borderId="0"/>
    <xf numFmtId="9" fontId="49" fillId="0" borderId="0" applyFont="0" applyFill="0" applyBorder="0" applyAlignment="0" applyProtection="0"/>
    <xf numFmtId="0" fontId="1" fillId="0" borderId="0"/>
    <xf numFmtId="0" fontId="1" fillId="0" borderId="0"/>
    <xf numFmtId="0" fontId="55" fillId="0" borderId="0"/>
    <xf numFmtId="0" fontId="1" fillId="0" borderId="0"/>
    <xf numFmtId="9" fontId="1" fillId="0" borderId="0" applyFont="0" applyFill="0" applyBorder="0" applyAlignment="0" applyProtection="0"/>
    <xf numFmtId="0" fontId="45" fillId="0" borderId="0"/>
    <xf numFmtId="9" fontId="45" fillId="0" borderId="0" applyFont="0" applyFill="0" applyBorder="0" applyAlignment="0" applyProtection="0"/>
    <xf numFmtId="0" fontId="1" fillId="0" borderId="0"/>
    <xf numFmtId="0" fontId="45" fillId="0" borderId="0"/>
    <xf numFmtId="0" fontId="1" fillId="0" borderId="0"/>
    <xf numFmtId="0" fontId="45" fillId="0" borderId="0"/>
    <xf numFmtId="9" fontId="45" fillId="0" borderId="0" applyFont="0" applyFill="0" applyBorder="0" applyAlignment="0" applyProtection="0"/>
    <xf numFmtId="0" fontId="45" fillId="0" borderId="0"/>
    <xf numFmtId="43" fontId="45" fillId="0" borderId="0" applyFont="0" applyFill="0" applyBorder="0" applyAlignment="0" applyProtection="0"/>
    <xf numFmtId="9" fontId="45" fillId="0" borderId="0" applyFont="0" applyFill="0" applyBorder="0" applyAlignment="0" applyProtection="0"/>
    <xf numFmtId="43" fontId="45" fillId="0" borderId="0" applyFont="0" applyFill="0" applyBorder="0" applyAlignment="0" applyProtection="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9" fontId="45" fillId="0" borderId="0" applyFont="0" applyFill="0" applyBorder="0" applyAlignment="0" applyProtection="0"/>
    <xf numFmtId="9" fontId="49" fillId="0" borderId="0" applyFont="0" applyFill="0" applyBorder="0" applyAlignment="0" applyProtection="0"/>
    <xf numFmtId="0" fontId="1" fillId="0" borderId="0"/>
    <xf numFmtId="0" fontId="1" fillId="0" borderId="0"/>
    <xf numFmtId="0" fontId="1" fillId="0" borderId="0"/>
    <xf numFmtId="9" fontId="49" fillId="0" borderId="0" applyFont="0" applyFill="0" applyBorder="0" applyAlignment="0" applyProtection="0"/>
    <xf numFmtId="0" fontId="1" fillId="0" borderId="0"/>
    <xf numFmtId="9" fontId="49" fillId="0" borderId="0" applyFont="0" applyFill="0" applyBorder="0" applyAlignment="0" applyProtection="0"/>
    <xf numFmtId="0" fontId="1" fillId="0" borderId="0"/>
    <xf numFmtId="0" fontId="1" fillId="0" borderId="0"/>
    <xf numFmtId="9" fontId="49" fillId="0" borderId="0" applyFont="0" applyFill="0" applyBorder="0" applyAlignment="0" applyProtection="0"/>
    <xf numFmtId="0" fontId="1" fillId="0" borderId="0"/>
  </cellStyleXfs>
  <cellXfs count="775">
    <xf numFmtId="0" fontId="0" fillId="0" borderId="0" xfId="0"/>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6" fillId="0" borderId="0" xfId="0" applyFont="1" applyAlignment="1">
      <alignment wrapText="1"/>
    </xf>
    <xf numFmtId="0" fontId="6" fillId="0" borderId="1" xfId="0" applyFont="1" applyBorder="1" applyAlignment="1">
      <alignment vertical="top"/>
    </xf>
    <xf numFmtId="0" fontId="7" fillId="0" borderId="0" xfId="0" applyFont="1"/>
    <xf numFmtId="0" fontId="6" fillId="0" borderId="0" xfId="0" applyFont="1" applyAlignment="1">
      <alignment vertical="top"/>
    </xf>
    <xf numFmtId="0" fontId="7" fillId="0" borderId="0" xfId="0" applyFont="1" applyAlignment="1">
      <alignment vertical="top"/>
    </xf>
    <xf numFmtId="0" fontId="7" fillId="2" borderId="0" xfId="0" applyFont="1" applyFill="1" applyAlignment="1">
      <alignment horizontal="right" wrapText="1"/>
    </xf>
    <xf numFmtId="0" fontId="7" fillId="0" borderId="0" xfId="0" applyFont="1" applyAlignment="1">
      <alignment horizontal="right" wrapText="1"/>
    </xf>
    <xf numFmtId="0" fontId="7" fillId="0" borderId="0" xfId="0" applyFont="1" applyAlignment="1">
      <alignment horizontal="right" vertical="top" wrapText="1"/>
    </xf>
    <xf numFmtId="0" fontId="10" fillId="0" borderId="0" xfId="0" applyFont="1" applyAlignment="1">
      <alignment vertical="top"/>
    </xf>
    <xf numFmtId="0" fontId="7" fillId="0" borderId="0" xfId="0" applyFont="1" applyAlignment="1"/>
    <xf numFmtId="0" fontId="13" fillId="0" borderId="0" xfId="0" applyFont="1" applyAlignment="1">
      <alignment horizontal="center"/>
    </xf>
    <xf numFmtId="0" fontId="8" fillId="0" borderId="0" xfId="0" applyFont="1" applyAlignment="1">
      <alignment horizontal="center"/>
    </xf>
    <xf numFmtId="0" fontId="7" fillId="0" borderId="0" xfId="0" applyFont="1" applyAlignment="1">
      <alignment horizontal="right"/>
    </xf>
    <xf numFmtId="3" fontId="14" fillId="0" borderId="0" xfId="0" applyNumberFormat="1" applyFont="1" applyAlignment="1">
      <alignment horizontal="right" wrapText="1"/>
    </xf>
    <xf numFmtId="3" fontId="15" fillId="0" borderId="0" xfId="0" applyNumberFormat="1" applyFont="1" applyAlignment="1">
      <alignment horizontal="right" wrapText="1"/>
    </xf>
    <xf numFmtId="0" fontId="7" fillId="0" borderId="1" xfId="0" applyFont="1" applyBorder="1" applyAlignment="1">
      <alignment horizontal="right" vertical="top"/>
    </xf>
    <xf numFmtId="0" fontId="0" fillId="0" borderId="0" xfId="0" applyAlignment="1"/>
    <xf numFmtId="0" fontId="10" fillId="0" borderId="0" xfId="0" applyFont="1"/>
    <xf numFmtId="0" fontId="6" fillId="0" borderId="0" xfId="0" applyFont="1" applyAlignment="1">
      <alignment horizontal="right" vertical="top" wrapText="1"/>
    </xf>
    <xf numFmtId="3" fontId="14" fillId="0" borderId="0" xfId="0" applyNumberFormat="1" applyFont="1" applyAlignment="1">
      <alignment horizontal="right" vertical="top" wrapText="1"/>
    </xf>
    <xf numFmtId="3" fontId="15" fillId="0" borderId="0" xfId="0" applyNumberFormat="1" applyFont="1" applyAlignment="1">
      <alignment horizontal="right" vertical="top" wrapText="1"/>
    </xf>
    <xf numFmtId="0" fontId="7" fillId="0" borderId="0" xfId="0" applyFont="1" applyFill="1" applyAlignment="1">
      <alignment horizontal="right" vertical="top" wrapText="1"/>
    </xf>
    <xf numFmtId="0" fontId="7" fillId="0" borderId="0" xfId="0" applyFont="1" applyFill="1" applyAlignment="1">
      <alignment horizontal="right" wrapText="1"/>
    </xf>
    <xf numFmtId="0" fontId="6" fillId="0" borderId="0" xfId="0" applyFont="1" applyAlignment="1">
      <alignment horizontal="right" wrapText="1"/>
    </xf>
    <xf numFmtId="0" fontId="7" fillId="0" borderId="1" xfId="0" applyFont="1" applyBorder="1" applyAlignment="1"/>
    <xf numFmtId="0" fontId="7" fillId="0" borderId="0" xfId="0" applyFont="1" applyFill="1"/>
    <xf numFmtId="0" fontId="7" fillId="0" borderId="0" xfId="0" applyFont="1" applyAlignment="1">
      <alignment horizontal="left"/>
    </xf>
    <xf numFmtId="0" fontId="6" fillId="0" borderId="0" xfId="0" applyFont="1" applyFill="1" applyAlignment="1">
      <alignment horizontal="right"/>
    </xf>
    <xf numFmtId="0" fontId="6" fillId="0" borderId="0" xfId="0" applyFont="1" applyFill="1"/>
    <xf numFmtId="165" fontId="7" fillId="0" borderId="0" xfId="0" applyNumberFormat="1" applyFont="1" applyFill="1"/>
    <xf numFmtId="0" fontId="10" fillId="0" borderId="0" xfId="0" applyFont="1" applyFill="1"/>
    <xf numFmtId="0" fontId="6" fillId="0" borderId="0" xfId="0" applyFont="1"/>
    <xf numFmtId="0" fontId="7" fillId="0" borderId="0" xfId="0" applyFont="1" applyAlignment="1">
      <alignment horizontal="left" indent="1"/>
    </xf>
    <xf numFmtId="0" fontId="7" fillId="2" borderId="0" xfId="0" applyFont="1" applyFill="1" applyAlignment="1">
      <alignment horizontal="right"/>
    </xf>
    <xf numFmtId="0" fontId="0" fillId="0" borderId="0" xfId="0" applyFill="1"/>
    <xf numFmtId="0" fontId="6" fillId="0" borderId="2" xfId="0" applyFont="1" applyFill="1" applyBorder="1" applyAlignment="1">
      <alignment vertical="center"/>
    </xf>
    <xf numFmtId="0" fontId="12" fillId="0" borderId="0" xfId="0" applyFont="1"/>
    <xf numFmtId="0" fontId="11" fillId="0" borderId="0" xfId="0" applyFont="1"/>
    <xf numFmtId="0" fontId="7" fillId="0" borderId="0" xfId="0" applyFont="1" applyFill="1" applyAlignment="1">
      <alignment horizontal="left"/>
    </xf>
    <xf numFmtId="0" fontId="7" fillId="0" borderId="0" xfId="0" applyFont="1" applyFill="1" applyAlignment="1">
      <alignment horizontal="left" indent="1"/>
    </xf>
    <xf numFmtId="0" fontId="10" fillId="0" borderId="0" xfId="0" applyFont="1" applyFill="1" applyAlignment="1">
      <alignment wrapText="1"/>
    </xf>
    <xf numFmtId="0" fontId="6" fillId="0" borderId="2" xfId="0" applyFont="1" applyBorder="1" applyAlignment="1">
      <alignment vertical="center"/>
    </xf>
    <xf numFmtId="1" fontId="14" fillId="0" borderId="0" xfId="0" applyNumberFormat="1" applyFont="1" applyAlignment="1">
      <alignment horizontal="right" vertical="top" wrapText="1"/>
    </xf>
    <xf numFmtId="0" fontId="17" fillId="0" borderId="0" xfId="0" applyFont="1" applyAlignment="1"/>
    <xf numFmtId="0" fontId="18" fillId="0" borderId="0" xfId="0" applyFont="1"/>
    <xf numFmtId="0" fontId="10" fillId="0" borderId="0" xfId="0" applyFont="1" applyAlignment="1">
      <alignment wrapText="1"/>
    </xf>
    <xf numFmtId="0" fontId="7" fillId="0" borderId="0" xfId="0" applyFont="1" applyAlignment="1">
      <alignment wrapText="1"/>
    </xf>
    <xf numFmtId="0" fontId="7" fillId="0" borderId="0" xfId="0" applyFont="1" applyAlignment="1">
      <alignment horizontal="left" wrapText="1" indent="1"/>
    </xf>
    <xf numFmtId="0" fontId="7" fillId="0" borderId="0" xfId="0" applyFont="1" applyAlignment="1">
      <alignment horizontal="right" vertical="top"/>
    </xf>
    <xf numFmtId="3" fontId="7" fillId="0" borderId="0" xfId="0" applyNumberFormat="1" applyFont="1"/>
    <xf numFmtId="3" fontId="14" fillId="0" borderId="0" xfId="0" applyNumberFormat="1" applyFont="1" applyFill="1" applyAlignment="1">
      <alignment horizontal="right" wrapText="1"/>
    </xf>
    <xf numFmtId="1" fontId="14" fillId="0" borderId="0" xfId="0" applyNumberFormat="1" applyFont="1" applyAlignment="1">
      <alignment horizontal="right" wrapText="1"/>
    </xf>
    <xf numFmtId="3" fontId="19" fillId="0" borderId="0" xfId="0" applyNumberFormat="1" applyFont="1" applyAlignment="1">
      <alignment horizontal="right" wrapText="1"/>
    </xf>
    <xf numFmtId="1" fontId="19" fillId="0" borderId="0" xfId="0" applyNumberFormat="1" applyFont="1" applyAlignment="1">
      <alignment horizontal="right" wrapText="1"/>
    </xf>
    <xf numFmtId="0" fontId="14" fillId="0" borderId="0" xfId="0" applyFont="1" applyAlignment="1">
      <alignment horizontal="right" wrapText="1"/>
    </xf>
    <xf numFmtId="0" fontId="19" fillId="0" borderId="0" xfId="0" applyFont="1" applyAlignment="1">
      <alignment horizontal="right" wrapText="1"/>
    </xf>
    <xf numFmtId="0" fontId="7" fillId="0" borderId="0" xfId="0" applyFont="1" applyBorder="1" applyAlignment="1">
      <alignment horizontal="center" vertical="top" wrapText="1"/>
    </xf>
    <xf numFmtId="16" fontId="7" fillId="0" borderId="0" xfId="0" applyNumberFormat="1" applyFont="1" applyBorder="1" applyAlignment="1">
      <alignment horizontal="center" vertical="top" wrapText="1"/>
    </xf>
    <xf numFmtId="165" fontId="0" fillId="0" borderId="0" xfId="0" applyNumberFormat="1"/>
    <xf numFmtId="0" fontId="0" fillId="0" borderId="3" xfId="0" applyBorder="1"/>
    <xf numFmtId="0" fontId="7" fillId="0" borderId="3" xfId="0" applyFont="1" applyFill="1" applyBorder="1"/>
    <xf numFmtId="165" fontId="7" fillId="0" borderId="3" xfId="0" applyNumberFormat="1" applyFont="1" applyFill="1" applyBorder="1"/>
    <xf numFmtId="0" fontId="0" fillId="0" borderId="3" xfId="0" applyFill="1" applyBorder="1"/>
    <xf numFmtId="0" fontId="0" fillId="0" borderId="3" xfId="0" applyBorder="1" applyAlignment="1"/>
    <xf numFmtId="0" fontId="7" fillId="0" borderId="0" xfId="0" applyFont="1" applyFill="1" applyAlignment="1">
      <alignment horizontal="right"/>
    </xf>
    <xf numFmtId="167" fontId="7" fillId="2" borderId="0" xfId="0" applyNumberFormat="1" applyFont="1" applyFill="1" applyAlignment="1">
      <alignment horizontal="right"/>
    </xf>
    <xf numFmtId="167" fontId="7" fillId="0" borderId="0" xfId="0" applyNumberFormat="1" applyFont="1" applyAlignment="1">
      <alignment horizontal="right"/>
    </xf>
    <xf numFmtId="167" fontId="7" fillId="0" borderId="0" xfId="0" applyNumberFormat="1" applyFont="1" applyFill="1" applyAlignment="1">
      <alignment horizontal="right" wrapText="1"/>
    </xf>
    <xf numFmtId="167" fontId="7" fillId="0" borderId="0" xfId="0" applyNumberFormat="1" applyFont="1" applyAlignment="1">
      <alignment horizontal="right" vertical="top" wrapText="1"/>
    </xf>
    <xf numFmtId="167" fontId="6" fillId="0" borderId="0" xfId="0" applyNumberFormat="1" applyFont="1" applyAlignment="1">
      <alignment horizontal="right" wrapText="1"/>
    </xf>
    <xf numFmtId="0" fontId="7" fillId="0" borderId="2" xfId="0" applyFont="1" applyBorder="1" applyAlignment="1">
      <alignment horizontal="right"/>
    </xf>
    <xf numFmtId="0" fontId="10" fillId="0" borderId="0" xfId="0" applyFont="1" applyFill="1" applyAlignment="1">
      <alignment horizontal="right"/>
    </xf>
    <xf numFmtId="0" fontId="6" fillId="0" borderId="2" xfId="0" applyFont="1" applyBorder="1" applyAlignment="1">
      <alignment horizontal="right" vertical="center"/>
    </xf>
    <xf numFmtId="0" fontId="10" fillId="0" borderId="0" xfId="0" applyFont="1" applyAlignment="1">
      <alignment horizontal="right"/>
    </xf>
    <xf numFmtId="0" fontId="6" fillId="0" borderId="0" xfId="0" applyFont="1" applyAlignment="1">
      <alignment horizontal="right" vertical="top"/>
    </xf>
    <xf numFmtId="0" fontId="0" fillId="0" borderId="0" xfId="0" applyAlignment="1">
      <alignment horizontal="right"/>
    </xf>
    <xf numFmtId="0" fontId="0" fillId="2" borderId="0" xfId="0" applyFill="1" applyAlignment="1">
      <alignment horizontal="right"/>
    </xf>
    <xf numFmtId="0" fontId="10" fillId="0" borderId="0" xfId="0" applyFont="1" applyFill="1" applyAlignment="1">
      <alignment horizontal="right" wrapText="1"/>
    </xf>
    <xf numFmtId="0" fontId="6" fillId="0" borderId="2" xfId="0" applyFont="1" applyFill="1" applyBorder="1" applyAlignment="1">
      <alignment horizontal="right" vertical="center"/>
    </xf>
    <xf numFmtId="0" fontId="14" fillId="0" borderId="0" xfId="0" applyFont="1" applyAlignment="1">
      <alignment horizontal="right" vertical="top" wrapText="1"/>
    </xf>
    <xf numFmtId="1" fontId="7" fillId="0" borderId="0" xfId="0" applyNumberFormat="1" applyFont="1" applyAlignment="1">
      <alignment horizontal="right"/>
    </xf>
    <xf numFmtId="1" fontId="7" fillId="0" borderId="0" xfId="0" applyNumberFormat="1" applyFont="1" applyFill="1" applyAlignment="1">
      <alignment horizontal="right"/>
    </xf>
    <xf numFmtId="0" fontId="0" fillId="0" borderId="0" xfId="0" applyFill="1" applyAlignment="1">
      <alignment horizontal="right"/>
    </xf>
    <xf numFmtId="165" fontId="7" fillId="0" borderId="0" xfId="0" applyNumberFormat="1" applyFont="1" applyFill="1" applyAlignment="1">
      <alignment horizontal="right"/>
    </xf>
    <xf numFmtId="165" fontId="7" fillId="2" borderId="0" xfId="0" applyNumberFormat="1" applyFont="1" applyFill="1" applyAlignment="1">
      <alignment horizontal="right"/>
    </xf>
    <xf numFmtId="165" fontId="6" fillId="0" borderId="0" xfId="0" applyNumberFormat="1" applyFont="1" applyFill="1" applyAlignment="1">
      <alignment horizontal="right"/>
    </xf>
    <xf numFmtId="167" fontId="7" fillId="0" borderId="0" xfId="0" applyNumberFormat="1" applyFont="1" applyFill="1" applyAlignment="1">
      <alignment horizontal="right"/>
    </xf>
    <xf numFmtId="0" fontId="10" fillId="0" borderId="0" xfId="0" applyFont="1" applyFill="1" applyAlignment="1">
      <alignment horizontal="left" indent="2"/>
    </xf>
    <xf numFmtId="0" fontId="7" fillId="0" borderId="0" xfId="0" applyFont="1" applyFill="1" applyAlignment="1">
      <alignment horizontal="left" indent="2"/>
    </xf>
    <xf numFmtId="165" fontId="0" fillId="3" borderId="0" xfId="0" applyNumberFormat="1" applyFill="1"/>
    <xf numFmtId="167" fontId="7" fillId="0" borderId="0" xfId="0" applyNumberFormat="1" applyFont="1"/>
    <xf numFmtId="166" fontId="21" fillId="0" borderId="0" xfId="0" applyNumberFormat="1" applyFont="1"/>
    <xf numFmtId="166" fontId="21" fillId="2" borderId="0" xfId="0" applyNumberFormat="1" applyFont="1" applyFill="1"/>
    <xf numFmtId="166" fontId="10" fillId="2" borderId="0" xfId="0" applyNumberFormat="1" applyFont="1" applyFill="1"/>
    <xf numFmtId="166" fontId="10" fillId="0" borderId="0" xfId="0" applyNumberFormat="1" applyFont="1"/>
    <xf numFmtId="166" fontId="6" fillId="2" borderId="0" xfId="0" applyNumberFormat="1" applyFont="1" applyFill="1"/>
    <xf numFmtId="166" fontId="6" fillId="0" borderId="0" xfId="0" applyNumberFormat="1" applyFont="1"/>
    <xf numFmtId="0" fontId="7" fillId="2" borderId="0" xfId="5" applyFont="1" applyFill="1" applyAlignment="1">
      <alignment horizontal="right" indent="1"/>
    </xf>
    <xf numFmtId="0" fontId="7" fillId="0" borderId="0" xfId="0" applyFont="1" applyAlignment="1">
      <alignment horizontal="right" indent="1"/>
    </xf>
    <xf numFmtId="0" fontId="7" fillId="0" borderId="0" xfId="5" applyFont="1" applyFill="1" applyAlignment="1">
      <alignment horizontal="right" indent="1"/>
    </xf>
    <xf numFmtId="0" fontId="7" fillId="0" borderId="0" xfId="0" applyFont="1" applyFill="1" applyAlignment="1">
      <alignment horizontal="right" indent="1"/>
    </xf>
    <xf numFmtId="0" fontId="7" fillId="2" borderId="0" xfId="5" quotePrefix="1" applyFont="1" applyFill="1" applyAlignment="1">
      <alignment horizontal="right" indent="1"/>
    </xf>
    <xf numFmtId="0" fontId="7" fillId="0" borderId="0" xfId="5" quotePrefix="1" applyFont="1" applyFill="1" applyAlignment="1">
      <alignment horizontal="right" indent="1"/>
    </xf>
    <xf numFmtId="0" fontId="7" fillId="2" borderId="0" xfId="0" applyFont="1" applyFill="1" applyAlignment="1">
      <alignment horizontal="right" indent="1"/>
    </xf>
    <xf numFmtId="0" fontId="7" fillId="0" borderId="1" xfId="0" applyFont="1" applyBorder="1"/>
    <xf numFmtId="0" fontId="0" fillId="0" borderId="1" xfId="0" applyBorder="1"/>
    <xf numFmtId="0" fontId="7" fillId="0" borderId="1" xfId="7" applyNumberFormat="1" applyFont="1" applyBorder="1"/>
    <xf numFmtId="164" fontId="7" fillId="0" borderId="1" xfId="7" applyNumberFormat="1" applyFont="1" applyBorder="1" applyAlignment="1">
      <alignment horizontal="center"/>
    </xf>
    <xf numFmtId="0" fontId="17" fillId="0" borderId="1" xfId="0" applyFont="1" applyBorder="1" applyAlignment="1"/>
    <xf numFmtId="164" fontId="7" fillId="0" borderId="1" xfId="7" applyNumberFormat="1" applyFont="1" applyBorder="1" applyAlignment="1">
      <alignment horizontal="right"/>
    </xf>
    <xf numFmtId="0" fontId="7" fillId="0" borderId="1" xfId="0" applyFont="1" applyFill="1" applyBorder="1"/>
    <xf numFmtId="0" fontId="13" fillId="0" borderId="0" xfId="0" applyFont="1" applyAlignment="1"/>
    <xf numFmtId="0" fontId="8" fillId="0" borderId="0" xfId="0" applyFont="1" applyAlignment="1"/>
    <xf numFmtId="166" fontId="0" fillId="0" borderId="0" xfId="0" applyNumberFormat="1"/>
    <xf numFmtId="166" fontId="21" fillId="0" borderId="0" xfId="0" applyNumberFormat="1" applyFont="1" applyFill="1"/>
    <xf numFmtId="166" fontId="6" fillId="0" borderId="0" xfId="0" applyNumberFormat="1" applyFont="1" applyFill="1"/>
    <xf numFmtId="0" fontId="8" fillId="4" borderId="4" xfId="0" applyFont="1" applyFill="1" applyBorder="1"/>
    <xf numFmtId="0" fontId="8" fillId="4" borderId="4" xfId="0" applyFont="1" applyFill="1" applyBorder="1" applyAlignment="1">
      <alignment horizontal="left"/>
    </xf>
    <xf numFmtId="0" fontId="23" fillId="0" borderId="4" xfId="0" applyFont="1" applyFill="1" applyBorder="1"/>
    <xf numFmtId="168" fontId="23" fillId="0" borderId="4" xfId="1" applyNumberFormat="1" applyFont="1" applyFill="1" applyBorder="1"/>
    <xf numFmtId="0" fontId="24" fillId="4" borderId="4" xfId="0" applyFont="1" applyFill="1" applyBorder="1" applyAlignment="1">
      <alignment wrapText="1"/>
    </xf>
    <xf numFmtId="0" fontId="24" fillId="4" borderId="0" xfId="0" applyFont="1" applyFill="1" applyAlignment="1">
      <alignment wrapText="1"/>
    </xf>
    <xf numFmtId="0" fontId="8" fillId="4" borderId="0" xfId="0" applyFont="1" applyFill="1"/>
    <xf numFmtId="168" fontId="5" fillId="0" borderId="0" xfId="1" applyNumberFormat="1"/>
    <xf numFmtId="41" fontId="8" fillId="4" borderId="4" xfId="2" applyFont="1" applyFill="1" applyBorder="1" applyAlignment="1">
      <alignment horizontal="right"/>
    </xf>
    <xf numFmtId="0" fontId="8" fillId="4" borderId="4" xfId="6" applyFont="1" applyFill="1" applyBorder="1" applyAlignment="1">
      <alignment horizontal="left" wrapText="1"/>
    </xf>
    <xf numFmtId="41" fontId="5" fillId="0" borderId="0" xfId="2" applyAlignment="1">
      <alignment horizontal="right"/>
    </xf>
    <xf numFmtId="41" fontId="8" fillId="4" borderId="0" xfId="2" applyFont="1" applyFill="1" applyBorder="1" applyAlignment="1">
      <alignment horizontal="right"/>
    </xf>
    <xf numFmtId="41" fontId="8" fillId="4" borderId="0" xfId="2" applyFont="1" applyFill="1" applyAlignment="1">
      <alignment horizontal="right"/>
    </xf>
    <xf numFmtId="0" fontId="8" fillId="0" borderId="0" xfId="0" applyFont="1"/>
    <xf numFmtId="41" fontId="8" fillId="0" borderId="5" xfId="2" applyFont="1" applyBorder="1" applyAlignment="1">
      <alignment horizontal="right"/>
    </xf>
    <xf numFmtId="41" fontId="8" fillId="0" borderId="0" xfId="2" applyFont="1" applyAlignment="1">
      <alignment horizontal="right"/>
    </xf>
    <xf numFmtId="0" fontId="12" fillId="0" borderId="0" xfId="0" applyFont="1" applyAlignment="1">
      <alignment horizontal="left" vertical="top"/>
    </xf>
    <xf numFmtId="0" fontId="8" fillId="0" borderId="0" xfId="0" applyFont="1" applyAlignment="1">
      <alignment horizontal="left" vertical="top"/>
    </xf>
    <xf numFmtId="10" fontId="8" fillId="0" borderId="0" xfId="7" applyNumberFormat="1" applyFont="1" applyAlignment="1">
      <alignment horizontal="right"/>
    </xf>
    <xf numFmtId="41" fontId="8" fillId="0" borderId="2" xfId="2" applyFont="1" applyBorder="1" applyAlignment="1">
      <alignment horizontal="right"/>
    </xf>
    <xf numFmtId="0" fontId="8" fillId="4" borderId="4" xfId="0" applyFont="1" applyFill="1" applyBorder="1" applyAlignment="1"/>
    <xf numFmtId="0" fontId="8" fillId="0" borderId="4" xfId="0" applyFont="1" applyFill="1" applyBorder="1"/>
    <xf numFmtId="0" fontId="8" fillId="4" borderId="4" xfId="3" applyFont="1" applyFill="1" applyBorder="1" applyAlignment="1">
      <alignment horizontal="right"/>
    </xf>
    <xf numFmtId="0" fontId="8" fillId="4" borderId="4" xfId="3" applyFont="1" applyFill="1" applyBorder="1" applyAlignment="1">
      <alignment horizontal="left"/>
    </xf>
    <xf numFmtId="0" fontId="11" fillId="0" borderId="0" xfId="0" applyFont="1" applyAlignment="1">
      <alignment horizontal="left" vertical="top"/>
    </xf>
    <xf numFmtId="0" fontId="8" fillId="4" borderId="4" xfId="4" applyFont="1" applyFill="1" applyBorder="1" applyAlignment="1">
      <alignment horizontal="left" wrapText="1"/>
    </xf>
    <xf numFmtId="0" fontId="8" fillId="5" borderId="4" xfId="0" applyFont="1" applyFill="1" applyBorder="1"/>
    <xf numFmtId="0" fontId="8" fillId="6" borderId="4" xfId="0" applyFont="1" applyFill="1" applyBorder="1"/>
    <xf numFmtId="41" fontId="8" fillId="5" borderId="0" xfId="2" applyFont="1" applyFill="1" applyAlignment="1">
      <alignment horizontal="right"/>
    </xf>
    <xf numFmtId="41" fontId="8" fillId="6" borderId="0" xfId="2" applyFont="1" applyFill="1" applyAlignment="1">
      <alignment horizontal="right"/>
    </xf>
    <xf numFmtId="41" fontId="8" fillId="6" borderId="5" xfId="2" applyFont="1" applyFill="1" applyBorder="1" applyAlignment="1">
      <alignment horizontal="right"/>
    </xf>
    <xf numFmtId="41" fontId="8" fillId="5" borderId="5" xfId="2" applyFont="1" applyFill="1" applyBorder="1" applyAlignment="1">
      <alignment horizontal="right"/>
    </xf>
    <xf numFmtId="41" fontId="8" fillId="5" borderId="2" xfId="2" applyFont="1" applyFill="1" applyBorder="1" applyAlignment="1">
      <alignment horizontal="right"/>
    </xf>
    <xf numFmtId="41" fontId="8" fillId="6" borderId="2" xfId="2" applyFont="1" applyFill="1" applyBorder="1" applyAlignment="1">
      <alignment horizontal="right"/>
    </xf>
    <xf numFmtId="41" fontId="8" fillId="0" borderId="0" xfId="2" applyFont="1" applyFill="1" applyAlignment="1">
      <alignment horizontal="right"/>
    </xf>
    <xf numFmtId="3" fontId="15" fillId="0" borderId="0" xfId="0" applyNumberFormat="1" applyFont="1" applyFill="1" applyAlignment="1">
      <alignment horizontal="right" wrapText="1"/>
    </xf>
    <xf numFmtId="0" fontId="7" fillId="0" borderId="0" xfId="0" applyFont="1" applyAlignment="1">
      <alignment horizontal="right" vertical="top" wrapText="1"/>
    </xf>
    <xf numFmtId="0" fontId="7" fillId="2" borderId="0" xfId="0" applyFont="1" applyFill="1" applyAlignment="1">
      <alignment horizontal="right" vertical="top" wrapText="1"/>
    </xf>
    <xf numFmtId="3" fontId="7" fillId="2" borderId="0" xfId="0" applyNumberFormat="1" applyFont="1" applyFill="1" applyAlignment="1">
      <alignment horizontal="right"/>
    </xf>
    <xf numFmtId="0" fontId="7" fillId="0" borderId="0" xfId="0" applyFont="1" applyBorder="1" applyAlignment="1">
      <alignment horizontal="right" wrapText="1"/>
    </xf>
    <xf numFmtId="16" fontId="7" fillId="2" borderId="0" xfId="0" quotePrefix="1" applyNumberFormat="1" applyFont="1" applyFill="1" applyAlignment="1">
      <alignment horizontal="right" vertical="top" wrapText="1"/>
    </xf>
    <xf numFmtId="16" fontId="7" fillId="0" borderId="0" xfId="0" quotePrefix="1" applyNumberFormat="1" applyFont="1" applyAlignment="1">
      <alignment horizontal="right" vertical="top" wrapText="1"/>
    </xf>
    <xf numFmtId="165" fontId="21" fillId="2" borderId="0" xfId="0" applyNumberFormat="1" applyFont="1" applyFill="1" applyAlignment="1">
      <alignment horizontal="right"/>
    </xf>
    <xf numFmtId="165" fontId="21" fillId="0" borderId="0" xfId="0" applyNumberFormat="1" applyFont="1" applyAlignment="1">
      <alignment horizontal="right"/>
    </xf>
    <xf numFmtId="165" fontId="21" fillId="0" borderId="0" xfId="0" applyNumberFormat="1" applyFont="1"/>
    <xf numFmtId="165" fontId="10" fillId="2" borderId="0" xfId="0" applyNumberFormat="1" applyFont="1" applyFill="1" applyAlignment="1">
      <alignment horizontal="right"/>
    </xf>
    <xf numFmtId="165" fontId="10" fillId="0" borderId="0" xfId="0" applyNumberFormat="1" applyFont="1" applyAlignment="1">
      <alignment horizontal="right"/>
    </xf>
    <xf numFmtId="165" fontId="10" fillId="0" borderId="0" xfId="0" applyNumberFormat="1" applyFont="1"/>
    <xf numFmtId="165" fontId="6" fillId="2" borderId="0" xfId="0" applyNumberFormat="1" applyFont="1" applyFill="1" applyAlignment="1">
      <alignment horizontal="right"/>
    </xf>
    <xf numFmtId="165" fontId="6" fillId="0" borderId="0" xfId="0" applyNumberFormat="1" applyFont="1" applyAlignment="1">
      <alignment horizontal="right"/>
    </xf>
    <xf numFmtId="165" fontId="6" fillId="0" borderId="0" xfId="0" applyNumberFormat="1" applyFont="1"/>
    <xf numFmtId="165" fontId="21" fillId="0" borderId="0" xfId="0" applyNumberFormat="1" applyFont="1" applyFill="1"/>
    <xf numFmtId="165" fontId="7" fillId="0" borderId="0" xfId="0" applyNumberFormat="1" applyFont="1" applyAlignment="1">
      <alignment horizontal="right"/>
    </xf>
    <xf numFmtId="165" fontId="7" fillId="2" borderId="2" xfId="0" applyNumberFormat="1" applyFont="1" applyFill="1" applyBorder="1" applyAlignment="1">
      <alignment horizontal="right"/>
    </xf>
    <xf numFmtId="165" fontId="7" fillId="0" borderId="2" xfId="0" applyNumberFormat="1" applyFont="1" applyBorder="1" applyAlignment="1">
      <alignment horizontal="right"/>
    </xf>
    <xf numFmtId="165" fontId="21" fillId="2" borderId="0" xfId="0" applyNumberFormat="1" applyFont="1" applyFill="1"/>
    <xf numFmtId="165" fontId="10" fillId="2" borderId="0" xfId="0" applyNumberFormat="1" applyFont="1" applyFill="1"/>
    <xf numFmtId="165" fontId="6" fillId="2" borderId="0" xfId="0" applyNumberFormat="1" applyFont="1" applyFill="1"/>
    <xf numFmtId="165" fontId="7" fillId="0" borderId="0" xfId="0" applyNumberFormat="1" applyFont="1" applyFill="1" applyAlignment="1">
      <alignment horizontal="right" wrapText="1"/>
    </xf>
    <xf numFmtId="165" fontId="7" fillId="2" borderId="2" xfId="0" applyNumberFormat="1" applyFont="1" applyFill="1" applyBorder="1" applyAlignment="1">
      <alignment horizontal="right" wrapText="1"/>
    </xf>
    <xf numFmtId="165" fontId="7" fillId="0" borderId="2" xfId="0" applyNumberFormat="1" applyFont="1" applyFill="1" applyBorder="1" applyAlignment="1">
      <alignment horizontal="right" wrapText="1"/>
    </xf>
    <xf numFmtId="165" fontId="21" fillId="2" borderId="2" xfId="0" applyNumberFormat="1" applyFont="1" applyFill="1" applyBorder="1"/>
    <xf numFmtId="165" fontId="21" fillId="0" borderId="2" xfId="0" applyNumberFormat="1" applyFont="1" applyBorder="1"/>
    <xf numFmtId="165" fontId="0" fillId="2" borderId="0" xfId="0" applyNumberFormat="1" applyFill="1" applyAlignment="1">
      <alignment horizontal="right"/>
    </xf>
    <xf numFmtId="165" fontId="0" fillId="0" borderId="0" xfId="0" applyNumberFormat="1" applyFill="1" applyAlignment="1">
      <alignment horizontal="right"/>
    </xf>
    <xf numFmtId="165" fontId="0" fillId="0" borderId="0" xfId="0" applyNumberFormat="1" applyAlignment="1">
      <alignment horizontal="right"/>
    </xf>
    <xf numFmtId="165" fontId="7" fillId="2" borderId="0" xfId="0" applyNumberFormat="1" applyFont="1" applyFill="1"/>
    <xf numFmtId="164" fontId="0" fillId="0" borderId="0" xfId="7" applyNumberFormat="1" applyFont="1"/>
    <xf numFmtId="0" fontId="7" fillId="0" borderId="1" xfId="0" applyFont="1" applyBorder="1" applyAlignment="1">
      <alignment horizontal="center" vertical="top" wrapText="1"/>
    </xf>
    <xf numFmtId="0" fontId="13" fillId="0" borderId="0" xfId="0" applyFont="1" applyAlignment="1">
      <alignment horizontal="center"/>
    </xf>
    <xf numFmtId="0" fontId="8" fillId="0" borderId="0" xfId="0" applyFont="1" applyAlignment="1">
      <alignment horizontal="center"/>
    </xf>
    <xf numFmtId="0" fontId="7" fillId="0" borderId="0" xfId="0" applyFont="1" applyAlignment="1">
      <alignment horizontal="right" wrapText="1"/>
    </xf>
    <xf numFmtId="0" fontId="7" fillId="0" borderId="0" xfId="0" applyFont="1" applyBorder="1" applyAlignment="1">
      <alignment horizontal="right" wrapText="1"/>
    </xf>
    <xf numFmtId="0" fontId="7" fillId="0" borderId="0" xfId="0" applyFont="1" applyAlignment="1">
      <alignment horizontal="right" vertical="top" wrapText="1"/>
    </xf>
    <xf numFmtId="0" fontId="5" fillId="0" borderId="3" xfId="0" applyFont="1" applyBorder="1" applyAlignment="1"/>
    <xf numFmtId="0" fontId="5" fillId="0" borderId="3" xfId="0" applyFont="1" applyFill="1" applyBorder="1"/>
    <xf numFmtId="0" fontId="5" fillId="0" borderId="3" xfId="0" applyFont="1" applyBorder="1"/>
    <xf numFmtId="0" fontId="5" fillId="0" borderId="0" xfId="0" applyFont="1" applyAlignment="1"/>
    <xf numFmtId="0" fontId="5" fillId="0" borderId="0" xfId="0" applyFont="1" applyFill="1"/>
    <xf numFmtId="0" fontId="5" fillId="0" borderId="0" xfId="0" applyFont="1"/>
    <xf numFmtId="0" fontId="5" fillId="0" borderId="0" xfId="0" applyFont="1" applyAlignment="1">
      <alignment horizontal="right"/>
    </xf>
    <xf numFmtId="0" fontId="5" fillId="0" borderId="0" xfId="0" applyFont="1" applyFill="1" applyAlignment="1">
      <alignment horizontal="right"/>
    </xf>
    <xf numFmtId="3" fontId="5" fillId="0" borderId="0" xfId="0" applyNumberFormat="1" applyFont="1" applyAlignment="1">
      <alignment horizontal="right"/>
    </xf>
    <xf numFmtId="0" fontId="5" fillId="0" borderId="0" xfId="0" applyFont="1" applyBorder="1" applyAlignment="1"/>
    <xf numFmtId="0" fontId="5" fillId="0" borderId="0" xfId="0" applyFont="1" applyFill="1" applyBorder="1"/>
    <xf numFmtId="0" fontId="5" fillId="0" borderId="0" xfId="0" applyFont="1" applyBorder="1"/>
    <xf numFmtId="0" fontId="7" fillId="0" borderId="0" xfId="0" applyFont="1" applyAlignment="1">
      <alignment horizontal="right" wrapText="1"/>
    </xf>
    <xf numFmtId="0" fontId="0" fillId="0" borderId="1" xfId="0" applyBorder="1" applyAlignment="1"/>
    <xf numFmtId="16" fontId="7" fillId="2" borderId="1" xfId="0" quotePrefix="1" applyNumberFormat="1" applyFont="1" applyFill="1" applyBorder="1" applyAlignment="1">
      <alignment horizontal="right" vertical="top" wrapText="1"/>
    </xf>
    <xf numFmtId="0" fontId="7" fillId="0" borderId="1" xfId="0" quotePrefix="1" applyFont="1" applyBorder="1" applyAlignment="1">
      <alignment horizontal="right" vertical="top" wrapText="1"/>
    </xf>
    <xf numFmtId="16" fontId="7" fillId="0" borderId="1" xfId="0" quotePrefix="1" applyNumberFormat="1" applyFont="1" applyBorder="1" applyAlignment="1">
      <alignment horizontal="right" vertical="top" wrapText="1"/>
    </xf>
    <xf numFmtId="0" fontId="7" fillId="0" borderId="0" xfId="0" applyFont="1" applyBorder="1"/>
    <xf numFmtId="0" fontId="8" fillId="0" borderId="0" xfId="0" applyFont="1" applyAlignment="1">
      <alignment horizontal="center"/>
    </xf>
    <xf numFmtId="0" fontId="7" fillId="0" borderId="0" xfId="0" applyFont="1" applyAlignment="1">
      <alignment horizontal="right" vertical="top" wrapText="1"/>
    </xf>
    <xf numFmtId="0" fontId="7" fillId="0" borderId="0" xfId="0" applyFont="1" applyAlignment="1">
      <alignment horizontal="right" wrapText="1"/>
    </xf>
    <xf numFmtId="0" fontId="7" fillId="2" borderId="0" xfId="0" applyFont="1" applyFill="1" applyAlignment="1">
      <alignment horizontal="right" wrapText="1"/>
    </xf>
    <xf numFmtId="0" fontId="7" fillId="0" borderId="1" xfId="0" applyFont="1" applyBorder="1" applyAlignment="1">
      <alignment horizontal="center" vertical="top" wrapText="1"/>
    </xf>
    <xf numFmtId="0" fontId="10" fillId="0" borderId="0" xfId="8" applyFont="1" applyAlignment="1">
      <alignment wrapText="1"/>
    </xf>
    <xf numFmtId="0" fontId="7" fillId="0" borderId="0" xfId="8" applyAlignment="1">
      <alignment wrapText="1"/>
    </xf>
    <xf numFmtId="0" fontId="10" fillId="0" borderId="0" xfId="8" applyFont="1" applyAlignment="1"/>
    <xf numFmtId="0" fontId="7" fillId="0" borderId="0" xfId="8" applyFill="1" applyAlignment="1">
      <alignment wrapText="1"/>
    </xf>
    <xf numFmtId="0" fontId="10" fillId="0" borderId="0" xfId="8" applyFont="1" applyAlignment="1"/>
    <xf numFmtId="0" fontId="7" fillId="0" borderId="0" xfId="8"/>
    <xf numFmtId="0" fontId="7" fillId="0" borderId="0" xfId="8" applyFont="1"/>
    <xf numFmtId="0" fontId="6" fillId="0" borderId="0" xfId="8" applyFont="1"/>
    <xf numFmtId="0" fontId="10" fillId="0" borderId="0" xfId="8" applyFont="1"/>
    <xf numFmtId="0" fontId="7" fillId="0" borderId="1" xfId="8" applyFont="1" applyBorder="1"/>
    <xf numFmtId="166" fontId="7" fillId="0" borderId="0" xfId="8" applyNumberFormat="1" applyFont="1" applyBorder="1"/>
    <xf numFmtId="0" fontId="10" fillId="0" borderId="0" xfId="8" applyFont="1" applyAlignment="1"/>
    <xf numFmtId="0" fontId="10" fillId="0" borderId="0" xfId="8" applyFont="1" applyAlignment="1"/>
    <xf numFmtId="0" fontId="7" fillId="0" borderId="0" xfId="8"/>
    <xf numFmtId="0" fontId="7" fillId="0" borderId="0" xfId="8" applyFont="1"/>
    <xf numFmtId="0" fontId="6" fillId="0" borderId="0" xfId="8" applyFont="1"/>
    <xf numFmtId="0" fontId="10" fillId="0" borderId="0" xfId="8" applyFont="1"/>
    <xf numFmtId="0" fontId="7" fillId="0" borderId="0" xfId="8" applyFont="1" applyAlignment="1">
      <alignment horizontal="center"/>
    </xf>
    <xf numFmtId="0" fontId="7" fillId="0" borderId="1" xfId="8" applyFont="1" applyBorder="1"/>
    <xf numFmtId="0" fontId="10" fillId="0" borderId="0" xfId="8" applyFont="1" applyBorder="1"/>
    <xf numFmtId="0" fontId="18" fillId="0" borderId="0" xfId="54" applyFont="1"/>
    <xf numFmtId="0" fontId="10" fillId="0" borderId="0" xfId="54" applyFont="1" applyAlignment="1">
      <alignment wrapText="1"/>
    </xf>
    <xf numFmtId="0" fontId="7" fillId="0" borderId="0" xfId="54" applyFont="1" applyAlignment="1">
      <alignment wrapText="1"/>
    </xf>
    <xf numFmtId="0" fontId="7" fillId="0" borderId="0" xfId="54" applyFont="1" applyAlignment="1">
      <alignment horizontal="left" wrapText="1" indent="1"/>
    </xf>
    <xf numFmtId="0" fontId="6" fillId="0" borderId="0" xfId="54" applyFont="1" applyAlignment="1">
      <alignment wrapText="1"/>
    </xf>
    <xf numFmtId="0" fontId="7" fillId="0" borderId="0" xfId="54" applyFont="1"/>
    <xf numFmtId="16" fontId="7" fillId="2" borderId="0" xfId="0" quotePrefix="1" applyNumberFormat="1" applyFont="1" applyFill="1" applyAlignment="1">
      <alignment horizontal="right" wrapText="1"/>
    </xf>
    <xf numFmtId="0" fontId="7" fillId="0" borderId="0" xfId="0" applyFont="1" applyBorder="1" applyAlignment="1">
      <alignment horizontal="left" vertical="top"/>
    </xf>
    <xf numFmtId="0" fontId="18" fillId="0" borderId="0" xfId="54" applyFont="1"/>
    <xf numFmtId="0" fontId="10" fillId="0" borderId="0" xfId="54" applyFont="1" applyAlignment="1">
      <alignment wrapText="1"/>
    </xf>
    <xf numFmtId="0" fontId="7" fillId="0" borderId="0" xfId="54" applyFont="1" applyAlignment="1">
      <alignment wrapText="1"/>
    </xf>
    <xf numFmtId="0" fontId="6" fillId="0" borderId="0" xfId="54" applyFont="1" applyAlignment="1">
      <alignment wrapText="1"/>
    </xf>
    <xf numFmtId="0" fontId="7" fillId="0" borderId="0" xfId="54" applyFont="1"/>
    <xf numFmtId="16" fontId="7" fillId="0" borderId="0" xfId="0" quotePrefix="1" applyNumberFormat="1" applyFont="1" applyAlignment="1">
      <alignment horizontal="right" wrapText="1"/>
    </xf>
    <xf numFmtId="16" fontId="7" fillId="0" borderId="1" xfId="0" applyNumberFormat="1" applyFont="1" applyBorder="1" applyAlignment="1">
      <alignment horizontal="right" wrapText="1"/>
    </xf>
    <xf numFmtId="0" fontId="7" fillId="0" borderId="0" xfId="0" applyFont="1" applyAlignment="1">
      <alignment horizontal="left" vertical="top"/>
    </xf>
    <xf numFmtId="0" fontId="10" fillId="0" borderId="0" xfId="0" applyFont="1" applyAlignment="1">
      <alignment horizontal="left" vertical="top"/>
    </xf>
    <xf numFmtId="165" fontId="7" fillId="0" borderId="0" xfId="0" applyNumberFormat="1" applyFont="1"/>
    <xf numFmtId="0" fontId="6" fillId="0" borderId="3" xfId="0" applyFont="1" applyBorder="1" applyAlignment="1">
      <alignment horizontal="left" vertical="top"/>
    </xf>
    <xf numFmtId="165" fontId="6" fillId="2" borderId="3" xfId="0" applyNumberFormat="1" applyFont="1" applyFill="1" applyBorder="1"/>
    <xf numFmtId="165" fontId="6" fillId="0" borderId="3" xfId="0" applyNumberFormat="1" applyFont="1" applyBorder="1"/>
    <xf numFmtId="0" fontId="7" fillId="0" borderId="1" xfId="0" applyFont="1" applyBorder="1" applyAlignment="1">
      <alignment horizontal="left" vertical="top"/>
    </xf>
    <xf numFmtId="0" fontId="6" fillId="0" borderId="0" xfId="0" applyFont="1" applyAlignment="1">
      <alignment horizontal="left" vertical="top"/>
    </xf>
    <xf numFmtId="165" fontId="10" fillId="0" borderId="0" xfId="0" applyNumberFormat="1" applyFont="1" applyFill="1"/>
    <xf numFmtId="165" fontId="6" fillId="0" borderId="0" xfId="0" applyNumberFormat="1" applyFont="1" applyFill="1"/>
    <xf numFmtId="0" fontId="6" fillId="0" borderId="0" xfId="8" applyFont="1" applyBorder="1"/>
    <xf numFmtId="0" fontId="7" fillId="0" borderId="0" xfId="8" applyBorder="1"/>
    <xf numFmtId="0" fontId="8" fillId="0" borderId="0" xfId="0" applyFont="1" applyAlignment="1">
      <alignment horizontal="center"/>
    </xf>
    <xf numFmtId="0" fontId="0" fillId="0" borderId="0" xfId="0" applyBorder="1"/>
    <xf numFmtId="169" fontId="0" fillId="0" borderId="3" xfId="0" applyNumberFormat="1" applyBorder="1"/>
    <xf numFmtId="0" fontId="7" fillId="0" borderId="0" xfId="0" applyFont="1" applyAlignment="1"/>
    <xf numFmtId="0" fontId="5" fillId="0" borderId="0" xfId="55" applyFont="1"/>
    <xf numFmtId="0" fontId="5" fillId="0" borderId="0" xfId="58" applyFont="1" applyAlignment="1"/>
    <xf numFmtId="0" fontId="5" fillId="0" borderId="0" xfId="58" applyFont="1"/>
    <xf numFmtId="0" fontId="5" fillId="0" borderId="0" xfId="58" applyFont="1" applyAlignment="1"/>
    <xf numFmtId="0" fontId="5" fillId="0" borderId="0" xfId="58" applyFont="1" applyAlignment="1"/>
    <xf numFmtId="0" fontId="5" fillId="0" borderId="0" xfId="58" applyFont="1" applyAlignment="1"/>
    <xf numFmtId="0" fontId="5" fillId="0" borderId="0" xfId="58" applyFont="1"/>
    <xf numFmtId="0" fontId="5" fillId="0" borderId="0" xfId="58" applyFont="1" applyAlignment="1"/>
    <xf numFmtId="0" fontId="5" fillId="0" borderId="0" xfId="58" applyFont="1"/>
    <xf numFmtId="0" fontId="7" fillId="0" borderId="0" xfId="0" applyFont="1" applyAlignment="1">
      <alignment horizontal="right" vertical="top" wrapText="1"/>
    </xf>
    <xf numFmtId="0" fontId="7" fillId="0" borderId="0" xfId="0" applyFont="1" applyAlignment="1">
      <alignment horizontal="right" wrapText="1"/>
    </xf>
    <xf numFmtId="0" fontId="7" fillId="0" borderId="0" xfId="0" applyFont="1" applyAlignment="1"/>
    <xf numFmtId="0" fontId="7" fillId="0" borderId="1" xfId="0" applyFont="1" applyBorder="1" applyAlignment="1">
      <alignment horizontal="center" vertical="top" wrapText="1"/>
    </xf>
    <xf numFmtId="0" fontId="7" fillId="0" borderId="1" xfId="8" applyFont="1" applyBorder="1" applyAlignment="1">
      <alignment horizontal="right" wrapText="1"/>
    </xf>
    <xf numFmtId="0" fontId="7" fillId="0" borderId="0" xfId="8" applyFont="1" applyAlignment="1">
      <alignment horizontal="right"/>
    </xf>
    <xf numFmtId="165" fontId="6" fillId="0" borderId="2" xfId="0" applyNumberFormat="1" applyFont="1" applyBorder="1" applyAlignment="1">
      <alignment horizontal="right"/>
    </xf>
    <xf numFmtId="0" fontId="7" fillId="0" borderId="0" xfId="0" applyFont="1" applyFill="1" applyAlignment="1"/>
    <xf numFmtId="0" fontId="7" fillId="29" borderId="0" xfId="0" applyFont="1" applyFill="1"/>
    <xf numFmtId="167" fontId="6" fillId="0" borderId="0" xfId="0" applyNumberFormat="1" applyFont="1" applyAlignment="1">
      <alignment horizontal="right"/>
    </xf>
    <xf numFmtId="167" fontId="6" fillId="0" borderId="0" xfId="0" applyNumberFormat="1" applyFont="1" applyAlignment="1">
      <alignment horizontal="right" vertical="top" wrapText="1"/>
    </xf>
    <xf numFmtId="0" fontId="7" fillId="29" borderId="0" xfId="0" applyFont="1" applyFill="1" applyAlignment="1">
      <alignment horizontal="right" wrapText="1"/>
    </xf>
    <xf numFmtId="0" fontId="10" fillId="0" borderId="0" xfId="54" applyFont="1" applyFill="1" applyAlignment="1">
      <alignment wrapText="1"/>
    </xf>
    <xf numFmtId="165" fontId="21" fillId="0" borderId="0" xfId="0" applyNumberFormat="1" applyFont="1" applyFill="1" applyAlignment="1">
      <alignment horizontal="right"/>
    </xf>
    <xf numFmtId="0" fontId="7" fillId="0" borderId="0" xfId="0" applyFont="1" applyAlignment="1">
      <alignment horizontal="right" vertical="top" wrapText="1"/>
    </xf>
    <xf numFmtId="0" fontId="7" fillId="0" borderId="0" xfId="0" applyFont="1" applyAlignment="1">
      <alignment horizontal="right" wrapText="1"/>
    </xf>
    <xf numFmtId="0" fontId="7" fillId="0" borderId="0" xfId="0" applyFont="1" applyFill="1" applyAlignment="1">
      <alignment horizontal="right" wrapText="1"/>
    </xf>
    <xf numFmtId="0" fontId="7" fillId="0" borderId="0" xfId="0" applyFont="1" applyAlignment="1"/>
    <xf numFmtId="0" fontId="7" fillId="0" borderId="0" xfId="0" applyFont="1" applyAlignment="1">
      <alignment horizontal="right" vertical="top"/>
    </xf>
    <xf numFmtId="0" fontId="7" fillId="0" borderId="1" xfId="0" applyFont="1" applyBorder="1" applyAlignment="1">
      <alignment horizontal="center" vertical="top" wrapText="1"/>
    </xf>
    <xf numFmtId="165" fontId="10" fillId="0" borderId="0" xfId="0" applyNumberFormat="1" applyFont="1" applyFill="1" applyAlignment="1">
      <alignment horizontal="right"/>
    </xf>
    <xf numFmtId="165" fontId="7" fillId="0" borderId="2" xfId="0" applyNumberFormat="1" applyFont="1" applyFill="1" applyBorder="1" applyAlignment="1">
      <alignment horizontal="right"/>
    </xf>
    <xf numFmtId="165" fontId="21" fillId="0" borderId="2" xfId="0" applyNumberFormat="1" applyFont="1" applyFill="1" applyBorder="1"/>
    <xf numFmtId="167" fontId="6" fillId="0" borderId="0" xfId="0" applyNumberFormat="1" applyFont="1" applyFill="1" applyAlignment="1">
      <alignment horizontal="right"/>
    </xf>
    <xf numFmtId="167" fontId="6" fillId="2" borderId="0" xfId="0" applyNumberFormat="1" applyFont="1" applyFill="1" applyAlignment="1">
      <alignment horizontal="right"/>
    </xf>
    <xf numFmtId="167" fontId="0" fillId="0" borderId="0" xfId="0" applyNumberFormat="1"/>
    <xf numFmtId="165" fontId="21" fillId="29" borderId="0" xfId="0" applyNumberFormat="1" applyFont="1" applyFill="1" applyAlignment="1">
      <alignment horizontal="right"/>
    </xf>
    <xf numFmtId="171" fontId="21" fillId="0" borderId="0" xfId="0" applyNumberFormat="1" applyFont="1" applyAlignment="1">
      <alignment horizontal="right"/>
    </xf>
    <xf numFmtId="170" fontId="21" fillId="0" borderId="0" xfId="0" applyNumberFormat="1" applyFont="1" applyAlignment="1">
      <alignment horizontal="right"/>
    </xf>
    <xf numFmtId="0" fontId="10" fillId="0" borderId="0" xfId="8" applyFont="1"/>
    <xf numFmtId="0" fontId="10" fillId="0" borderId="0" xfId="8" applyFont="1"/>
    <xf numFmtId="0" fontId="10" fillId="0" borderId="0" xfId="8" applyFont="1"/>
    <xf numFmtId="0" fontId="7" fillId="0" borderId="0" xfId="0" applyFont="1" applyAlignment="1">
      <alignment horizontal="right" wrapText="1"/>
    </xf>
    <xf numFmtId="0" fontId="7" fillId="0" borderId="0" xfId="0" applyFont="1" applyBorder="1" applyAlignment="1">
      <alignment horizontal="right" wrapText="1"/>
    </xf>
    <xf numFmtId="169" fontId="21" fillId="0" borderId="0" xfId="0" applyNumberFormat="1" applyFont="1" applyAlignment="1">
      <alignment horizontal="right"/>
    </xf>
    <xf numFmtId="0" fontId="7" fillId="0" borderId="0" xfId="0" applyFont="1" applyAlignment="1">
      <alignment horizontal="right" vertical="top" wrapText="1"/>
    </xf>
    <xf numFmtId="0" fontId="7" fillId="0" borderId="0" xfId="0" applyFont="1" applyAlignment="1">
      <alignment horizontal="right" wrapText="1"/>
    </xf>
    <xf numFmtId="0" fontId="7" fillId="0" borderId="0" xfId="0" applyFont="1" applyBorder="1" applyAlignment="1">
      <alignment horizontal="right" wrapText="1"/>
    </xf>
    <xf numFmtId="0" fontId="7" fillId="2" borderId="0" xfId="0" applyFont="1" applyFill="1" applyBorder="1" applyAlignment="1">
      <alignment horizontal="right" wrapText="1"/>
    </xf>
    <xf numFmtId="0" fontId="7" fillId="2" borderId="0" xfId="0" applyFont="1" applyFill="1" applyAlignment="1">
      <alignment horizontal="right" wrapText="1"/>
    </xf>
    <xf numFmtId="0" fontId="7" fillId="0" borderId="0" xfId="0" applyFont="1" applyFill="1" applyBorder="1" applyAlignment="1">
      <alignment horizontal="right" wrapText="1"/>
    </xf>
    <xf numFmtId="0" fontId="7" fillId="0" borderId="0" xfId="0" applyFont="1" applyFill="1" applyAlignment="1">
      <alignment horizontal="right" wrapText="1"/>
    </xf>
    <xf numFmtId="0" fontId="7" fillId="0" borderId="0" xfId="0" applyFont="1" applyAlignment="1">
      <alignment horizontal="right" vertical="top"/>
    </xf>
    <xf numFmtId="167" fontId="6" fillId="0" borderId="0" xfId="0" applyNumberFormat="1" applyFont="1" applyFill="1" applyAlignment="1">
      <alignment horizontal="right" wrapText="1"/>
    </xf>
    <xf numFmtId="0" fontId="13" fillId="0" borderId="0" xfId="97" applyFont="1" applyAlignment="1">
      <alignment horizontal="center"/>
    </xf>
    <xf numFmtId="0" fontId="5" fillId="0" borderId="3" xfId="97" applyBorder="1"/>
    <xf numFmtId="0" fontId="5" fillId="0" borderId="1" xfId="97" applyBorder="1"/>
    <xf numFmtId="0" fontId="5" fillId="0" borderId="3" xfId="97" applyFont="1" applyBorder="1" applyAlignment="1">
      <alignment horizontal="center"/>
    </xf>
    <xf numFmtId="0" fontId="5" fillId="0" borderId="0" xfId="97" applyBorder="1"/>
    <xf numFmtId="0" fontId="7" fillId="0" borderId="0" xfId="97" applyFont="1" applyBorder="1" applyAlignment="1">
      <alignment horizontal="center" vertical="top" wrapText="1"/>
    </xf>
    <xf numFmtId="0" fontId="5" fillId="0" borderId="0" xfId="97"/>
    <xf numFmtId="0" fontId="7" fillId="0" borderId="0" xfId="97" applyFont="1" applyFill="1" applyAlignment="1">
      <alignment horizontal="right" wrapText="1"/>
    </xf>
    <xf numFmtId="0" fontId="7" fillId="2" borderId="0" xfId="97" applyFont="1" applyFill="1" applyAlignment="1">
      <alignment horizontal="right" wrapText="1"/>
    </xf>
    <xf numFmtId="0" fontId="9" fillId="0" borderId="0" xfId="97" applyFont="1" applyFill="1" applyAlignment="1">
      <alignment horizontal="right" wrapText="1"/>
    </xf>
    <xf numFmtId="0" fontId="7" fillId="0" borderId="0" xfId="97" applyFont="1" applyAlignment="1">
      <alignment horizontal="right" wrapText="1"/>
    </xf>
    <xf numFmtId="0" fontId="7" fillId="0" borderId="0" xfId="97" applyFont="1" applyBorder="1" applyAlignment="1">
      <alignment horizontal="right" wrapText="1"/>
    </xf>
    <xf numFmtId="0" fontId="7" fillId="0" borderId="0" xfId="97" applyFont="1" applyAlignment="1">
      <alignment horizontal="right" vertical="top" wrapText="1"/>
    </xf>
    <xf numFmtId="0" fontId="7" fillId="2" borderId="0" xfId="97" applyFont="1" applyFill="1" applyAlignment="1">
      <alignment horizontal="right" vertical="top" wrapText="1"/>
    </xf>
    <xf numFmtId="0" fontId="7" fillId="0" borderId="0" xfId="97" applyFont="1"/>
    <xf numFmtId="0" fontId="7" fillId="2" borderId="0" xfId="97" applyFont="1" applyFill="1" applyAlignment="1">
      <alignment horizontal="right"/>
    </xf>
    <xf numFmtId="0" fontId="7" fillId="0" borderId="0" xfId="97" applyFont="1" applyFill="1" applyAlignment="1">
      <alignment horizontal="right"/>
    </xf>
    <xf numFmtId="0" fontId="7" fillId="0" borderId="0" xfId="97" applyFont="1" applyAlignment="1">
      <alignment horizontal="right"/>
    </xf>
    <xf numFmtId="0" fontId="10" fillId="0" borderId="0" xfId="97" applyFont="1"/>
    <xf numFmtId="0" fontId="10" fillId="2" borderId="0" xfId="97" applyFont="1" applyFill="1"/>
    <xf numFmtId="0" fontId="6" fillId="0" borderId="0" xfId="97" applyFont="1" applyBorder="1"/>
    <xf numFmtId="41" fontId="6" fillId="0" borderId="0" xfId="2" applyFont="1" applyFill="1" applyBorder="1" applyAlignment="1">
      <alignment horizontal="right" wrapText="1"/>
    </xf>
    <xf numFmtId="0" fontId="7" fillId="0" borderId="0" xfId="97" applyFont="1" applyFill="1" applyBorder="1"/>
    <xf numFmtId="0" fontId="7" fillId="0" borderId="0" xfId="97" applyFont="1" applyBorder="1"/>
    <xf numFmtId="41" fontId="7" fillId="0" borderId="0" xfId="2" applyFont="1" applyFill="1" applyBorder="1" applyAlignment="1">
      <alignment horizontal="right" wrapText="1"/>
    </xf>
    <xf numFmtId="0" fontId="24" fillId="0" borderId="0" xfId="0" applyFont="1"/>
    <xf numFmtId="0" fontId="13" fillId="0" borderId="0" xfId="0" applyFont="1" applyAlignment="1">
      <alignment horizontal="center"/>
    </xf>
    <xf numFmtId="0" fontId="8" fillId="0" borderId="0" xfId="0" applyFont="1" applyAlignment="1">
      <alignment horizontal="center"/>
    </xf>
    <xf numFmtId="0" fontId="6" fillId="0" borderId="0" xfId="0" applyFont="1" applyAlignment="1">
      <alignment vertical="top"/>
    </xf>
    <xf numFmtId="0" fontId="7" fillId="0" borderId="0" xfId="0" applyFont="1" applyAlignment="1">
      <alignment horizontal="right" vertical="top" wrapText="1"/>
    </xf>
    <xf numFmtId="0" fontId="7" fillId="0" borderId="0" xfId="0" applyFont="1" applyAlignment="1">
      <alignment horizontal="right" wrapText="1"/>
    </xf>
    <xf numFmtId="0" fontId="7" fillId="0" borderId="0" xfId="0" applyFont="1" applyBorder="1" applyAlignment="1">
      <alignment horizontal="right" wrapText="1"/>
    </xf>
    <xf numFmtId="0" fontId="7" fillId="2" borderId="0" xfId="0" applyFont="1" applyFill="1" applyAlignment="1">
      <alignment horizontal="right" wrapText="1"/>
    </xf>
    <xf numFmtId="0" fontId="7" fillId="0" borderId="0" xfId="0" applyFont="1" applyFill="1" applyAlignment="1">
      <alignment horizontal="right" wrapText="1"/>
    </xf>
    <xf numFmtId="0" fontId="6" fillId="0" borderId="0" xfId="0" applyFont="1" applyAlignment="1">
      <alignment horizontal="center"/>
    </xf>
    <xf numFmtId="0" fontId="7" fillId="0" borderId="0" xfId="0" applyFont="1" applyAlignment="1"/>
    <xf numFmtId="0" fontId="7" fillId="0" borderId="0" xfId="0" applyFont="1" applyAlignment="1">
      <alignment horizontal="left" vertical="top"/>
    </xf>
    <xf numFmtId="0" fontId="24" fillId="0" borderId="3" xfId="189" applyFont="1" applyBorder="1" applyAlignment="1">
      <alignment horizontal="left" vertical="center" wrapText="1"/>
    </xf>
    <xf numFmtId="0" fontId="24" fillId="0" borderId="0" xfId="189" applyFont="1" applyAlignment="1">
      <alignment horizontal="left" vertical="center" wrapText="1"/>
    </xf>
    <xf numFmtId="167" fontId="24" fillId="0" borderId="0" xfId="189" applyNumberFormat="1" applyFont="1" applyFill="1" applyAlignment="1">
      <alignment horizontal="right" wrapText="1"/>
    </xf>
    <xf numFmtId="167" fontId="24" fillId="0" borderId="0" xfId="189" applyNumberFormat="1" applyFont="1" applyAlignment="1">
      <alignment horizontal="right"/>
    </xf>
    <xf numFmtId="167" fontId="24" fillId="0" borderId="0" xfId="189" applyNumberFormat="1" applyFont="1" applyFill="1" applyAlignment="1">
      <alignment horizontal="right"/>
    </xf>
    <xf numFmtId="9" fontId="234" fillId="0" borderId="0" xfId="23795" applyNumberFormat="1" applyFont="1"/>
    <xf numFmtId="0" fontId="7" fillId="0" borderId="3" xfId="0" applyFont="1" applyBorder="1"/>
    <xf numFmtId="3" fontId="7" fillId="0" borderId="3" xfId="0" applyNumberFormat="1" applyFont="1" applyBorder="1"/>
    <xf numFmtId="165" fontId="7" fillId="29" borderId="0" xfId="167" applyNumberFormat="1" applyFont="1" applyFill="1"/>
    <xf numFmtId="165" fontId="10" fillId="0" borderId="0" xfId="167" applyNumberFormat="1" applyFont="1" applyFill="1"/>
    <xf numFmtId="0" fontId="7" fillId="0" borderId="1" xfId="7" applyNumberFormat="1" applyFont="1" applyBorder="1"/>
    <xf numFmtId="0" fontId="237" fillId="0" borderId="0" xfId="167" applyFont="1"/>
    <xf numFmtId="175" fontId="7" fillId="0" borderId="0" xfId="0" applyNumberFormat="1" applyFont="1"/>
    <xf numFmtId="0" fontId="231" fillId="0" borderId="0" xfId="166" applyFont="1" applyFill="1" applyAlignment="1">
      <alignment horizontal="right"/>
    </xf>
    <xf numFmtId="0" fontId="234" fillId="0" borderId="0" xfId="23789" applyFont="1"/>
    <xf numFmtId="0" fontId="16" fillId="0" borderId="3" xfId="167" applyFill="1" applyBorder="1" applyAlignment="1"/>
    <xf numFmtId="0" fontId="231" fillId="0" borderId="0" xfId="23789" applyFont="1" applyFill="1"/>
    <xf numFmtId="0" fontId="6" fillId="0" borderId="3" xfId="54" applyFont="1" applyBorder="1" applyAlignment="1">
      <alignment wrapText="1"/>
    </xf>
    <xf numFmtId="0" fontId="7" fillId="0" borderId="0" xfId="167" applyFont="1" applyAlignment="1"/>
    <xf numFmtId="41" fontId="6" fillId="2" borderId="0" xfId="2" applyFont="1" applyFill="1" applyAlignment="1">
      <alignment horizontal="right" wrapText="1"/>
    </xf>
    <xf numFmtId="9" fontId="7" fillId="0" borderId="0" xfId="7" applyFont="1"/>
    <xf numFmtId="0" fontId="231" fillId="0" borderId="0" xfId="23782" applyFont="1"/>
    <xf numFmtId="0" fontId="7" fillId="0" borderId="0" xfId="0" applyFont="1" applyAlignment="1">
      <alignment horizontal="left" vertical="center"/>
    </xf>
    <xf numFmtId="3" fontId="6" fillId="0" borderId="0" xfId="0" applyNumberFormat="1" applyFont="1"/>
    <xf numFmtId="3" fontId="234" fillId="0" borderId="0" xfId="23793" applyNumberFormat="1" applyFont="1"/>
    <xf numFmtId="9" fontId="231" fillId="0" borderId="0" xfId="23792" applyNumberFormat="1" applyFont="1"/>
    <xf numFmtId="0" fontId="7" fillId="0" borderId="3" xfId="0" applyFont="1" applyBorder="1" applyAlignment="1">
      <alignment horizontal="left" vertical="top"/>
    </xf>
    <xf numFmtId="0" fontId="7" fillId="0" borderId="3" xfId="0" applyFont="1" applyBorder="1" applyAlignment="1"/>
    <xf numFmtId="0" fontId="7" fillId="0" borderId="0" xfId="0" applyFont="1" applyAlignment="1">
      <alignment horizontal="justify" vertical="center"/>
    </xf>
    <xf numFmtId="0" fontId="7" fillId="0" borderId="3" xfId="0" applyFont="1" applyBorder="1" applyAlignment="1">
      <alignment horizontal="justify" vertical="center"/>
    </xf>
    <xf numFmtId="174" fontId="7" fillId="2" borderId="0" xfId="0" applyNumberFormat="1" applyFont="1" applyFill="1" applyAlignment="1">
      <alignment horizontal="right"/>
    </xf>
    <xf numFmtId="165" fontId="6" fillId="29" borderId="0" xfId="167" applyNumberFormat="1" applyFont="1" applyFill="1" applyAlignment="1">
      <alignment horizontal="right"/>
    </xf>
    <xf numFmtId="165" fontId="10" fillId="0" borderId="0" xfId="167" applyNumberFormat="1" applyFont="1" applyAlignment="1">
      <alignment horizontal="right"/>
    </xf>
    <xf numFmtId="0" fontId="7" fillId="0" borderId="0" xfId="167" applyFont="1" applyFill="1" applyAlignment="1"/>
    <xf numFmtId="0" fontId="7" fillId="0" borderId="0" xfId="167" applyFont="1" applyFill="1" applyAlignment="1">
      <alignment horizontal="right" wrapText="1"/>
    </xf>
    <xf numFmtId="0" fontId="10" fillId="29" borderId="0" xfId="167" applyFont="1" applyFill="1"/>
    <xf numFmtId="165" fontId="6" fillId="29" borderId="0" xfId="167" applyNumberFormat="1" applyFont="1" applyFill="1"/>
    <xf numFmtId="0" fontId="6" fillId="29" borderId="0" xfId="167" applyFont="1" applyFill="1"/>
    <xf numFmtId="0" fontId="7" fillId="29" borderId="0" xfId="167" applyFont="1" applyFill="1" applyAlignment="1"/>
    <xf numFmtId="0" fontId="7" fillId="29" borderId="0" xfId="167" applyFont="1" applyFill="1" applyAlignment="1">
      <alignment horizontal="right"/>
    </xf>
    <xf numFmtId="165" fontId="6" fillId="0" borderId="0" xfId="167" applyNumberFormat="1" applyFont="1"/>
    <xf numFmtId="165" fontId="7" fillId="0" borderId="0" xfId="167" applyNumberFormat="1" applyFont="1"/>
    <xf numFmtId="165" fontId="21" fillId="0" borderId="2" xfId="0" applyNumberFormat="1" applyFont="1" applyBorder="1" applyAlignment="1">
      <alignment horizontal="right"/>
    </xf>
    <xf numFmtId="165" fontId="21" fillId="2" borderId="2" xfId="0" applyNumberFormat="1" applyFont="1" applyFill="1" applyBorder="1" applyAlignment="1">
      <alignment horizontal="right"/>
    </xf>
    <xf numFmtId="0" fontId="7" fillId="0" borderId="0" xfId="167" applyFont="1" applyFill="1"/>
    <xf numFmtId="0" fontId="7" fillId="29" borderId="0" xfId="167" applyFont="1" applyFill="1" applyAlignment="1">
      <alignment horizontal="right" wrapText="1"/>
    </xf>
    <xf numFmtId="172" fontId="7" fillId="0" borderId="0" xfId="0" applyNumberFormat="1" applyFont="1" applyAlignment="1">
      <alignment horizontal="right"/>
    </xf>
    <xf numFmtId="165" fontId="10" fillId="0" borderId="0" xfId="167" applyNumberFormat="1" applyFont="1" applyFill="1" applyAlignment="1">
      <alignment horizontal="right"/>
    </xf>
    <xf numFmtId="0" fontId="10" fillId="0" borderId="0" xfId="167" applyFont="1" applyFill="1"/>
    <xf numFmtId="0" fontId="16" fillId="0" borderId="0" xfId="167" applyAlignment="1">
      <alignment horizontal="right"/>
    </xf>
    <xf numFmtId="0" fontId="6" fillId="0" borderId="0" xfId="167" applyFont="1" applyFill="1"/>
    <xf numFmtId="0" fontId="7" fillId="0" borderId="0" xfId="5" applyFont="1" applyFill="1" applyAlignment="1">
      <alignment horizontal="right" indent="1"/>
    </xf>
    <xf numFmtId="0" fontId="7" fillId="0" borderId="1" xfId="167" applyFont="1" applyBorder="1" applyAlignment="1"/>
    <xf numFmtId="0" fontId="16" fillId="0" borderId="3" xfId="167" applyFill="1" applyBorder="1"/>
    <xf numFmtId="166" fontId="6" fillId="0" borderId="3" xfId="0" applyNumberFormat="1" applyFont="1" applyFill="1" applyBorder="1"/>
    <xf numFmtId="0" fontId="6" fillId="0" borderId="3" xfId="0" applyFont="1" applyFill="1" applyBorder="1" applyAlignment="1">
      <alignment horizontal="left" vertical="top"/>
    </xf>
    <xf numFmtId="165" fontId="6" fillId="0" borderId="0" xfId="167" applyNumberFormat="1" applyFont="1" applyFill="1" applyAlignment="1">
      <alignment horizontal="right"/>
    </xf>
    <xf numFmtId="0" fontId="16" fillId="0" borderId="3" xfId="167" applyBorder="1"/>
    <xf numFmtId="0" fontId="10" fillId="0" borderId="0" xfId="9274" applyFont="1" applyFill="1" applyAlignment="1">
      <alignment horizontal="left" indent="2"/>
    </xf>
    <xf numFmtId="0" fontId="7" fillId="0" borderId="0" xfId="167" applyFont="1" applyFill="1" applyAlignment="1">
      <alignment horizontal="right"/>
    </xf>
    <xf numFmtId="0" fontId="7" fillId="0" borderId="0" xfId="167" applyFont="1" applyFill="1" applyAlignment="1">
      <alignment horizontal="left" wrapText="1" indent="2"/>
    </xf>
    <xf numFmtId="0" fontId="16" fillId="0" borderId="0" xfId="167" applyFill="1" applyAlignment="1">
      <alignment horizontal="right"/>
    </xf>
    <xf numFmtId="0" fontId="7" fillId="0" borderId="0" xfId="167" applyFont="1" applyFill="1" applyAlignment="1">
      <alignment horizontal="right" indent="1"/>
    </xf>
    <xf numFmtId="165" fontId="6" fillId="0" borderId="3" xfId="0" applyNumberFormat="1" applyFont="1" applyBorder="1" applyAlignment="1">
      <alignment horizontal="right"/>
    </xf>
    <xf numFmtId="0" fontId="7" fillId="0" borderId="0" xfId="167" applyFont="1" applyAlignment="1">
      <alignment horizontal="right"/>
    </xf>
    <xf numFmtId="0" fontId="10" fillId="0" borderId="0" xfId="167" applyFont="1" applyFill="1" applyAlignment="1">
      <alignment horizontal="left" indent="2"/>
    </xf>
    <xf numFmtId="0" fontId="7" fillId="0" borderId="0" xfId="167" applyFont="1" applyFill="1" applyAlignment="1">
      <alignment horizontal="left" indent="2"/>
    </xf>
    <xf numFmtId="165" fontId="10" fillId="29" borderId="0" xfId="167" applyNumberFormat="1" applyFont="1" applyFill="1" applyAlignment="1">
      <alignment horizontal="right"/>
    </xf>
    <xf numFmtId="165" fontId="6" fillId="0" borderId="3" xfId="0" applyNumberFormat="1" applyFont="1" applyFill="1" applyBorder="1" applyAlignment="1">
      <alignment horizontal="right"/>
    </xf>
    <xf numFmtId="165" fontId="6" fillId="0" borderId="0" xfId="167" applyNumberFormat="1" applyFont="1" applyAlignment="1">
      <alignment horizontal="right"/>
    </xf>
    <xf numFmtId="0" fontId="16" fillId="0" borderId="0" xfId="167" applyFill="1"/>
    <xf numFmtId="0" fontId="7" fillId="0" borderId="0" xfId="5" applyFont="1" applyFill="1" applyAlignment="1">
      <alignment horizontal="right" wrapText="1"/>
    </xf>
    <xf numFmtId="0" fontId="16" fillId="0" borderId="0" xfId="167"/>
    <xf numFmtId="165" fontId="7" fillId="0" borderId="0" xfId="167" applyNumberFormat="1" applyFont="1" applyFill="1" applyAlignment="1">
      <alignment horizontal="right"/>
    </xf>
    <xf numFmtId="165" fontId="7" fillId="0" borderId="0" xfId="167" applyNumberFormat="1" applyFont="1" applyFill="1"/>
    <xf numFmtId="165" fontId="6" fillId="0" borderId="0" xfId="167" applyNumberFormat="1" applyFont="1" applyFill="1"/>
    <xf numFmtId="165" fontId="6" fillId="2" borderId="3" xfId="0" applyNumberFormat="1" applyFont="1" applyFill="1" applyBorder="1" applyAlignment="1">
      <alignment horizontal="right"/>
    </xf>
    <xf numFmtId="0" fontId="7" fillId="0" borderId="3" xfId="0" applyFont="1" applyBorder="1" applyAlignment="1">
      <alignment horizontal="left" vertical="center"/>
    </xf>
    <xf numFmtId="0" fontId="7" fillId="0" borderId="0" xfId="5" applyFont="1" applyFill="1" applyAlignment="1">
      <alignment horizontal="right"/>
    </xf>
    <xf numFmtId="0" fontId="0" fillId="0" borderId="3" xfId="0" applyBorder="1" applyAlignment="1">
      <alignment horizontal="right"/>
    </xf>
    <xf numFmtId="165" fontId="10" fillId="0" borderId="0" xfId="57" applyNumberFormat="1" applyFont="1" applyAlignment="1">
      <alignment horizontal="right"/>
    </xf>
    <xf numFmtId="0" fontId="5" fillId="0" borderId="3" xfId="97" applyFont="1" applyBorder="1" applyAlignment="1">
      <alignment horizontal="center"/>
    </xf>
    <xf numFmtId="0" fontId="5" fillId="0" borderId="0" xfId="97" applyBorder="1"/>
    <xf numFmtId="0" fontId="7" fillId="0" borderId="0" xfId="97" applyFont="1" applyBorder="1" applyAlignment="1">
      <alignment horizontal="center" vertical="top" wrapText="1"/>
    </xf>
    <xf numFmtId="0" fontId="7" fillId="0" borderId="0" xfId="97" applyFont="1" applyFill="1" applyAlignment="1">
      <alignment horizontal="right" wrapText="1"/>
    </xf>
    <xf numFmtId="0" fontId="7" fillId="2" borderId="0" xfId="97" applyFont="1" applyFill="1" applyAlignment="1">
      <alignment horizontal="right" wrapText="1"/>
    </xf>
    <xf numFmtId="0" fontId="9" fillId="0" borderId="0" xfId="97" applyFont="1" applyFill="1" applyAlignment="1">
      <alignment horizontal="right" wrapText="1"/>
    </xf>
    <xf numFmtId="0" fontId="7" fillId="0" borderId="0" xfId="97" applyFont="1" applyAlignment="1">
      <alignment horizontal="right" wrapText="1"/>
    </xf>
    <xf numFmtId="0" fontId="7" fillId="0" borderId="0" xfId="97" applyFont="1" applyBorder="1" applyAlignment="1">
      <alignment horizontal="right" wrapText="1"/>
    </xf>
    <xf numFmtId="0" fontId="7" fillId="0" borderId="0" xfId="97" applyFont="1" applyAlignment="1">
      <alignment horizontal="right" vertical="top" wrapText="1"/>
    </xf>
    <xf numFmtId="0" fontId="7" fillId="2" borderId="0" xfId="97" applyFont="1" applyFill="1" applyAlignment="1">
      <alignment horizontal="right" vertical="top" wrapText="1"/>
    </xf>
    <xf numFmtId="0" fontId="7" fillId="0" borderId="0" xfId="97" applyFont="1"/>
    <xf numFmtId="0" fontId="10" fillId="0" borderId="0" xfId="97" applyFont="1"/>
    <xf numFmtId="0" fontId="10" fillId="2" borderId="0" xfId="97" applyFont="1" applyFill="1"/>
    <xf numFmtId="41" fontId="7" fillId="0" borderId="0" xfId="2" applyFont="1" applyFill="1" applyAlignment="1">
      <alignment horizontal="right" wrapText="1"/>
    </xf>
    <xf numFmtId="41" fontId="7" fillId="2" borderId="0" xfId="2" applyFont="1" applyFill="1" applyAlignment="1">
      <alignment horizontal="right" wrapText="1"/>
    </xf>
    <xf numFmtId="0" fontId="6" fillId="0" borderId="0" xfId="97" applyFont="1"/>
    <xf numFmtId="41" fontId="6" fillId="0" borderId="0" xfId="2" applyFont="1" applyFill="1" applyAlignment="1">
      <alignment horizontal="right" wrapText="1"/>
    </xf>
    <xf numFmtId="0" fontId="6" fillId="0" borderId="3" xfId="97" applyFont="1" applyBorder="1"/>
    <xf numFmtId="41" fontId="6" fillId="0" borderId="3" xfId="2" applyFont="1" applyFill="1" applyBorder="1" applyAlignment="1">
      <alignment horizontal="right" wrapText="1"/>
    </xf>
    <xf numFmtId="41" fontId="6" fillId="2" borderId="3" xfId="2" applyFont="1" applyFill="1" applyBorder="1" applyAlignment="1">
      <alignment horizontal="right" wrapText="1"/>
    </xf>
    <xf numFmtId="0" fontId="5" fillId="0" borderId="0" xfId="97" applyFont="1" applyBorder="1" applyAlignment="1">
      <alignment horizontal="center"/>
    </xf>
    <xf numFmtId="0" fontId="5" fillId="0" borderId="0" xfId="97" applyFill="1"/>
    <xf numFmtId="0" fontId="5" fillId="2" borderId="0" xfId="97" applyFill="1" applyAlignment="1">
      <alignment horizontal="right"/>
    </xf>
    <xf numFmtId="0" fontId="5" fillId="0" borderId="0" xfId="97" applyFill="1" applyAlignment="1">
      <alignment horizontal="right"/>
    </xf>
    <xf numFmtId="0" fontId="5" fillId="0" borderId="0" xfId="97" applyAlignment="1">
      <alignment horizontal="right"/>
    </xf>
    <xf numFmtId="173" fontId="7" fillId="0" borderId="0" xfId="2" applyNumberFormat="1" applyFont="1" applyFill="1" applyAlignment="1">
      <alignment horizontal="right" wrapText="1"/>
    </xf>
    <xf numFmtId="0" fontId="6" fillId="0" borderId="0" xfId="97" applyFont="1" applyBorder="1"/>
    <xf numFmtId="41" fontId="6" fillId="0" borderId="0" xfId="2" applyFont="1" applyFill="1" applyBorder="1" applyAlignment="1">
      <alignment horizontal="right" wrapText="1"/>
    </xf>
    <xf numFmtId="41" fontId="6" fillId="2" borderId="0" xfId="2" applyFont="1" applyFill="1" applyBorder="1" applyAlignment="1">
      <alignment horizontal="right" wrapText="1"/>
    </xf>
    <xf numFmtId="165" fontId="10" fillId="0" borderId="3" xfId="167" applyNumberFormat="1" applyFont="1" applyFill="1" applyBorder="1"/>
    <xf numFmtId="0" fontId="5" fillId="0" borderId="0" xfId="169" applyAlignment="1">
      <alignment horizontal="right"/>
    </xf>
    <xf numFmtId="165" fontId="10" fillId="0" borderId="0" xfId="169" applyNumberFormat="1" applyFont="1" applyAlignment="1">
      <alignment horizontal="right"/>
    </xf>
    <xf numFmtId="165" fontId="7" fillId="0" borderId="0" xfId="169" applyNumberFormat="1" applyFont="1" applyAlignment="1">
      <alignment horizontal="right"/>
    </xf>
    <xf numFmtId="0" fontId="12" fillId="0" borderId="0" xfId="169" applyFont="1" applyAlignment="1">
      <alignment horizontal="right"/>
    </xf>
    <xf numFmtId="165" fontId="6" fillId="0" borderId="0" xfId="169" applyNumberFormat="1" applyFont="1" applyFill="1" applyAlignment="1">
      <alignment horizontal="right"/>
    </xf>
    <xf numFmtId="165" fontId="7" fillId="0" borderId="3" xfId="170" applyNumberFormat="1" applyFont="1" applyFill="1" applyBorder="1" applyAlignment="1">
      <alignment horizontal="right"/>
    </xf>
    <xf numFmtId="165" fontId="7" fillId="0" borderId="3" xfId="169" applyNumberFormat="1" applyFont="1" applyBorder="1"/>
    <xf numFmtId="0" fontId="7" fillId="29" borderId="1" xfId="9274" applyFont="1" applyFill="1" applyBorder="1" applyAlignment="1">
      <alignment horizontal="right" vertical="top" wrapText="1"/>
    </xf>
    <xf numFmtId="0" fontId="7" fillId="0" borderId="1" xfId="9274" applyFont="1" applyFill="1" applyBorder="1" applyAlignment="1">
      <alignment horizontal="right" vertical="top" wrapText="1"/>
    </xf>
    <xf numFmtId="0" fontId="7" fillId="0" borderId="0" xfId="9274" applyFont="1" applyFill="1" applyBorder="1" applyAlignment="1">
      <alignment horizontal="right" vertical="top" wrapText="1"/>
    </xf>
    <xf numFmtId="0" fontId="6" fillId="0" borderId="0" xfId="9274" applyFont="1" applyAlignment="1"/>
    <xf numFmtId="165" fontId="7" fillId="29" borderId="0" xfId="9274" quotePrefix="1" applyNumberFormat="1" applyFont="1" applyFill="1" applyAlignment="1">
      <alignment horizontal="right"/>
    </xf>
    <xf numFmtId="3" fontId="7" fillId="0" borderId="0" xfId="9274" applyNumberFormat="1" applyFont="1" applyFill="1" applyAlignment="1">
      <alignment horizontal="right" wrapText="1"/>
    </xf>
    <xf numFmtId="165" fontId="7" fillId="29" borderId="0" xfId="9274" applyNumberFormat="1" applyFont="1" applyFill="1"/>
    <xf numFmtId="165" fontId="6" fillId="29" borderId="0" xfId="9274" applyNumberFormat="1" applyFont="1" applyFill="1"/>
    <xf numFmtId="3" fontId="6" fillId="0" borderId="0" xfId="9274" applyNumberFormat="1" applyFont="1" applyFill="1" applyAlignment="1">
      <alignment horizontal="right" wrapText="1"/>
    </xf>
    <xf numFmtId="0" fontId="7" fillId="62" borderId="0" xfId="9274" applyFont="1" applyFill="1" applyAlignment="1">
      <alignment horizontal="left" wrapText="1"/>
    </xf>
    <xf numFmtId="165" fontId="7" fillId="62" borderId="0" xfId="9274" applyNumberFormat="1" applyFont="1" applyFill="1"/>
    <xf numFmtId="0" fontId="10" fillId="0" borderId="0" xfId="9274" applyFont="1" applyFill="1" applyAlignment="1"/>
    <xf numFmtId="165" fontId="10" fillId="62" borderId="0" xfId="9274" applyNumberFormat="1" applyFont="1" applyFill="1"/>
    <xf numFmtId="0" fontId="10" fillId="0" borderId="0" xfId="9274" applyFont="1" applyAlignment="1"/>
    <xf numFmtId="3" fontId="5" fillId="0" borderId="0" xfId="9274" applyNumberFormat="1" applyFont="1" applyFill="1"/>
    <xf numFmtId="4" fontId="7" fillId="0" borderId="0" xfId="9274" applyNumberFormat="1" applyFont="1"/>
    <xf numFmtId="0" fontId="7" fillId="2" borderId="1" xfId="9274" applyFont="1" applyFill="1" applyBorder="1" applyAlignment="1">
      <alignment horizontal="right" vertical="top" wrapText="1"/>
    </xf>
    <xf numFmtId="0" fontId="7" fillId="0" borderId="0" xfId="9274" applyFont="1" applyBorder="1" applyAlignment="1">
      <alignment horizontal="right"/>
    </xf>
    <xf numFmtId="0" fontId="6" fillId="0" borderId="0" xfId="9274" applyFont="1" applyAlignment="1">
      <alignment horizontal="left"/>
    </xf>
    <xf numFmtId="0" fontId="10" fillId="0" borderId="0" xfId="9274" applyFont="1" applyAlignment="1">
      <alignment horizontal="left"/>
    </xf>
    <xf numFmtId="3" fontId="7" fillId="29" borderId="0" xfId="9274" applyNumberFormat="1" applyFont="1" applyFill="1" applyAlignment="1">
      <alignment horizontal="right" wrapText="1"/>
    </xf>
    <xf numFmtId="245" fontId="7" fillId="0" borderId="0" xfId="9274" applyNumberFormat="1" applyFont="1"/>
    <xf numFmtId="0" fontId="7" fillId="0" borderId="0" xfId="9274" applyFont="1" applyAlignment="1">
      <alignment horizontal="left" indent="2"/>
    </xf>
    <xf numFmtId="2" fontId="7" fillId="0" borderId="0" xfId="9274" applyNumberFormat="1" applyFont="1" applyAlignment="1">
      <alignment horizontal="left" indent="1"/>
    </xf>
    <xf numFmtId="3" fontId="6" fillId="29" borderId="0" xfId="9274" applyNumberFormat="1" applyFont="1" applyFill="1" applyAlignment="1">
      <alignment horizontal="right" wrapText="1"/>
    </xf>
    <xf numFmtId="3" fontId="7" fillId="29" borderId="0" xfId="9274" applyNumberFormat="1" applyFont="1" applyFill="1" applyAlignment="1">
      <alignment horizontal="right" vertical="top" wrapText="1"/>
    </xf>
    <xf numFmtId="3" fontId="7" fillId="0" borderId="0" xfId="9274" applyNumberFormat="1" applyFont="1" applyFill="1" applyAlignment="1">
      <alignment horizontal="right" vertical="top" wrapText="1"/>
    </xf>
    <xf numFmtId="1" fontId="7" fillId="29" borderId="0" xfId="9274" applyNumberFormat="1" applyFont="1" applyFill="1" applyAlignment="1">
      <alignment horizontal="right" vertical="top" wrapText="1"/>
    </xf>
    <xf numFmtId="4" fontId="7" fillId="0" borderId="0" xfId="9274" applyNumberFormat="1" applyFont="1" applyFill="1" applyAlignment="1">
      <alignment horizontal="right" vertical="top" wrapText="1"/>
    </xf>
    <xf numFmtId="3" fontId="7" fillId="0" borderId="0" xfId="9274" quotePrefix="1" applyNumberFormat="1" applyFont="1" applyFill="1" applyAlignment="1">
      <alignment horizontal="right" vertical="top" wrapText="1"/>
    </xf>
    <xf numFmtId="246" fontId="238" fillId="0" borderId="0" xfId="54" applyNumberFormat="1" applyFont="1" applyFill="1" applyBorder="1"/>
    <xf numFmtId="3" fontId="6" fillId="29" borderId="0" xfId="9274" applyNumberFormat="1" applyFont="1" applyFill="1" applyAlignment="1">
      <alignment horizontal="right" vertical="top" wrapText="1"/>
    </xf>
    <xf numFmtId="3" fontId="6" fillId="0" borderId="0" xfId="9274" applyNumberFormat="1" applyFont="1" applyFill="1" applyAlignment="1">
      <alignment horizontal="right" vertical="top" wrapText="1"/>
    </xf>
    <xf numFmtId="0" fontId="6" fillId="2" borderId="0" xfId="9274" applyFont="1" applyFill="1" applyAlignment="1">
      <alignment horizontal="right" vertical="top" wrapText="1"/>
    </xf>
    <xf numFmtId="175" fontId="6" fillId="0" borderId="0" xfId="9274" applyNumberFormat="1" applyFont="1" applyFill="1" applyAlignment="1">
      <alignment horizontal="right" vertical="top" wrapText="1"/>
    </xf>
    <xf numFmtId="242" fontId="6" fillId="0" borderId="0" xfId="9274" applyNumberFormat="1" applyFont="1"/>
    <xf numFmtId="175" fontId="7" fillId="0" borderId="0" xfId="9274" applyNumberFormat="1" applyFont="1" applyFill="1" applyAlignment="1">
      <alignment horizontal="right" vertical="top" wrapText="1"/>
    </xf>
    <xf numFmtId="242" fontId="7" fillId="0" borderId="0" xfId="9274" applyNumberFormat="1" applyFont="1"/>
    <xf numFmtId="175" fontId="7" fillId="2" borderId="0" xfId="9274" applyNumberFormat="1" applyFont="1" applyFill="1" applyAlignment="1">
      <alignment horizontal="right" vertical="top" wrapText="1"/>
    </xf>
    <xf numFmtId="0" fontId="7" fillId="0" borderId="0" xfId="9274" quotePrefix="1" applyFont="1" applyFill="1" applyAlignment="1">
      <alignment horizontal="left" indent="1"/>
    </xf>
    <xf numFmtId="242" fontId="7" fillId="0" borderId="0" xfId="9274" applyNumberFormat="1" applyFont="1" applyAlignment="1">
      <alignment horizontal="right"/>
    </xf>
    <xf numFmtId="175" fontId="6" fillId="2" borderId="0" xfId="9274" applyNumberFormat="1" applyFont="1" applyFill="1" applyAlignment="1">
      <alignment horizontal="right" vertical="top" wrapText="1"/>
    </xf>
    <xf numFmtId="175" fontId="7" fillId="0" borderId="0" xfId="9274" applyNumberFormat="1" applyFont="1"/>
    <xf numFmtId="165" fontId="7" fillId="0" borderId="3" xfId="9274" applyNumberFormat="1" applyFont="1" applyBorder="1"/>
    <xf numFmtId="0" fontId="7" fillId="0" borderId="0" xfId="23804" applyFont="1"/>
    <xf numFmtId="0" fontId="7" fillId="0" borderId="0" xfId="23804" applyFont="1" applyAlignment="1"/>
    <xf numFmtId="0" fontId="7" fillId="0" borderId="0" xfId="23804" applyFont="1" applyFill="1"/>
    <xf numFmtId="0" fontId="7" fillId="0" borderId="0" xfId="23804" applyFont="1" applyFill="1" applyAlignment="1"/>
    <xf numFmtId="0" fontId="7" fillId="2" borderId="0" xfId="9274" quotePrefix="1" applyFont="1" applyFill="1" applyAlignment="1">
      <alignment horizontal="right" vertical="top" wrapText="1"/>
    </xf>
    <xf numFmtId="0" fontId="7" fillId="0" borderId="0" xfId="9274" quotePrefix="1" applyFont="1" applyFill="1" applyAlignment="1">
      <alignment horizontal="right" vertical="top" wrapText="1"/>
    </xf>
    <xf numFmtId="0" fontId="232" fillId="0" borderId="3" xfId="93" applyFont="1" applyFill="1" applyBorder="1"/>
    <xf numFmtId="0" fontId="5" fillId="0" borderId="3" xfId="93" applyFill="1" applyBorder="1"/>
    <xf numFmtId="0" fontId="5" fillId="0" borderId="3" xfId="93" applyBorder="1"/>
    <xf numFmtId="0" fontId="7" fillId="0" borderId="3" xfId="93" applyFont="1" applyFill="1" applyBorder="1" applyAlignment="1">
      <alignment horizontal="right"/>
    </xf>
    <xf numFmtId="0" fontId="5" fillId="0" borderId="0" xfId="93"/>
    <xf numFmtId="0" fontId="5" fillId="0" borderId="0" xfId="93" applyFill="1"/>
    <xf numFmtId="0" fontId="7" fillId="0" borderId="1" xfId="93" applyFont="1" applyFill="1" applyBorder="1"/>
    <xf numFmtId="0" fontId="7" fillId="29" borderId="1" xfId="93" applyFont="1" applyFill="1" applyBorder="1" applyAlignment="1">
      <alignment horizontal="right" wrapText="1"/>
    </xf>
    <xf numFmtId="0" fontId="7" fillId="0" borderId="0" xfId="93" applyFont="1" applyFill="1"/>
    <xf numFmtId="0" fontId="7" fillId="0" borderId="0" xfId="93" applyFont="1" applyAlignment="1">
      <alignment horizontal="right" wrapText="1"/>
    </xf>
    <xf numFmtId="0" fontId="7" fillId="0" borderId="0" xfId="93" applyFont="1" applyFill="1" applyAlignment="1">
      <alignment horizontal="right"/>
    </xf>
    <xf numFmtId="0" fontId="7" fillId="0" borderId="0" xfId="93" applyFont="1" applyFill="1" applyAlignment="1">
      <alignment horizontal="right" wrapText="1"/>
    </xf>
    <xf numFmtId="0" fontId="7" fillId="29" borderId="0" xfId="93" applyFont="1" applyFill="1" applyAlignment="1">
      <alignment horizontal="right" wrapText="1"/>
    </xf>
    <xf numFmtId="0" fontId="232" fillId="0" borderId="0" xfId="93" applyFont="1" applyFill="1"/>
    <xf numFmtId="0" fontId="7" fillId="0" borderId="0" xfId="93" applyFont="1" applyAlignment="1">
      <alignment horizontal="right"/>
    </xf>
    <xf numFmtId="0" fontId="7" fillId="29" borderId="0" xfId="93" applyFont="1" applyFill="1" applyAlignment="1">
      <alignment horizontal="right"/>
    </xf>
    <xf numFmtId="0" fontId="10" fillId="0" borderId="0" xfId="93" applyFont="1" applyFill="1"/>
    <xf numFmtId="242" fontId="7" fillId="0" borderId="0" xfId="93" applyNumberFormat="1" applyFont="1" applyFill="1" applyAlignment="1">
      <alignment horizontal="right"/>
    </xf>
    <xf numFmtId="242" fontId="7" fillId="29" borderId="0" xfId="93" applyNumberFormat="1" applyFont="1" applyFill="1" applyAlignment="1">
      <alignment horizontal="right"/>
    </xf>
    <xf numFmtId="0" fontId="10" fillId="0" borderId="0" xfId="93" applyFont="1" applyFill="1" applyAlignment="1">
      <alignment horizontal="left" indent="1"/>
    </xf>
    <xf numFmtId="177" fontId="7" fillId="29" borderId="0" xfId="93" applyNumberFormat="1" applyFont="1" applyFill="1" applyAlignment="1">
      <alignment horizontal="right"/>
    </xf>
    <xf numFmtId="0" fontId="7" fillId="0" borderId="0" xfId="93" applyFont="1" applyFill="1" applyAlignment="1">
      <alignment horizontal="left" indent="1"/>
    </xf>
    <xf numFmtId="242" fontId="7" fillId="0" borderId="0" xfId="93" quotePrefix="1" applyNumberFormat="1" applyFont="1" applyFill="1" applyAlignment="1">
      <alignment horizontal="right"/>
    </xf>
    <xf numFmtId="175" fontId="7" fillId="0" borderId="0" xfId="93" quotePrefix="1" applyNumberFormat="1" applyFont="1" applyFill="1" applyAlignment="1">
      <alignment horizontal="right"/>
    </xf>
    <xf numFmtId="0" fontId="5" fillId="0" borderId="0" xfId="93" applyFont="1" applyFill="1"/>
    <xf numFmtId="0" fontId="233" fillId="30" borderId="0" xfId="93" applyFont="1" applyFill="1" applyAlignment="1">
      <alignment horizontal="left" indent="1"/>
    </xf>
    <xf numFmtId="242" fontId="233" fillId="30" borderId="0" xfId="93" applyNumberFormat="1" applyFont="1" applyFill="1" applyBorder="1" applyAlignment="1">
      <alignment horizontal="right"/>
    </xf>
    <xf numFmtId="242" fontId="233" fillId="0" borderId="0" xfId="93" applyNumberFormat="1" applyFont="1" applyFill="1" applyBorder="1" applyAlignment="1">
      <alignment horizontal="right"/>
    </xf>
    <xf numFmtId="177" fontId="7" fillId="0" borderId="0" xfId="93" applyNumberFormat="1" applyFont="1" applyFill="1" applyAlignment="1">
      <alignment horizontal="right"/>
    </xf>
    <xf numFmtId="0" fontId="7" fillId="0" borderId="0" xfId="93" applyFont="1" applyFill="1" applyAlignment="1"/>
    <xf numFmtId="0" fontId="233" fillId="0" borderId="0" xfId="93" applyFont="1" applyFill="1" applyAlignment="1">
      <alignment horizontal="left" indent="1"/>
    </xf>
    <xf numFmtId="242" fontId="10" fillId="0" borderId="1" xfId="93" applyNumberFormat="1" applyFont="1" applyFill="1" applyBorder="1" applyAlignment="1">
      <alignment horizontal="right"/>
    </xf>
    <xf numFmtId="242" fontId="232" fillId="0" borderId="1" xfId="93" applyNumberFormat="1" applyFont="1" applyFill="1" applyBorder="1" applyAlignment="1">
      <alignment horizontal="right"/>
    </xf>
    <xf numFmtId="242" fontId="232" fillId="29" borderId="1" xfId="93" applyNumberFormat="1" applyFont="1" applyFill="1" applyBorder="1" applyAlignment="1">
      <alignment horizontal="right"/>
    </xf>
    <xf numFmtId="0" fontId="5" fillId="29" borderId="0" xfId="93" applyFill="1"/>
    <xf numFmtId="242" fontId="7" fillId="0" borderId="3" xfId="93" applyNumberFormat="1" applyFont="1" applyFill="1" applyBorder="1" applyAlignment="1">
      <alignment horizontal="right"/>
    </xf>
    <xf numFmtId="242" fontId="7" fillId="29" borderId="3" xfId="93" applyNumberFormat="1" applyFont="1" applyFill="1" applyBorder="1" applyAlignment="1">
      <alignment horizontal="right"/>
    </xf>
    <xf numFmtId="242" fontId="232" fillId="0" borderId="0" xfId="93" applyNumberFormat="1" applyFont="1" applyFill="1"/>
    <xf numFmtId="0" fontId="232" fillId="0" borderId="0" xfId="93" quotePrefix="1" applyFont="1" applyFill="1" applyAlignment="1">
      <alignment horizontal="right"/>
    </xf>
    <xf numFmtId="242" fontId="232" fillId="0" borderId="0" xfId="93" quotePrefix="1" applyNumberFormat="1" applyFont="1" applyFill="1" applyAlignment="1">
      <alignment horizontal="right"/>
    </xf>
    <xf numFmtId="242" fontId="232" fillId="29" borderId="0" xfId="93" applyNumberFormat="1" applyFont="1" applyFill="1" applyAlignment="1">
      <alignment horizontal="right"/>
    </xf>
    <xf numFmtId="0" fontId="6" fillId="0" borderId="0" xfId="93" applyFont="1" applyFill="1"/>
    <xf numFmtId="242" fontId="6" fillId="0" borderId="0" xfId="93" applyNumberFormat="1" applyFont="1" applyFill="1" applyAlignment="1">
      <alignment horizontal="right"/>
    </xf>
    <xf numFmtId="242" fontId="6" fillId="29" borderId="0" xfId="93" applyNumberFormat="1" applyFont="1" applyFill="1" applyAlignment="1">
      <alignment horizontal="right"/>
    </xf>
    <xf numFmtId="242" fontId="7" fillId="0" borderId="0" xfId="93" applyNumberFormat="1" applyFont="1" applyFill="1" applyBorder="1" applyAlignment="1">
      <alignment horizontal="right"/>
    </xf>
    <xf numFmtId="0" fontId="5" fillId="0" borderId="0" xfId="93" applyFill="1" applyAlignment="1">
      <alignment horizontal="right"/>
    </xf>
    <xf numFmtId="242" fontId="7" fillId="29" borderId="0" xfId="93" applyNumberFormat="1" applyFont="1" applyFill="1" applyBorder="1" applyAlignment="1">
      <alignment horizontal="right"/>
    </xf>
    <xf numFmtId="0" fontId="6" fillId="0" borderId="0" xfId="93" quotePrefix="1" applyFont="1" applyFill="1" applyAlignment="1">
      <alignment horizontal="right"/>
    </xf>
    <xf numFmtId="165" fontId="10" fillId="29" borderId="0" xfId="9274" applyNumberFormat="1" applyFont="1" applyFill="1"/>
    <xf numFmtId="0" fontId="6" fillId="0" borderId="0" xfId="9274" applyFont="1" applyAlignment="1">
      <alignment horizontal="center"/>
    </xf>
    <xf numFmtId="0" fontId="6" fillId="0" borderId="0" xfId="9274" applyFont="1" applyFill="1" applyAlignment="1"/>
    <xf numFmtId="0" fontId="106" fillId="0" borderId="0" xfId="9274" applyFont="1" applyAlignment="1">
      <alignment horizontal="justify" vertical="center"/>
    </xf>
    <xf numFmtId="0" fontId="239" fillId="0" borderId="0" xfId="9274" applyFont="1" applyAlignment="1">
      <alignment wrapText="1"/>
    </xf>
    <xf numFmtId="165" fontId="7" fillId="0" borderId="0" xfId="9274" quotePrefix="1" applyNumberFormat="1" applyFont="1" applyFill="1" applyAlignment="1">
      <alignment horizontal="right"/>
    </xf>
    <xf numFmtId="0" fontId="7" fillId="0" borderId="0" xfId="9274" applyFont="1" applyFill="1" applyBorder="1" applyAlignment="1"/>
    <xf numFmtId="0" fontId="7" fillId="0" borderId="0" xfId="9274" applyFont="1" applyFill="1" applyBorder="1"/>
    <xf numFmtId="165" fontId="10" fillId="0" borderId="0" xfId="9274" applyNumberFormat="1" applyFont="1" applyFill="1" applyBorder="1"/>
    <xf numFmtId="165" fontId="7" fillId="0" borderId="0" xfId="9274" applyNumberFormat="1" applyFont="1" applyFill="1" applyBorder="1"/>
    <xf numFmtId="165" fontId="6" fillId="0" borderId="0" xfId="9274" applyNumberFormat="1" applyFont="1" applyFill="1" applyBorder="1"/>
    <xf numFmtId="0" fontId="239" fillId="0" borderId="0" xfId="9274" applyFont="1"/>
    <xf numFmtId="165" fontId="10" fillId="29" borderId="0" xfId="9274" applyNumberFormat="1" applyFont="1" applyFill="1" applyAlignment="1">
      <alignment horizontal="right"/>
    </xf>
    <xf numFmtId="247" fontId="10" fillId="0" borderId="0" xfId="9274" applyNumberFormat="1" applyFont="1" applyFill="1" applyAlignment="1">
      <alignment horizontal="left" indent="3"/>
    </xf>
    <xf numFmtId="0" fontId="5" fillId="0" borderId="0" xfId="9274" applyAlignment="1">
      <alignment wrapText="1"/>
    </xf>
    <xf numFmtId="165" fontId="6" fillId="29" borderId="0" xfId="9274" applyNumberFormat="1" applyFont="1" applyFill="1" applyAlignment="1">
      <alignment horizontal="right"/>
    </xf>
    <xf numFmtId="14" fontId="7" fillId="0" borderId="0" xfId="0" applyNumberFormat="1" applyFont="1"/>
    <xf numFmtId="244" fontId="7" fillId="0" borderId="0" xfId="0" applyNumberFormat="1" applyFont="1"/>
    <xf numFmtId="244" fontId="7" fillId="0" borderId="0" xfId="3662" applyNumberFormat="1" applyFont="1"/>
    <xf numFmtId="9" fontId="6" fillId="0" borderId="0" xfId="7" applyFont="1"/>
    <xf numFmtId="168" fontId="6" fillId="0" borderId="0" xfId="1" applyNumberFormat="1" applyFont="1"/>
    <xf numFmtId="168" fontId="7" fillId="0" borderId="0" xfId="1" applyNumberFormat="1" applyFont="1"/>
    <xf numFmtId="0" fontId="234" fillId="0" borderId="0" xfId="161" applyFont="1" applyAlignment="1">
      <alignment horizontal="left"/>
    </xf>
    <xf numFmtId="243" fontId="7" fillId="0" borderId="0" xfId="0" applyNumberFormat="1" applyFont="1"/>
    <xf numFmtId="0" fontId="231" fillId="0" borderId="0" xfId="161" applyFont="1" applyAlignment="1">
      <alignment horizontal="left"/>
    </xf>
    <xf numFmtId="0" fontId="231" fillId="0" borderId="0" xfId="23781" applyFont="1"/>
    <xf numFmtId="0" fontId="234" fillId="0" borderId="0" xfId="23781" applyFont="1"/>
    <xf numFmtId="0" fontId="7" fillId="0" borderId="0" xfId="0" applyFont="1" applyFill="1" applyBorder="1"/>
    <xf numFmtId="0" fontId="231" fillId="0" borderId="0" xfId="166" applyFont="1" applyFill="1" applyAlignment="1">
      <alignment horizontal="center"/>
    </xf>
    <xf numFmtId="0" fontId="231" fillId="0" borderId="0" xfId="166" applyFont="1" applyFill="1"/>
    <xf numFmtId="0" fontId="231" fillId="0" borderId="0" xfId="166" applyFont="1" applyFill="1" applyAlignment="1"/>
    <xf numFmtId="0" fontId="231" fillId="0" borderId="0" xfId="23819" applyFont="1"/>
    <xf numFmtId="0" fontId="234" fillId="0" borderId="0" xfId="23819" applyFont="1"/>
    <xf numFmtId="0" fontId="231" fillId="0" borderId="0" xfId="166" applyFont="1" applyFill="1" applyAlignment="1">
      <alignment horizontal="right" wrapText="1"/>
    </xf>
    <xf numFmtId="0" fontId="231" fillId="0" borderId="0" xfId="23774" applyFont="1"/>
    <xf numFmtId="0" fontId="234" fillId="0" borderId="0" xfId="23774" applyFont="1"/>
    <xf numFmtId="0" fontId="5" fillId="0" borderId="0" xfId="58" applyFont="1" applyBorder="1" applyAlignment="1"/>
    <xf numFmtId="0" fontId="1" fillId="0" borderId="0" xfId="171"/>
    <xf numFmtId="0" fontId="5" fillId="0" borderId="0" xfId="171" applyFont="1"/>
    <xf numFmtId="0" fontId="7" fillId="0" borderId="0" xfId="23814" applyFont="1"/>
    <xf numFmtId="0" fontId="5" fillId="0" borderId="0" xfId="167" applyFont="1"/>
    <xf numFmtId="0" fontId="5" fillId="0" borderId="3" xfId="169" applyBorder="1" applyAlignment="1"/>
    <xf numFmtId="0" fontId="5" fillId="0" borderId="3" xfId="169" applyBorder="1"/>
    <xf numFmtId="0" fontId="5" fillId="0" borderId="3" xfId="169" applyFill="1" applyBorder="1"/>
    <xf numFmtId="0" fontId="17" fillId="0" borderId="1" xfId="169" applyFont="1" applyBorder="1" applyAlignment="1"/>
    <xf numFmtId="0" fontId="17" fillId="0" borderId="0" xfId="169" applyFont="1" applyAlignment="1"/>
    <xf numFmtId="0" fontId="6" fillId="0" borderId="0" xfId="169" applyFont="1" applyFill="1"/>
    <xf numFmtId="0" fontId="5" fillId="0" borderId="0" xfId="169"/>
    <xf numFmtId="0" fontId="7" fillId="0" borderId="0" xfId="169" applyFont="1" applyAlignment="1">
      <alignment horizontal="right"/>
    </xf>
    <xf numFmtId="0" fontId="7" fillId="0" borderId="0" xfId="169" applyFont="1" applyFill="1"/>
    <xf numFmtId="165" fontId="7" fillId="0" borderId="0" xfId="170" applyNumberFormat="1" applyFont="1" applyFill="1" applyAlignment="1">
      <alignment horizontal="right"/>
    </xf>
    <xf numFmtId="165" fontId="7" fillId="0" borderId="0" xfId="169" applyNumberFormat="1" applyFont="1"/>
    <xf numFmtId="0" fontId="5" fillId="0" borderId="0" xfId="169" applyFill="1"/>
    <xf numFmtId="165" fontId="7" fillId="0" borderId="0" xfId="169" applyNumberFormat="1" applyFont="1" applyFill="1" applyAlignment="1">
      <alignment horizontal="right"/>
    </xf>
    <xf numFmtId="0" fontId="10" fillId="0" borderId="0" xfId="169" applyFont="1" applyFill="1" applyAlignment="1">
      <alignment horizontal="left" indent="2"/>
    </xf>
    <xf numFmtId="0" fontId="7" fillId="0" borderId="0" xfId="169" applyFont="1" applyFill="1" applyAlignment="1">
      <alignment horizontal="left" indent="2"/>
    </xf>
    <xf numFmtId="165" fontId="10" fillId="0" borderId="0" xfId="170" applyNumberFormat="1" applyFont="1" applyFill="1" applyAlignment="1">
      <alignment horizontal="right"/>
    </xf>
    <xf numFmtId="165" fontId="6" fillId="0" borderId="0" xfId="170" applyNumberFormat="1" applyFont="1" applyFill="1" applyAlignment="1">
      <alignment horizontal="right"/>
    </xf>
    <xf numFmtId="0" fontId="10" fillId="0" borderId="0" xfId="169" applyFont="1" applyFill="1"/>
    <xf numFmtId="165" fontId="10" fillId="0" borderId="0" xfId="169" applyNumberFormat="1" applyFont="1"/>
    <xf numFmtId="165" fontId="6" fillId="0" borderId="0" xfId="169" applyNumberFormat="1" applyFont="1"/>
    <xf numFmtId="0" fontId="12" fillId="0" borderId="0" xfId="169" applyFont="1"/>
    <xf numFmtId="165" fontId="10" fillId="29" borderId="0" xfId="170" applyNumberFormat="1" applyFont="1" applyFill="1" applyAlignment="1">
      <alignment horizontal="right"/>
    </xf>
    <xf numFmtId="0" fontId="7" fillId="29" borderId="0" xfId="169" applyFont="1" applyFill="1"/>
    <xf numFmtId="0" fontId="7" fillId="0" borderId="0" xfId="168" applyFont="1" applyFill="1" applyAlignment="1">
      <alignment horizontal="left" indent="2"/>
    </xf>
    <xf numFmtId="0" fontId="11" fillId="0" borderId="0" xfId="169" applyFont="1"/>
    <xf numFmtId="164" fontId="7" fillId="0" borderId="1" xfId="47" applyNumberFormat="1" applyFont="1" applyBorder="1" applyAlignment="1">
      <alignment horizontal="center"/>
    </xf>
    <xf numFmtId="165" fontId="5" fillId="0" borderId="0" xfId="169" applyNumberFormat="1"/>
    <xf numFmtId="0" fontId="7" fillId="0" borderId="3" xfId="169" applyFont="1" applyFill="1" applyBorder="1"/>
    <xf numFmtId="165" fontId="7" fillId="0" borderId="3" xfId="169" applyNumberFormat="1" applyFont="1" applyFill="1" applyBorder="1"/>
    <xf numFmtId="0" fontId="7" fillId="0" borderId="1" xfId="169" applyFont="1" applyFill="1" applyBorder="1"/>
    <xf numFmtId="165" fontId="7" fillId="29" borderId="0" xfId="170" applyNumberFormat="1" applyFont="1" applyFill="1" applyAlignment="1">
      <alignment horizontal="right"/>
    </xf>
    <xf numFmtId="165" fontId="6" fillId="29" borderId="0" xfId="170" applyNumberFormat="1" applyFont="1" applyFill="1" applyAlignment="1">
      <alignment horizontal="right"/>
    </xf>
    <xf numFmtId="0" fontId="6" fillId="29" borderId="0" xfId="169" applyFont="1" applyFill="1"/>
    <xf numFmtId="0" fontId="10" fillId="29" borderId="0" xfId="169" applyFont="1" applyFill="1"/>
    <xf numFmtId="0" fontId="7" fillId="29" borderId="0" xfId="5" applyFont="1" applyFill="1" applyAlignment="1">
      <alignment horizontal="right" wrapText="1"/>
    </xf>
    <xf numFmtId="0" fontId="5" fillId="0" borderId="0" xfId="169" applyFont="1"/>
    <xf numFmtId="0" fontId="6" fillId="0" borderId="3" xfId="167" applyFont="1" applyFill="1" applyBorder="1"/>
    <xf numFmtId="165" fontId="6" fillId="0" borderId="3" xfId="167" applyNumberFormat="1" applyFont="1" applyFill="1" applyBorder="1"/>
    <xf numFmtId="165" fontId="6" fillId="0" borderId="3" xfId="167" applyNumberFormat="1" applyFont="1" applyBorder="1"/>
    <xf numFmtId="0" fontId="7" fillId="0" borderId="0" xfId="189" applyFont="1" applyAlignment="1">
      <alignment vertical="top"/>
    </xf>
    <xf numFmtId="0" fontId="7" fillId="0" borderId="0" xfId="9274" applyFont="1" applyFill="1"/>
    <xf numFmtId="0" fontId="7" fillId="0" borderId="0" xfId="9274" applyFont="1" applyAlignment="1">
      <alignment horizontal="left"/>
    </xf>
    <xf numFmtId="165" fontId="10" fillId="0" borderId="0" xfId="9274" applyNumberFormat="1" applyFont="1" applyFill="1"/>
    <xf numFmtId="165" fontId="10" fillId="0" borderId="0" xfId="9274" applyNumberFormat="1" applyFont="1"/>
    <xf numFmtId="165" fontId="7" fillId="0" borderId="0" xfId="9274" applyNumberFormat="1" applyFont="1" applyFill="1"/>
    <xf numFmtId="165" fontId="7" fillId="0" borderId="0" xfId="9274" applyNumberFormat="1" applyFont="1"/>
    <xf numFmtId="165" fontId="7" fillId="0" borderId="0" xfId="9274" applyNumberFormat="1" applyFont="1" applyAlignment="1">
      <alignment horizontal="right"/>
    </xf>
    <xf numFmtId="0" fontId="7" fillId="2" borderId="0" xfId="9274" applyFont="1" applyFill="1" applyAlignment="1">
      <alignment horizontal="right" vertical="top" wrapText="1"/>
    </xf>
    <xf numFmtId="0" fontId="7" fillId="0" borderId="0" xfId="9274" applyFont="1"/>
    <xf numFmtId="0" fontId="5" fillId="0" borderId="0" xfId="9274" applyFont="1" applyAlignment="1"/>
    <xf numFmtId="0" fontId="7" fillId="0" borderId="0" xfId="9274" applyFont="1" applyFill="1" applyAlignment="1"/>
    <xf numFmtId="0" fontId="7" fillId="0" borderId="0" xfId="9274" applyFont="1" applyAlignment="1"/>
    <xf numFmtId="165" fontId="7" fillId="29" borderId="0" xfId="9274" applyNumberFormat="1" applyFont="1" applyFill="1" applyAlignment="1">
      <alignment horizontal="right"/>
    </xf>
    <xf numFmtId="165" fontId="7" fillId="0" borderId="0" xfId="9274" applyNumberFormat="1" applyFont="1" applyFill="1" applyAlignment="1">
      <alignment horizontal="right"/>
    </xf>
    <xf numFmtId="0" fontId="7" fillId="0" borderId="0" xfId="9274" applyFont="1" applyAlignment="1">
      <alignment horizontal="left" indent="1"/>
    </xf>
    <xf numFmtId="0" fontId="7" fillId="29" borderId="0" xfId="9274" applyFont="1" applyFill="1" applyAlignment="1">
      <alignment horizontal="right" vertical="top" wrapText="1"/>
    </xf>
    <xf numFmtId="165" fontId="6" fillId="0" borderId="0" xfId="9274" applyNumberFormat="1" applyFont="1" applyAlignment="1">
      <alignment horizontal="right"/>
    </xf>
    <xf numFmtId="165" fontId="6" fillId="0" borderId="0" xfId="9274" applyNumberFormat="1" applyFont="1"/>
    <xf numFmtId="165" fontId="6" fillId="0" borderId="0" xfId="9274" applyNumberFormat="1" applyFont="1" applyFill="1"/>
    <xf numFmtId="0" fontId="5" fillId="0" borderId="0" xfId="9274"/>
    <xf numFmtId="0" fontId="10" fillId="0" borderId="0" xfId="9274" applyFont="1" applyFill="1" applyAlignment="1">
      <alignment horizontal="right"/>
    </xf>
    <xf numFmtId="0" fontId="7" fillId="0" borderId="0" xfId="9274" applyFont="1" applyFill="1" applyAlignment="1">
      <alignment horizontal="right"/>
    </xf>
    <xf numFmtId="0" fontId="7" fillId="0" borderId="0" xfId="9274" applyFont="1" applyFill="1" applyAlignment="1">
      <alignment horizontal="left" indent="1"/>
    </xf>
    <xf numFmtId="0" fontId="5" fillId="0" borderId="0" xfId="9274" applyFont="1" applyAlignment="1">
      <alignment horizontal="center"/>
    </xf>
    <xf numFmtId="0" fontId="7" fillId="2" borderId="0" xfId="9274" applyFont="1" applyFill="1" applyAlignment="1">
      <alignment horizontal="right" wrapText="1"/>
    </xf>
    <xf numFmtId="0" fontId="6" fillId="0" borderId="0" xfId="9274" applyFont="1" applyFill="1" applyAlignment="1">
      <alignment horizontal="right"/>
    </xf>
    <xf numFmtId="0" fontId="7" fillId="0" borderId="0" xfId="9274" applyFont="1" applyFill="1" applyAlignment="1">
      <alignment horizontal="right" wrapText="1"/>
    </xf>
    <xf numFmtId="0" fontId="7" fillId="0" borderId="0" xfId="9274" applyFont="1" applyFill="1" applyAlignment="1">
      <alignment horizontal="right" vertical="top" wrapText="1"/>
    </xf>
    <xf numFmtId="0" fontId="13" fillId="0" borderId="0" xfId="9274" applyFont="1" applyAlignment="1">
      <alignment horizontal="center"/>
    </xf>
    <xf numFmtId="0" fontId="7" fillId="0" borderId="0" xfId="9274" applyFont="1" applyAlignment="1">
      <alignment wrapText="1"/>
    </xf>
    <xf numFmtId="3" fontId="7" fillId="0" borderId="0" xfId="9274" applyNumberFormat="1" applyFont="1"/>
    <xf numFmtId="0" fontId="7" fillId="0" borderId="3" xfId="9274" applyFont="1" applyBorder="1" applyAlignment="1"/>
    <xf numFmtId="0" fontId="7" fillId="0" borderId="3" xfId="9274" applyFont="1" applyBorder="1"/>
    <xf numFmtId="0" fontId="7" fillId="29" borderId="0" xfId="9274" applyFont="1" applyFill="1" applyAlignment="1">
      <alignment horizontal="right" wrapText="1"/>
    </xf>
    <xf numFmtId="165" fontId="10" fillId="0" borderId="0" xfId="9274" applyNumberFormat="1" applyFont="1" applyFill="1" applyAlignment="1">
      <alignment horizontal="right"/>
    </xf>
    <xf numFmtId="0" fontId="7" fillId="0" borderId="0" xfId="9274" applyFont="1" applyFill="1" applyBorder="1" applyAlignment="1">
      <alignment horizontal="right" wrapText="1"/>
    </xf>
    <xf numFmtId="165" fontId="7" fillId="0" borderId="0" xfId="167" applyNumberFormat="1" applyFont="1" applyAlignment="1">
      <alignment horizontal="right"/>
    </xf>
    <xf numFmtId="165" fontId="7" fillId="29" borderId="0" xfId="167" applyNumberFormat="1" applyFont="1" applyFill="1" applyAlignment="1">
      <alignment horizontal="right"/>
    </xf>
    <xf numFmtId="164" fontId="7" fillId="0" borderId="1" xfId="47" applyNumberFormat="1" applyFont="1" applyBorder="1" applyAlignment="1">
      <alignment horizontal="right"/>
    </xf>
    <xf numFmtId="0" fontId="10" fillId="0" borderId="0" xfId="9278" applyFont="1" applyFill="1" applyAlignment="1">
      <alignment horizontal="left" indent="2"/>
    </xf>
    <xf numFmtId="0" fontId="7" fillId="0" borderId="0" xfId="9278" applyFont="1" applyFill="1" applyAlignment="1">
      <alignment horizontal="left" indent="2"/>
    </xf>
    <xf numFmtId="0" fontId="5" fillId="29" borderId="0" xfId="169" applyFill="1"/>
    <xf numFmtId="0" fontId="7" fillId="0" borderId="0" xfId="189" applyFont="1" applyAlignment="1">
      <alignment horizontal="left" vertical="center"/>
    </xf>
    <xf numFmtId="0" fontId="7" fillId="0" borderId="1" xfId="9274" applyFont="1" applyBorder="1" applyAlignment="1">
      <alignment horizontal="right"/>
    </xf>
    <xf numFmtId="3" fontId="10" fillId="0" borderId="0" xfId="9274" applyNumberFormat="1" applyFont="1" applyFill="1" applyAlignment="1">
      <alignment horizontal="right" wrapText="1"/>
    </xf>
    <xf numFmtId="3" fontId="10" fillId="29" borderId="0" xfId="9274" applyNumberFormat="1" applyFont="1" applyFill="1" applyAlignment="1">
      <alignment horizontal="right" wrapText="1"/>
    </xf>
    <xf numFmtId="165" fontId="10" fillId="0" borderId="0" xfId="9274" applyNumberFormat="1" applyFont="1" applyAlignment="1">
      <alignment horizontal="right"/>
    </xf>
    <xf numFmtId="175" fontId="10" fillId="2" borderId="0" xfId="9274" applyNumberFormat="1" applyFont="1" applyFill="1" applyAlignment="1">
      <alignment horizontal="right" vertical="top" wrapText="1"/>
    </xf>
    <xf numFmtId="175" fontId="10" fillId="0" borderId="0" xfId="9274" applyNumberFormat="1" applyFont="1" applyFill="1" applyAlignment="1">
      <alignment horizontal="right" vertical="top" wrapText="1"/>
    </xf>
    <xf numFmtId="242" fontId="10" fillId="0" borderId="0" xfId="9274" applyNumberFormat="1" applyFont="1"/>
    <xf numFmtId="0" fontId="13" fillId="0" borderId="0" xfId="0" applyFont="1" applyAlignment="1">
      <alignment horizontal="center"/>
    </xf>
    <xf numFmtId="0" fontId="8" fillId="0" borderId="0" xfId="0" applyFont="1" applyAlignment="1">
      <alignment horizontal="center"/>
    </xf>
    <xf numFmtId="0" fontId="6" fillId="0" borderId="0" xfId="0" applyFont="1" applyAlignment="1">
      <alignment vertical="top"/>
    </xf>
    <xf numFmtId="0" fontId="7" fillId="0" borderId="0" xfId="0" applyFont="1" applyAlignment="1">
      <alignment horizontal="right" vertical="top" wrapText="1"/>
    </xf>
    <xf numFmtId="0" fontId="7" fillId="0" borderId="1" xfId="0" applyFont="1" applyBorder="1" applyAlignment="1">
      <alignment horizontal="right" wrapText="1"/>
    </xf>
    <xf numFmtId="0" fontId="7" fillId="0" borderId="0" xfId="0" applyFont="1" applyBorder="1" applyAlignment="1">
      <alignment horizontal="right" wrapText="1"/>
    </xf>
    <xf numFmtId="0" fontId="7" fillId="2" borderId="1" xfId="0" applyFont="1" applyFill="1" applyBorder="1" applyAlignment="1">
      <alignment horizontal="right" wrapText="1"/>
    </xf>
    <xf numFmtId="0" fontId="7" fillId="2" borderId="0" xfId="0" applyFont="1" applyFill="1" applyBorder="1" applyAlignment="1">
      <alignment horizontal="right" wrapText="1"/>
    </xf>
    <xf numFmtId="0" fontId="7" fillId="0" borderId="1" xfId="0" applyFont="1" applyFill="1" applyBorder="1" applyAlignment="1">
      <alignment horizontal="right" wrapText="1"/>
    </xf>
    <xf numFmtId="0" fontId="7" fillId="0" borderId="0" xfId="0" applyFont="1" applyFill="1" applyBorder="1" applyAlignment="1">
      <alignment horizontal="right" wrapText="1"/>
    </xf>
    <xf numFmtId="0" fontId="7" fillId="0" borderId="2" xfId="0" applyFont="1" applyBorder="1" applyAlignment="1">
      <alignment horizontal="center" vertical="top" wrapText="1"/>
    </xf>
    <xf numFmtId="0" fontId="48" fillId="0" borderId="0" xfId="171" applyFont="1" applyAlignment="1">
      <alignment horizontal="center"/>
    </xf>
    <xf numFmtId="0" fontId="56" fillId="0" borderId="0" xfId="171" applyFont="1" applyAlignment="1">
      <alignment horizontal="center" vertical="center"/>
    </xf>
    <xf numFmtId="0" fontId="11" fillId="0" borderId="0" xfId="0" applyFont="1" applyAlignment="1">
      <alignment horizontal="center" vertical="center"/>
    </xf>
    <xf numFmtId="0" fontId="5" fillId="0" borderId="0" xfId="0" applyFont="1" applyAlignment="1">
      <alignment horizontal="center" vertical="center"/>
    </xf>
    <xf numFmtId="0" fontId="13" fillId="0" borderId="0" xfId="23777" applyFont="1" applyAlignment="1">
      <alignment horizontal="center"/>
    </xf>
    <xf numFmtId="0" fontId="5" fillId="0" borderId="0" xfId="0" applyFont="1" applyAlignment="1">
      <alignment horizontal="center"/>
    </xf>
    <xf numFmtId="0" fontId="13" fillId="0" borderId="0" xfId="23810" applyFont="1" applyAlignment="1">
      <alignment horizontal="center"/>
    </xf>
    <xf numFmtId="0" fontId="7" fillId="0" borderId="0" xfId="0" applyFont="1" applyFill="1" applyAlignment="1">
      <alignment horizontal="right" wrapText="1"/>
    </xf>
    <xf numFmtId="0" fontId="7" fillId="2" borderId="0" xfId="0" applyFont="1" applyFill="1" applyAlignment="1">
      <alignment horizontal="right" wrapText="1"/>
    </xf>
    <xf numFmtId="0" fontId="7" fillId="0" borderId="0" xfId="0" applyFont="1" applyAlignment="1">
      <alignment horizontal="right" wrapText="1"/>
    </xf>
    <xf numFmtId="0" fontId="7" fillId="0" borderId="0" xfId="0" applyFont="1" applyAlignment="1">
      <alignment horizontal="right" vertical="top" wrapText="1" indent="1"/>
    </xf>
    <xf numFmtId="0" fontId="6" fillId="0" borderId="0" xfId="0" applyFont="1" applyAlignment="1">
      <alignment horizontal="center"/>
    </xf>
    <xf numFmtId="0" fontId="7" fillId="0" borderId="0" xfId="0" applyFont="1" applyAlignment="1"/>
    <xf numFmtId="0" fontId="7" fillId="0" borderId="1" xfId="0" applyFont="1" applyFill="1" applyBorder="1" applyAlignment="1">
      <alignment horizontal="center"/>
    </xf>
    <xf numFmtId="0" fontId="7" fillId="0" borderId="0" xfId="0" applyFont="1" applyAlignment="1">
      <alignment horizontal="right" vertical="top"/>
    </xf>
    <xf numFmtId="0" fontId="7" fillId="0" borderId="2" xfId="0" applyFont="1" applyFill="1" applyBorder="1" applyAlignment="1">
      <alignment horizontal="center" vertical="top" wrapText="1"/>
    </xf>
    <xf numFmtId="0" fontId="7" fillId="0" borderId="3" xfId="97" applyFont="1" applyFill="1" applyBorder="1" applyAlignment="1">
      <alignment horizontal="center" vertical="top" wrapText="1"/>
    </xf>
    <xf numFmtId="0" fontId="7" fillId="0" borderId="3" xfId="97" applyFont="1" applyBorder="1" applyAlignment="1">
      <alignment horizontal="center" vertical="top" wrapText="1"/>
    </xf>
    <xf numFmtId="0" fontId="7" fillId="0" borderId="0" xfId="97" applyFont="1" applyAlignment="1">
      <alignment horizontal="right" vertical="top" wrapText="1"/>
    </xf>
    <xf numFmtId="0" fontId="13" fillId="0" borderId="0" xfId="97" applyFont="1" applyAlignment="1">
      <alignment horizontal="center"/>
    </xf>
    <xf numFmtId="0" fontId="5" fillId="0" borderId="0" xfId="97" applyFont="1" applyBorder="1" applyAlignment="1">
      <alignment horizontal="center"/>
    </xf>
    <xf numFmtId="0" fontId="5" fillId="0" borderId="0" xfId="97" applyFont="1" applyAlignment="1">
      <alignment horizontal="center"/>
    </xf>
    <xf numFmtId="0" fontId="13" fillId="0" borderId="1" xfId="0" applyFont="1" applyBorder="1" applyAlignment="1">
      <alignment horizontal="center"/>
    </xf>
    <xf numFmtId="0" fontId="7" fillId="0" borderId="0" xfId="0" applyFont="1" applyAlignment="1">
      <alignment horizontal="left" vertical="top"/>
    </xf>
    <xf numFmtId="0" fontId="13" fillId="0" borderId="3" xfId="0" applyFont="1" applyBorder="1" applyAlignment="1">
      <alignment horizontal="center"/>
    </xf>
    <xf numFmtId="164" fontId="7" fillId="0" borderId="2" xfId="7" applyNumberFormat="1" applyFont="1" applyBorder="1" applyAlignment="1">
      <alignment horizontal="center"/>
    </xf>
    <xf numFmtId="0" fontId="7" fillId="0" borderId="2" xfId="7" applyNumberFormat="1" applyFont="1" applyBorder="1" applyAlignment="1">
      <alignment horizontal="center"/>
    </xf>
    <xf numFmtId="0" fontId="13" fillId="0" borderId="0" xfId="0" applyFont="1" applyBorder="1" applyAlignment="1">
      <alignment horizontal="center"/>
    </xf>
    <xf numFmtId="0" fontId="5" fillId="0" borderId="1" xfId="0" applyFont="1" applyBorder="1" applyAlignment="1">
      <alignment horizontal="center"/>
    </xf>
    <xf numFmtId="0" fontId="5" fillId="0" borderId="0" xfId="0" applyFont="1" applyBorder="1" applyAlignment="1">
      <alignment horizontal="center"/>
    </xf>
    <xf numFmtId="0" fontId="5" fillId="0" borderId="0" xfId="0" applyFont="1" applyFill="1" applyBorder="1" applyAlignment="1">
      <alignment horizontal="center" vertical="top" wrapText="1"/>
    </xf>
    <xf numFmtId="0" fontId="13" fillId="0" borderId="0" xfId="167" applyFont="1" applyAlignment="1">
      <alignment horizontal="center"/>
    </xf>
    <xf numFmtId="0" fontId="5" fillId="0" borderId="0" xfId="167" applyFont="1" applyAlignment="1">
      <alignment horizontal="center"/>
    </xf>
    <xf numFmtId="0" fontId="7" fillId="0" borderId="2" xfId="47" applyNumberFormat="1" applyFont="1" applyBorder="1" applyAlignment="1">
      <alignment horizontal="center"/>
    </xf>
    <xf numFmtId="0" fontId="13" fillId="0" borderId="0" xfId="169" applyFont="1" applyAlignment="1">
      <alignment horizontal="center"/>
    </xf>
    <xf numFmtId="0" fontId="5" fillId="0" borderId="0" xfId="169" applyFont="1" applyAlignment="1">
      <alignment horizontal="center"/>
    </xf>
    <xf numFmtId="0" fontId="13" fillId="0" borderId="0" xfId="9274" applyFont="1" applyAlignment="1">
      <alignment horizontal="center"/>
    </xf>
    <xf numFmtId="0" fontId="7" fillId="0" borderId="1" xfId="9274" applyFont="1" applyBorder="1" applyAlignment="1">
      <alignment horizontal="right" vertical="top"/>
    </xf>
    <xf numFmtId="0" fontId="7" fillId="0" borderId="0" xfId="9274" applyFont="1" applyBorder="1" applyAlignment="1">
      <alignment horizontal="right" vertical="top"/>
    </xf>
    <xf numFmtId="0" fontId="7" fillId="0" borderId="0" xfId="0" applyFont="1" applyAlignment="1">
      <alignment horizontal="left" vertical="center" wrapText="1"/>
    </xf>
    <xf numFmtId="0" fontId="7" fillId="0" borderId="0" xfId="0" applyFont="1" applyAlignment="1">
      <alignment horizontal="left" vertical="center"/>
    </xf>
    <xf numFmtId="0" fontId="5" fillId="0" borderId="0" xfId="9274" applyFont="1" applyAlignment="1">
      <alignment horizontal="center"/>
    </xf>
    <xf numFmtId="0" fontId="5" fillId="0" borderId="0" xfId="9274" applyFont="1" applyAlignment="1">
      <alignment horizontal="center" wrapText="1"/>
    </xf>
    <xf numFmtId="0" fontId="13" fillId="0" borderId="0" xfId="9274" applyFont="1" applyAlignment="1">
      <alignment horizontal="center" wrapText="1"/>
    </xf>
    <xf numFmtId="0" fontId="7" fillId="0" borderId="0" xfId="0" applyFont="1" applyAlignment="1">
      <alignment horizontal="left" vertical="top" wrapText="1"/>
    </xf>
    <xf numFmtId="0" fontId="13" fillId="0" borderId="0" xfId="93" applyFont="1" applyAlignment="1">
      <alignment horizontal="center"/>
    </xf>
    <xf numFmtId="0" fontId="5" fillId="0" borderId="0" xfId="93" applyFont="1" applyAlignment="1">
      <alignment horizontal="center"/>
    </xf>
    <xf numFmtId="0" fontId="7" fillId="0" borderId="1" xfId="93" applyFont="1" applyFill="1" applyBorder="1" applyAlignment="1">
      <alignment horizontal="right" wrapText="1"/>
    </xf>
    <xf numFmtId="0" fontId="7" fillId="0" borderId="0" xfId="93" applyFont="1" applyFill="1" applyBorder="1" applyAlignment="1">
      <alignment horizontal="right" wrapText="1"/>
    </xf>
    <xf numFmtId="0" fontId="7" fillId="0" borderId="2" xfId="93" applyFont="1" applyBorder="1" applyAlignment="1">
      <alignment horizontal="center" wrapText="1"/>
    </xf>
    <xf numFmtId="0" fontId="7" fillId="0" borderId="1" xfId="93" applyFont="1" applyBorder="1" applyAlignment="1">
      <alignment horizontal="right" wrapText="1"/>
    </xf>
    <xf numFmtId="0" fontId="7" fillId="0" borderId="0" xfId="93" applyFont="1" applyBorder="1" applyAlignment="1">
      <alignment horizontal="right" wrapText="1"/>
    </xf>
    <xf numFmtId="0" fontId="7" fillId="29" borderId="0" xfId="93" applyFont="1" applyFill="1" applyAlignment="1">
      <alignment horizontal="right" wrapText="1"/>
    </xf>
    <xf numFmtId="0" fontId="5" fillId="0" borderId="3" xfId="9274" applyFont="1" applyBorder="1" applyAlignment="1">
      <alignment horizontal="center" wrapText="1"/>
    </xf>
    <xf numFmtId="0" fontId="5" fillId="0" borderId="0" xfId="9274" applyAlignment="1"/>
    <xf numFmtId="0" fontId="13" fillId="0" borderId="0" xfId="9274" applyFont="1" applyFill="1" applyAlignment="1">
      <alignment horizontal="center" wrapText="1"/>
    </xf>
    <xf numFmtId="0" fontId="13" fillId="0" borderId="0" xfId="9274" applyFont="1" applyFill="1" applyAlignment="1">
      <alignment horizontal="center"/>
    </xf>
    <xf numFmtId="0" fontId="5" fillId="0" borderId="0" xfId="9274" applyFill="1" applyAlignment="1"/>
    <xf numFmtId="0" fontId="54" fillId="0" borderId="0" xfId="9274" applyFont="1" applyAlignment="1">
      <alignment horizontal="center" wrapText="1"/>
    </xf>
    <xf numFmtId="0" fontId="54" fillId="0" borderId="0" xfId="9274" applyFont="1" applyAlignment="1">
      <alignment horizontal="center"/>
    </xf>
  </cellXfs>
  <cellStyles count="23820">
    <cellStyle name=" 1" xfId="200" xr:uid="{00000000-0005-0000-0000-000000000000}"/>
    <cellStyle name=" 2" xfId="201" xr:uid="{00000000-0005-0000-0000-000001000000}"/>
    <cellStyle name="$" xfId="202" xr:uid="{00000000-0005-0000-0000-000002000000}"/>
    <cellStyle name="$ 2" xfId="203" xr:uid="{00000000-0005-0000-0000-000003000000}"/>
    <cellStyle name="$ 3" xfId="204" xr:uid="{00000000-0005-0000-0000-000004000000}"/>
    <cellStyle name="$ k" xfId="205" xr:uid="{00000000-0005-0000-0000-000005000000}"/>
    <cellStyle name="$ k 2" xfId="206" xr:uid="{00000000-0005-0000-0000-000006000000}"/>
    <cellStyle name="$ k 3" xfId="207" xr:uid="{00000000-0005-0000-0000-000007000000}"/>
    <cellStyle name="$ M" xfId="208" xr:uid="{00000000-0005-0000-0000-000008000000}"/>
    <cellStyle name="$ M 2" xfId="209" xr:uid="{00000000-0005-0000-0000-000009000000}"/>
    <cellStyle name="$ M 3" xfId="210" xr:uid="{00000000-0005-0000-0000-00000A000000}"/>
    <cellStyle name="%" xfId="211" xr:uid="{00000000-0005-0000-0000-00000B000000}"/>
    <cellStyle name="% 2" xfId="212" xr:uid="{00000000-0005-0000-0000-00000C000000}"/>
    <cellStyle name="% 3" xfId="213" xr:uid="{00000000-0005-0000-0000-00000D000000}"/>
    <cellStyle name="%_from BT 1 Feb with Emmas comments" xfId="214" xr:uid="{00000000-0005-0000-0000-00000E000000}"/>
    <cellStyle name="%_from BT 1 Feb with Emmas comments 2" xfId="215" xr:uid="{00000000-0005-0000-0000-00000F000000}"/>
    <cellStyle name="%_from BT 1 Feb with Emmas comments 3" xfId="216" xr:uid="{00000000-0005-0000-0000-000010000000}"/>
    <cellStyle name="_2008020_CM_Model_Costsv1.3" xfId="217" xr:uid="{00000000-0005-0000-0000-000011000000}"/>
    <cellStyle name="_2008020_CM_Model_Costsv1.3 2" xfId="218" xr:uid="{00000000-0005-0000-0000-000012000000}"/>
    <cellStyle name="_2008020_CM_Model_Costsv1.3 3" xfId="219" xr:uid="{00000000-0005-0000-0000-000013000000}"/>
    <cellStyle name="_IMO Proforma Schedules" xfId="220" xr:uid="{00000000-0005-0000-0000-000014000000}"/>
    <cellStyle name="_IMO Proforma Schedules 2" xfId="221" xr:uid="{00000000-0005-0000-0000-000015000000}"/>
    <cellStyle name="_IMO Proforma Schedules 3" xfId="222" xr:uid="{00000000-0005-0000-0000-000016000000}"/>
    <cellStyle name="_Met One - CBD Metro - Model Input Sheets - Additional Inputs (27 November 2009)" xfId="223" xr:uid="{00000000-0005-0000-0000-000017000000}"/>
    <cellStyle name="_Model FCOv3 180408" xfId="224" xr:uid="{00000000-0005-0000-0000-000018000000}"/>
    <cellStyle name="_Platinum Tranche Analysis DF2" xfId="225" xr:uid="{00000000-0005-0000-0000-000019000000}"/>
    <cellStyle name="_Platinum Tranche Analysis DF2 FINAL" xfId="226" xr:uid="{00000000-0005-0000-0000-00001A000000}"/>
    <cellStyle name="=C:\WINNT\SYSTEM32\COMMAND.COM" xfId="227" xr:uid="{00000000-0005-0000-0000-00001B000000}"/>
    <cellStyle name="=C:\WINNT\SYSTEM32\COMMAND.COM 2" xfId="228" xr:uid="{00000000-0005-0000-0000-00001C000000}"/>
    <cellStyle name="=C:\WINNT\SYSTEM32\COMMAND.COM 2 2" xfId="229" xr:uid="{00000000-0005-0000-0000-00001D000000}"/>
    <cellStyle name="=C:\WINNT\SYSTEM32\COMMAND.COM 2 3" xfId="230" xr:uid="{00000000-0005-0000-0000-00001E000000}"/>
    <cellStyle name="=C:\WINNT\SYSTEM32\COMMAND.COM 3" xfId="231" xr:uid="{00000000-0005-0000-0000-00001F000000}"/>
    <cellStyle name="=C:\WINNT\SYSTEM32\COMMAND.COM 4" xfId="232" xr:uid="{00000000-0005-0000-0000-000020000000}"/>
    <cellStyle name="=C:\WINNT\SYSTEM32\COMMAND.COM_Templatev1 8 Bid Model Final - WFM10 (Payment Mechanism) v14" xfId="233" xr:uid="{00000000-0005-0000-0000-000021000000}"/>
    <cellStyle name="0%" xfId="234" xr:uid="{00000000-0005-0000-0000-000022000000}"/>
    <cellStyle name="0% 2" xfId="235" xr:uid="{00000000-0005-0000-0000-000023000000}"/>
    <cellStyle name="0% 3" xfId="236" xr:uid="{00000000-0005-0000-0000-000024000000}"/>
    <cellStyle name="0.0%" xfId="237" xr:uid="{00000000-0005-0000-0000-000025000000}"/>
    <cellStyle name="0.0% 2" xfId="238" xr:uid="{00000000-0005-0000-0000-000026000000}"/>
    <cellStyle name="0.0% 3" xfId="239" xr:uid="{00000000-0005-0000-0000-000027000000}"/>
    <cellStyle name="0.00%" xfId="240" xr:uid="{00000000-0005-0000-0000-000028000000}"/>
    <cellStyle name="0.00% 2" xfId="241" xr:uid="{00000000-0005-0000-0000-000029000000}"/>
    <cellStyle name="0.00% 3" xfId="242" xr:uid="{00000000-0005-0000-0000-00002A000000}"/>
    <cellStyle name="20 % - Accent1" xfId="243" xr:uid="{00000000-0005-0000-0000-00002B000000}"/>
    <cellStyle name="20 % - Accent2" xfId="244" xr:uid="{00000000-0005-0000-0000-00002C000000}"/>
    <cellStyle name="20 % - Accent3" xfId="245" xr:uid="{00000000-0005-0000-0000-00002D000000}"/>
    <cellStyle name="20 % - Accent4" xfId="246" xr:uid="{00000000-0005-0000-0000-00002E000000}"/>
    <cellStyle name="20 % - Accent5" xfId="247" xr:uid="{00000000-0005-0000-0000-00002F000000}"/>
    <cellStyle name="20 % - Accent6" xfId="248" xr:uid="{00000000-0005-0000-0000-000030000000}"/>
    <cellStyle name="20% - Accent1 10" xfId="249" xr:uid="{00000000-0005-0000-0000-000031000000}"/>
    <cellStyle name="20% - Accent1 11" xfId="250" xr:uid="{00000000-0005-0000-0000-000032000000}"/>
    <cellStyle name="20% - Accent1 12" xfId="251" xr:uid="{00000000-0005-0000-0000-000033000000}"/>
    <cellStyle name="20% - Accent1 13" xfId="252" xr:uid="{00000000-0005-0000-0000-000034000000}"/>
    <cellStyle name="20% - Accent1 14" xfId="253" xr:uid="{00000000-0005-0000-0000-000035000000}"/>
    <cellStyle name="20% - Accent1 15" xfId="254" xr:uid="{00000000-0005-0000-0000-000036000000}"/>
    <cellStyle name="20% - Accent1 16" xfId="255" xr:uid="{00000000-0005-0000-0000-000037000000}"/>
    <cellStyle name="20% - Accent1 17" xfId="256" xr:uid="{00000000-0005-0000-0000-000038000000}"/>
    <cellStyle name="20% - Accent1 18" xfId="257" xr:uid="{00000000-0005-0000-0000-000039000000}"/>
    <cellStyle name="20% - Accent1 19" xfId="258" xr:uid="{00000000-0005-0000-0000-00003A000000}"/>
    <cellStyle name="20% - Accent1 2" xfId="9" xr:uid="{00000000-0005-0000-0000-00003B000000}"/>
    <cellStyle name="20% - Accent1 2 2" xfId="259" xr:uid="{00000000-0005-0000-0000-00003C000000}"/>
    <cellStyle name="20% - Accent1 2 3" xfId="260" xr:uid="{00000000-0005-0000-0000-00003D000000}"/>
    <cellStyle name="20% - Accent1 2 4" xfId="261" xr:uid="{00000000-0005-0000-0000-00003E000000}"/>
    <cellStyle name="20% - Accent1 2 5" xfId="262" xr:uid="{00000000-0005-0000-0000-00003F000000}"/>
    <cellStyle name="20% - Accent1 20" xfId="263" xr:uid="{00000000-0005-0000-0000-000040000000}"/>
    <cellStyle name="20% - Accent1 21" xfId="264" xr:uid="{00000000-0005-0000-0000-000041000000}"/>
    <cellStyle name="20% - Accent1 22" xfId="265" xr:uid="{00000000-0005-0000-0000-000042000000}"/>
    <cellStyle name="20% - Accent1 23" xfId="266" xr:uid="{00000000-0005-0000-0000-000043000000}"/>
    <cellStyle name="20% - Accent1 24" xfId="267" xr:uid="{00000000-0005-0000-0000-000044000000}"/>
    <cellStyle name="20% - Accent1 25" xfId="268" xr:uid="{00000000-0005-0000-0000-000045000000}"/>
    <cellStyle name="20% - Accent1 26" xfId="269" xr:uid="{00000000-0005-0000-0000-000046000000}"/>
    <cellStyle name="20% - Accent1 27" xfId="270" xr:uid="{00000000-0005-0000-0000-000047000000}"/>
    <cellStyle name="20% - Accent1 28" xfId="271" xr:uid="{00000000-0005-0000-0000-000048000000}"/>
    <cellStyle name="20% - Accent1 29" xfId="272" xr:uid="{00000000-0005-0000-0000-000049000000}"/>
    <cellStyle name="20% - Accent1 3" xfId="273" xr:uid="{00000000-0005-0000-0000-00004A000000}"/>
    <cellStyle name="20% - Accent1 30" xfId="274" xr:uid="{00000000-0005-0000-0000-00004B000000}"/>
    <cellStyle name="20% - Accent1 31" xfId="275" xr:uid="{00000000-0005-0000-0000-00004C000000}"/>
    <cellStyle name="20% - Accent1 32" xfId="276" xr:uid="{00000000-0005-0000-0000-00004D000000}"/>
    <cellStyle name="20% - Accent1 33" xfId="277" xr:uid="{00000000-0005-0000-0000-00004E000000}"/>
    <cellStyle name="20% - Accent1 34" xfId="278" xr:uid="{00000000-0005-0000-0000-00004F000000}"/>
    <cellStyle name="20% - Accent1 35" xfId="279" xr:uid="{00000000-0005-0000-0000-000050000000}"/>
    <cellStyle name="20% - Accent1 36" xfId="280" xr:uid="{00000000-0005-0000-0000-000051000000}"/>
    <cellStyle name="20% - Accent1 4" xfId="281" xr:uid="{00000000-0005-0000-0000-000052000000}"/>
    <cellStyle name="20% - Accent1 5" xfId="282" xr:uid="{00000000-0005-0000-0000-000053000000}"/>
    <cellStyle name="20% - Accent1 6" xfId="283" xr:uid="{00000000-0005-0000-0000-000054000000}"/>
    <cellStyle name="20% - Accent1 7" xfId="284" xr:uid="{00000000-0005-0000-0000-000055000000}"/>
    <cellStyle name="20% - Accent1 8" xfId="285" xr:uid="{00000000-0005-0000-0000-000056000000}"/>
    <cellStyle name="20% - Accent1 9" xfId="286" xr:uid="{00000000-0005-0000-0000-000057000000}"/>
    <cellStyle name="20% - Accent2 10" xfId="287" xr:uid="{00000000-0005-0000-0000-000058000000}"/>
    <cellStyle name="20% - Accent2 11" xfId="288" xr:uid="{00000000-0005-0000-0000-000059000000}"/>
    <cellStyle name="20% - Accent2 12" xfId="289" xr:uid="{00000000-0005-0000-0000-00005A000000}"/>
    <cellStyle name="20% - Accent2 13" xfId="290" xr:uid="{00000000-0005-0000-0000-00005B000000}"/>
    <cellStyle name="20% - Accent2 14" xfId="291" xr:uid="{00000000-0005-0000-0000-00005C000000}"/>
    <cellStyle name="20% - Accent2 15" xfId="292" xr:uid="{00000000-0005-0000-0000-00005D000000}"/>
    <cellStyle name="20% - Accent2 16" xfId="293" xr:uid="{00000000-0005-0000-0000-00005E000000}"/>
    <cellStyle name="20% - Accent2 17" xfId="294" xr:uid="{00000000-0005-0000-0000-00005F000000}"/>
    <cellStyle name="20% - Accent2 18" xfId="295" xr:uid="{00000000-0005-0000-0000-000060000000}"/>
    <cellStyle name="20% - Accent2 19" xfId="296" xr:uid="{00000000-0005-0000-0000-000061000000}"/>
    <cellStyle name="20% - Accent2 2" xfId="10" xr:uid="{00000000-0005-0000-0000-000062000000}"/>
    <cellStyle name="20% - Accent2 2 2" xfId="297" xr:uid="{00000000-0005-0000-0000-000063000000}"/>
    <cellStyle name="20% - Accent2 2 3" xfId="298" xr:uid="{00000000-0005-0000-0000-000064000000}"/>
    <cellStyle name="20% - Accent2 2 4" xfId="299" xr:uid="{00000000-0005-0000-0000-000065000000}"/>
    <cellStyle name="20% - Accent2 2 5" xfId="300" xr:uid="{00000000-0005-0000-0000-000066000000}"/>
    <cellStyle name="20% - Accent2 20" xfId="301" xr:uid="{00000000-0005-0000-0000-000067000000}"/>
    <cellStyle name="20% - Accent2 21" xfId="302" xr:uid="{00000000-0005-0000-0000-000068000000}"/>
    <cellStyle name="20% - Accent2 22" xfId="303" xr:uid="{00000000-0005-0000-0000-000069000000}"/>
    <cellStyle name="20% - Accent2 23" xfId="304" xr:uid="{00000000-0005-0000-0000-00006A000000}"/>
    <cellStyle name="20% - Accent2 24" xfId="305" xr:uid="{00000000-0005-0000-0000-00006B000000}"/>
    <cellStyle name="20% - Accent2 25" xfId="306" xr:uid="{00000000-0005-0000-0000-00006C000000}"/>
    <cellStyle name="20% - Accent2 26" xfId="307" xr:uid="{00000000-0005-0000-0000-00006D000000}"/>
    <cellStyle name="20% - Accent2 27" xfId="308" xr:uid="{00000000-0005-0000-0000-00006E000000}"/>
    <cellStyle name="20% - Accent2 28" xfId="309" xr:uid="{00000000-0005-0000-0000-00006F000000}"/>
    <cellStyle name="20% - Accent2 29" xfId="310" xr:uid="{00000000-0005-0000-0000-000070000000}"/>
    <cellStyle name="20% - Accent2 3" xfId="311" xr:uid="{00000000-0005-0000-0000-000071000000}"/>
    <cellStyle name="20% - Accent2 30" xfId="312" xr:uid="{00000000-0005-0000-0000-000072000000}"/>
    <cellStyle name="20% - Accent2 31" xfId="313" xr:uid="{00000000-0005-0000-0000-000073000000}"/>
    <cellStyle name="20% - Accent2 32" xfId="314" xr:uid="{00000000-0005-0000-0000-000074000000}"/>
    <cellStyle name="20% - Accent2 33" xfId="315" xr:uid="{00000000-0005-0000-0000-000075000000}"/>
    <cellStyle name="20% - Accent2 34" xfId="316" xr:uid="{00000000-0005-0000-0000-000076000000}"/>
    <cellStyle name="20% - Accent2 35" xfId="317" xr:uid="{00000000-0005-0000-0000-000077000000}"/>
    <cellStyle name="20% - Accent2 36" xfId="318" xr:uid="{00000000-0005-0000-0000-000078000000}"/>
    <cellStyle name="20% - Accent2 4" xfId="319" xr:uid="{00000000-0005-0000-0000-000079000000}"/>
    <cellStyle name="20% - Accent2 5" xfId="320" xr:uid="{00000000-0005-0000-0000-00007A000000}"/>
    <cellStyle name="20% - Accent2 6" xfId="321" xr:uid="{00000000-0005-0000-0000-00007B000000}"/>
    <cellStyle name="20% - Accent2 7" xfId="322" xr:uid="{00000000-0005-0000-0000-00007C000000}"/>
    <cellStyle name="20% - Accent2 8" xfId="323" xr:uid="{00000000-0005-0000-0000-00007D000000}"/>
    <cellStyle name="20% - Accent2 9" xfId="324" xr:uid="{00000000-0005-0000-0000-00007E000000}"/>
    <cellStyle name="20% - Accent3 10" xfId="325" xr:uid="{00000000-0005-0000-0000-00007F000000}"/>
    <cellStyle name="20% - Accent3 11" xfId="326" xr:uid="{00000000-0005-0000-0000-000080000000}"/>
    <cellStyle name="20% - Accent3 12" xfId="327" xr:uid="{00000000-0005-0000-0000-000081000000}"/>
    <cellStyle name="20% - Accent3 13" xfId="328" xr:uid="{00000000-0005-0000-0000-000082000000}"/>
    <cellStyle name="20% - Accent3 14" xfId="329" xr:uid="{00000000-0005-0000-0000-000083000000}"/>
    <cellStyle name="20% - Accent3 15" xfId="330" xr:uid="{00000000-0005-0000-0000-000084000000}"/>
    <cellStyle name="20% - Accent3 16" xfId="331" xr:uid="{00000000-0005-0000-0000-000085000000}"/>
    <cellStyle name="20% - Accent3 17" xfId="332" xr:uid="{00000000-0005-0000-0000-000086000000}"/>
    <cellStyle name="20% - Accent3 18" xfId="333" xr:uid="{00000000-0005-0000-0000-000087000000}"/>
    <cellStyle name="20% - Accent3 19" xfId="334" xr:uid="{00000000-0005-0000-0000-000088000000}"/>
    <cellStyle name="20% - Accent3 2" xfId="11" xr:uid="{00000000-0005-0000-0000-000089000000}"/>
    <cellStyle name="20% - Accent3 2 2" xfId="335" xr:uid="{00000000-0005-0000-0000-00008A000000}"/>
    <cellStyle name="20% - Accent3 2 3" xfId="336" xr:uid="{00000000-0005-0000-0000-00008B000000}"/>
    <cellStyle name="20% - Accent3 2 4" xfId="337" xr:uid="{00000000-0005-0000-0000-00008C000000}"/>
    <cellStyle name="20% - Accent3 2 5" xfId="338" xr:uid="{00000000-0005-0000-0000-00008D000000}"/>
    <cellStyle name="20% - Accent3 20" xfId="339" xr:uid="{00000000-0005-0000-0000-00008E000000}"/>
    <cellStyle name="20% - Accent3 21" xfId="340" xr:uid="{00000000-0005-0000-0000-00008F000000}"/>
    <cellStyle name="20% - Accent3 22" xfId="341" xr:uid="{00000000-0005-0000-0000-000090000000}"/>
    <cellStyle name="20% - Accent3 23" xfId="342" xr:uid="{00000000-0005-0000-0000-000091000000}"/>
    <cellStyle name="20% - Accent3 24" xfId="343" xr:uid="{00000000-0005-0000-0000-000092000000}"/>
    <cellStyle name="20% - Accent3 25" xfId="344" xr:uid="{00000000-0005-0000-0000-000093000000}"/>
    <cellStyle name="20% - Accent3 26" xfId="345" xr:uid="{00000000-0005-0000-0000-000094000000}"/>
    <cellStyle name="20% - Accent3 27" xfId="346" xr:uid="{00000000-0005-0000-0000-000095000000}"/>
    <cellStyle name="20% - Accent3 28" xfId="347" xr:uid="{00000000-0005-0000-0000-000096000000}"/>
    <cellStyle name="20% - Accent3 29" xfId="348" xr:uid="{00000000-0005-0000-0000-000097000000}"/>
    <cellStyle name="20% - Accent3 3" xfId="349" xr:uid="{00000000-0005-0000-0000-000098000000}"/>
    <cellStyle name="20% - Accent3 30" xfId="350" xr:uid="{00000000-0005-0000-0000-000099000000}"/>
    <cellStyle name="20% - Accent3 31" xfId="351" xr:uid="{00000000-0005-0000-0000-00009A000000}"/>
    <cellStyle name="20% - Accent3 32" xfId="352" xr:uid="{00000000-0005-0000-0000-00009B000000}"/>
    <cellStyle name="20% - Accent3 33" xfId="353" xr:uid="{00000000-0005-0000-0000-00009C000000}"/>
    <cellStyle name="20% - Accent3 34" xfId="354" xr:uid="{00000000-0005-0000-0000-00009D000000}"/>
    <cellStyle name="20% - Accent3 35" xfId="355" xr:uid="{00000000-0005-0000-0000-00009E000000}"/>
    <cellStyle name="20% - Accent3 36" xfId="356" xr:uid="{00000000-0005-0000-0000-00009F000000}"/>
    <cellStyle name="20% - Accent3 4" xfId="357" xr:uid="{00000000-0005-0000-0000-0000A0000000}"/>
    <cellStyle name="20% - Accent3 5" xfId="358" xr:uid="{00000000-0005-0000-0000-0000A1000000}"/>
    <cellStyle name="20% - Accent3 6" xfId="359" xr:uid="{00000000-0005-0000-0000-0000A2000000}"/>
    <cellStyle name="20% - Accent3 7" xfId="360" xr:uid="{00000000-0005-0000-0000-0000A3000000}"/>
    <cellStyle name="20% - Accent3 8" xfId="361" xr:uid="{00000000-0005-0000-0000-0000A4000000}"/>
    <cellStyle name="20% - Accent3 9" xfId="362" xr:uid="{00000000-0005-0000-0000-0000A5000000}"/>
    <cellStyle name="20% - Accent4 10" xfId="363" xr:uid="{00000000-0005-0000-0000-0000A6000000}"/>
    <cellStyle name="20% - Accent4 11" xfId="364" xr:uid="{00000000-0005-0000-0000-0000A7000000}"/>
    <cellStyle name="20% - Accent4 12" xfId="365" xr:uid="{00000000-0005-0000-0000-0000A8000000}"/>
    <cellStyle name="20% - Accent4 13" xfId="366" xr:uid="{00000000-0005-0000-0000-0000A9000000}"/>
    <cellStyle name="20% - Accent4 14" xfId="367" xr:uid="{00000000-0005-0000-0000-0000AA000000}"/>
    <cellStyle name="20% - Accent4 15" xfId="368" xr:uid="{00000000-0005-0000-0000-0000AB000000}"/>
    <cellStyle name="20% - Accent4 16" xfId="369" xr:uid="{00000000-0005-0000-0000-0000AC000000}"/>
    <cellStyle name="20% - Accent4 17" xfId="370" xr:uid="{00000000-0005-0000-0000-0000AD000000}"/>
    <cellStyle name="20% - Accent4 18" xfId="371" xr:uid="{00000000-0005-0000-0000-0000AE000000}"/>
    <cellStyle name="20% - Accent4 19" xfId="372" xr:uid="{00000000-0005-0000-0000-0000AF000000}"/>
    <cellStyle name="20% - Accent4 2" xfId="12" xr:uid="{00000000-0005-0000-0000-0000B0000000}"/>
    <cellStyle name="20% - Accent4 2 2" xfId="373" xr:uid="{00000000-0005-0000-0000-0000B1000000}"/>
    <cellStyle name="20% - Accent4 2 3" xfId="374" xr:uid="{00000000-0005-0000-0000-0000B2000000}"/>
    <cellStyle name="20% - Accent4 2 4" xfId="375" xr:uid="{00000000-0005-0000-0000-0000B3000000}"/>
    <cellStyle name="20% - Accent4 2 5" xfId="376" xr:uid="{00000000-0005-0000-0000-0000B4000000}"/>
    <cellStyle name="20% - Accent4 20" xfId="377" xr:uid="{00000000-0005-0000-0000-0000B5000000}"/>
    <cellStyle name="20% - Accent4 21" xfId="378" xr:uid="{00000000-0005-0000-0000-0000B6000000}"/>
    <cellStyle name="20% - Accent4 22" xfId="379" xr:uid="{00000000-0005-0000-0000-0000B7000000}"/>
    <cellStyle name="20% - Accent4 23" xfId="380" xr:uid="{00000000-0005-0000-0000-0000B8000000}"/>
    <cellStyle name="20% - Accent4 24" xfId="381" xr:uid="{00000000-0005-0000-0000-0000B9000000}"/>
    <cellStyle name="20% - Accent4 25" xfId="382" xr:uid="{00000000-0005-0000-0000-0000BA000000}"/>
    <cellStyle name="20% - Accent4 26" xfId="383" xr:uid="{00000000-0005-0000-0000-0000BB000000}"/>
    <cellStyle name="20% - Accent4 27" xfId="384" xr:uid="{00000000-0005-0000-0000-0000BC000000}"/>
    <cellStyle name="20% - Accent4 28" xfId="385" xr:uid="{00000000-0005-0000-0000-0000BD000000}"/>
    <cellStyle name="20% - Accent4 29" xfId="386" xr:uid="{00000000-0005-0000-0000-0000BE000000}"/>
    <cellStyle name="20% - Accent4 3" xfId="387" xr:uid="{00000000-0005-0000-0000-0000BF000000}"/>
    <cellStyle name="20% - Accent4 30" xfId="388" xr:uid="{00000000-0005-0000-0000-0000C0000000}"/>
    <cellStyle name="20% - Accent4 31" xfId="389" xr:uid="{00000000-0005-0000-0000-0000C1000000}"/>
    <cellStyle name="20% - Accent4 32" xfId="390" xr:uid="{00000000-0005-0000-0000-0000C2000000}"/>
    <cellStyle name="20% - Accent4 33" xfId="391" xr:uid="{00000000-0005-0000-0000-0000C3000000}"/>
    <cellStyle name="20% - Accent4 34" xfId="392" xr:uid="{00000000-0005-0000-0000-0000C4000000}"/>
    <cellStyle name="20% - Accent4 35" xfId="393" xr:uid="{00000000-0005-0000-0000-0000C5000000}"/>
    <cellStyle name="20% - Accent4 36" xfId="394" xr:uid="{00000000-0005-0000-0000-0000C6000000}"/>
    <cellStyle name="20% - Accent4 4" xfId="395" xr:uid="{00000000-0005-0000-0000-0000C7000000}"/>
    <cellStyle name="20% - Accent4 5" xfId="396" xr:uid="{00000000-0005-0000-0000-0000C8000000}"/>
    <cellStyle name="20% - Accent4 6" xfId="397" xr:uid="{00000000-0005-0000-0000-0000C9000000}"/>
    <cellStyle name="20% - Accent4 7" xfId="398" xr:uid="{00000000-0005-0000-0000-0000CA000000}"/>
    <cellStyle name="20% - Accent4 8" xfId="399" xr:uid="{00000000-0005-0000-0000-0000CB000000}"/>
    <cellStyle name="20% - Accent4 9" xfId="400" xr:uid="{00000000-0005-0000-0000-0000CC000000}"/>
    <cellStyle name="20% - Accent5 10" xfId="401" xr:uid="{00000000-0005-0000-0000-0000CD000000}"/>
    <cellStyle name="20% - Accent5 11" xfId="402" xr:uid="{00000000-0005-0000-0000-0000CE000000}"/>
    <cellStyle name="20% - Accent5 12" xfId="403" xr:uid="{00000000-0005-0000-0000-0000CF000000}"/>
    <cellStyle name="20% - Accent5 13" xfId="404" xr:uid="{00000000-0005-0000-0000-0000D0000000}"/>
    <cellStyle name="20% - Accent5 14" xfId="405" xr:uid="{00000000-0005-0000-0000-0000D1000000}"/>
    <cellStyle name="20% - Accent5 15" xfId="406" xr:uid="{00000000-0005-0000-0000-0000D2000000}"/>
    <cellStyle name="20% - Accent5 16" xfId="407" xr:uid="{00000000-0005-0000-0000-0000D3000000}"/>
    <cellStyle name="20% - Accent5 17" xfId="408" xr:uid="{00000000-0005-0000-0000-0000D4000000}"/>
    <cellStyle name="20% - Accent5 18" xfId="409" xr:uid="{00000000-0005-0000-0000-0000D5000000}"/>
    <cellStyle name="20% - Accent5 19" xfId="410" xr:uid="{00000000-0005-0000-0000-0000D6000000}"/>
    <cellStyle name="20% - Accent5 2" xfId="13" xr:uid="{00000000-0005-0000-0000-0000D7000000}"/>
    <cellStyle name="20% - Accent5 2 2" xfId="411" xr:uid="{00000000-0005-0000-0000-0000D8000000}"/>
    <cellStyle name="20% - Accent5 2 3" xfId="412" xr:uid="{00000000-0005-0000-0000-0000D9000000}"/>
    <cellStyle name="20% - Accent5 2 4" xfId="413" xr:uid="{00000000-0005-0000-0000-0000DA000000}"/>
    <cellStyle name="20% - Accent5 2 5" xfId="414" xr:uid="{00000000-0005-0000-0000-0000DB000000}"/>
    <cellStyle name="20% - Accent5 20" xfId="415" xr:uid="{00000000-0005-0000-0000-0000DC000000}"/>
    <cellStyle name="20% - Accent5 21" xfId="416" xr:uid="{00000000-0005-0000-0000-0000DD000000}"/>
    <cellStyle name="20% - Accent5 22" xfId="417" xr:uid="{00000000-0005-0000-0000-0000DE000000}"/>
    <cellStyle name="20% - Accent5 23" xfId="418" xr:uid="{00000000-0005-0000-0000-0000DF000000}"/>
    <cellStyle name="20% - Accent5 24" xfId="419" xr:uid="{00000000-0005-0000-0000-0000E0000000}"/>
    <cellStyle name="20% - Accent5 25" xfId="420" xr:uid="{00000000-0005-0000-0000-0000E1000000}"/>
    <cellStyle name="20% - Accent5 26" xfId="421" xr:uid="{00000000-0005-0000-0000-0000E2000000}"/>
    <cellStyle name="20% - Accent5 27" xfId="422" xr:uid="{00000000-0005-0000-0000-0000E3000000}"/>
    <cellStyle name="20% - Accent5 28" xfId="423" xr:uid="{00000000-0005-0000-0000-0000E4000000}"/>
    <cellStyle name="20% - Accent5 29" xfId="424" xr:uid="{00000000-0005-0000-0000-0000E5000000}"/>
    <cellStyle name="20% - Accent5 3" xfId="425" xr:uid="{00000000-0005-0000-0000-0000E6000000}"/>
    <cellStyle name="20% - Accent5 30" xfId="426" xr:uid="{00000000-0005-0000-0000-0000E7000000}"/>
    <cellStyle name="20% - Accent5 31" xfId="427" xr:uid="{00000000-0005-0000-0000-0000E8000000}"/>
    <cellStyle name="20% - Accent5 32" xfId="428" xr:uid="{00000000-0005-0000-0000-0000E9000000}"/>
    <cellStyle name="20% - Accent5 33" xfId="429" xr:uid="{00000000-0005-0000-0000-0000EA000000}"/>
    <cellStyle name="20% - Accent5 34" xfId="430" xr:uid="{00000000-0005-0000-0000-0000EB000000}"/>
    <cellStyle name="20% - Accent5 35" xfId="431" xr:uid="{00000000-0005-0000-0000-0000EC000000}"/>
    <cellStyle name="20% - Accent5 36" xfId="432" xr:uid="{00000000-0005-0000-0000-0000ED000000}"/>
    <cellStyle name="20% - Accent5 4" xfId="433" xr:uid="{00000000-0005-0000-0000-0000EE000000}"/>
    <cellStyle name="20% - Accent5 5" xfId="434" xr:uid="{00000000-0005-0000-0000-0000EF000000}"/>
    <cellStyle name="20% - Accent5 6" xfId="435" xr:uid="{00000000-0005-0000-0000-0000F0000000}"/>
    <cellStyle name="20% - Accent5 7" xfId="436" xr:uid="{00000000-0005-0000-0000-0000F1000000}"/>
    <cellStyle name="20% - Accent5 8" xfId="437" xr:uid="{00000000-0005-0000-0000-0000F2000000}"/>
    <cellStyle name="20% - Accent5 9" xfId="438" xr:uid="{00000000-0005-0000-0000-0000F3000000}"/>
    <cellStyle name="20% - Accent6 10" xfId="439" xr:uid="{00000000-0005-0000-0000-0000F4000000}"/>
    <cellStyle name="20% - Accent6 11" xfId="440" xr:uid="{00000000-0005-0000-0000-0000F5000000}"/>
    <cellStyle name="20% - Accent6 12" xfId="441" xr:uid="{00000000-0005-0000-0000-0000F6000000}"/>
    <cellStyle name="20% - Accent6 13" xfId="442" xr:uid="{00000000-0005-0000-0000-0000F7000000}"/>
    <cellStyle name="20% - Accent6 14" xfId="443" xr:uid="{00000000-0005-0000-0000-0000F8000000}"/>
    <cellStyle name="20% - Accent6 15" xfId="444" xr:uid="{00000000-0005-0000-0000-0000F9000000}"/>
    <cellStyle name="20% - Accent6 16" xfId="445" xr:uid="{00000000-0005-0000-0000-0000FA000000}"/>
    <cellStyle name="20% - Accent6 17" xfId="446" xr:uid="{00000000-0005-0000-0000-0000FB000000}"/>
    <cellStyle name="20% - Accent6 18" xfId="447" xr:uid="{00000000-0005-0000-0000-0000FC000000}"/>
    <cellStyle name="20% - Accent6 19" xfId="448" xr:uid="{00000000-0005-0000-0000-0000FD000000}"/>
    <cellStyle name="20% - Accent6 2" xfId="14" xr:uid="{00000000-0005-0000-0000-0000FE000000}"/>
    <cellStyle name="20% - Accent6 2 2" xfId="449" xr:uid="{00000000-0005-0000-0000-0000FF000000}"/>
    <cellStyle name="20% - Accent6 2 3" xfId="450" xr:uid="{00000000-0005-0000-0000-000000010000}"/>
    <cellStyle name="20% - Accent6 2 4" xfId="451" xr:uid="{00000000-0005-0000-0000-000001010000}"/>
    <cellStyle name="20% - Accent6 2 5" xfId="452" xr:uid="{00000000-0005-0000-0000-000002010000}"/>
    <cellStyle name="20% - Accent6 20" xfId="453" xr:uid="{00000000-0005-0000-0000-000003010000}"/>
    <cellStyle name="20% - Accent6 21" xfId="454" xr:uid="{00000000-0005-0000-0000-000004010000}"/>
    <cellStyle name="20% - Accent6 22" xfId="455" xr:uid="{00000000-0005-0000-0000-000005010000}"/>
    <cellStyle name="20% - Accent6 23" xfId="456" xr:uid="{00000000-0005-0000-0000-000006010000}"/>
    <cellStyle name="20% - Accent6 24" xfId="457" xr:uid="{00000000-0005-0000-0000-000007010000}"/>
    <cellStyle name="20% - Accent6 25" xfId="458" xr:uid="{00000000-0005-0000-0000-000008010000}"/>
    <cellStyle name="20% - Accent6 26" xfId="459" xr:uid="{00000000-0005-0000-0000-000009010000}"/>
    <cellStyle name="20% - Accent6 27" xfId="460" xr:uid="{00000000-0005-0000-0000-00000A010000}"/>
    <cellStyle name="20% - Accent6 28" xfId="461" xr:uid="{00000000-0005-0000-0000-00000B010000}"/>
    <cellStyle name="20% - Accent6 29" xfId="462" xr:uid="{00000000-0005-0000-0000-00000C010000}"/>
    <cellStyle name="20% - Accent6 3" xfId="463" xr:uid="{00000000-0005-0000-0000-00000D010000}"/>
    <cellStyle name="20% - Accent6 30" xfId="464" xr:uid="{00000000-0005-0000-0000-00000E010000}"/>
    <cellStyle name="20% - Accent6 31" xfId="465" xr:uid="{00000000-0005-0000-0000-00000F010000}"/>
    <cellStyle name="20% - Accent6 32" xfId="466" xr:uid="{00000000-0005-0000-0000-000010010000}"/>
    <cellStyle name="20% - Accent6 33" xfId="467" xr:uid="{00000000-0005-0000-0000-000011010000}"/>
    <cellStyle name="20% - Accent6 34" xfId="468" xr:uid="{00000000-0005-0000-0000-000012010000}"/>
    <cellStyle name="20% - Accent6 35" xfId="469" xr:uid="{00000000-0005-0000-0000-000013010000}"/>
    <cellStyle name="20% - Accent6 36" xfId="470" xr:uid="{00000000-0005-0000-0000-000014010000}"/>
    <cellStyle name="20% - Accent6 4" xfId="471" xr:uid="{00000000-0005-0000-0000-000015010000}"/>
    <cellStyle name="20% - Accent6 5" xfId="472" xr:uid="{00000000-0005-0000-0000-000016010000}"/>
    <cellStyle name="20% - Accent6 6" xfId="473" xr:uid="{00000000-0005-0000-0000-000017010000}"/>
    <cellStyle name="20% - Accent6 7" xfId="474" xr:uid="{00000000-0005-0000-0000-000018010000}"/>
    <cellStyle name="20% - Accent6 8" xfId="475" xr:uid="{00000000-0005-0000-0000-000019010000}"/>
    <cellStyle name="20% - Accent6 9" xfId="476" xr:uid="{00000000-0005-0000-0000-00001A010000}"/>
    <cellStyle name="40 % - Accent1" xfId="477" xr:uid="{00000000-0005-0000-0000-00001B010000}"/>
    <cellStyle name="40 % - Accent2" xfId="478" xr:uid="{00000000-0005-0000-0000-00001C010000}"/>
    <cellStyle name="40 % - Accent3" xfId="479" xr:uid="{00000000-0005-0000-0000-00001D010000}"/>
    <cellStyle name="40 % - Accent4" xfId="480" xr:uid="{00000000-0005-0000-0000-00001E010000}"/>
    <cellStyle name="40 % - Accent5" xfId="481" xr:uid="{00000000-0005-0000-0000-00001F010000}"/>
    <cellStyle name="40 % - Accent6" xfId="482" xr:uid="{00000000-0005-0000-0000-000020010000}"/>
    <cellStyle name="40% - Accent1 10" xfId="483" xr:uid="{00000000-0005-0000-0000-000021010000}"/>
    <cellStyle name="40% - Accent1 11" xfId="484" xr:uid="{00000000-0005-0000-0000-000022010000}"/>
    <cellStyle name="40% - Accent1 12" xfId="485" xr:uid="{00000000-0005-0000-0000-000023010000}"/>
    <cellStyle name="40% - Accent1 13" xfId="486" xr:uid="{00000000-0005-0000-0000-000024010000}"/>
    <cellStyle name="40% - Accent1 14" xfId="487" xr:uid="{00000000-0005-0000-0000-000025010000}"/>
    <cellStyle name="40% - Accent1 15" xfId="488" xr:uid="{00000000-0005-0000-0000-000026010000}"/>
    <cellStyle name="40% - Accent1 16" xfId="489" xr:uid="{00000000-0005-0000-0000-000027010000}"/>
    <cellStyle name="40% - Accent1 17" xfId="490" xr:uid="{00000000-0005-0000-0000-000028010000}"/>
    <cellStyle name="40% - Accent1 18" xfId="491" xr:uid="{00000000-0005-0000-0000-000029010000}"/>
    <cellStyle name="40% - Accent1 19" xfId="492" xr:uid="{00000000-0005-0000-0000-00002A010000}"/>
    <cellStyle name="40% - Accent1 2" xfId="15" xr:uid="{00000000-0005-0000-0000-00002B010000}"/>
    <cellStyle name="40% - Accent1 2 2" xfId="493" xr:uid="{00000000-0005-0000-0000-00002C010000}"/>
    <cellStyle name="40% - Accent1 2 3" xfId="494" xr:uid="{00000000-0005-0000-0000-00002D010000}"/>
    <cellStyle name="40% - Accent1 2 4" xfId="495" xr:uid="{00000000-0005-0000-0000-00002E010000}"/>
    <cellStyle name="40% - Accent1 2 5" xfId="496" xr:uid="{00000000-0005-0000-0000-00002F010000}"/>
    <cellStyle name="40% - Accent1 20" xfId="497" xr:uid="{00000000-0005-0000-0000-000030010000}"/>
    <cellStyle name="40% - Accent1 21" xfId="498" xr:uid="{00000000-0005-0000-0000-000031010000}"/>
    <cellStyle name="40% - Accent1 22" xfId="499" xr:uid="{00000000-0005-0000-0000-000032010000}"/>
    <cellStyle name="40% - Accent1 23" xfId="500" xr:uid="{00000000-0005-0000-0000-000033010000}"/>
    <cellStyle name="40% - Accent1 24" xfId="501" xr:uid="{00000000-0005-0000-0000-000034010000}"/>
    <cellStyle name="40% - Accent1 25" xfId="502" xr:uid="{00000000-0005-0000-0000-000035010000}"/>
    <cellStyle name="40% - Accent1 26" xfId="503" xr:uid="{00000000-0005-0000-0000-000036010000}"/>
    <cellStyle name="40% - Accent1 27" xfId="504" xr:uid="{00000000-0005-0000-0000-000037010000}"/>
    <cellStyle name="40% - Accent1 28" xfId="505" xr:uid="{00000000-0005-0000-0000-000038010000}"/>
    <cellStyle name="40% - Accent1 29" xfId="506" xr:uid="{00000000-0005-0000-0000-000039010000}"/>
    <cellStyle name="40% - Accent1 3" xfId="507" xr:uid="{00000000-0005-0000-0000-00003A010000}"/>
    <cellStyle name="40% - Accent1 30" xfId="508" xr:uid="{00000000-0005-0000-0000-00003B010000}"/>
    <cellStyle name="40% - Accent1 31" xfId="509" xr:uid="{00000000-0005-0000-0000-00003C010000}"/>
    <cellStyle name="40% - Accent1 32" xfId="510" xr:uid="{00000000-0005-0000-0000-00003D010000}"/>
    <cellStyle name="40% - Accent1 33" xfId="511" xr:uid="{00000000-0005-0000-0000-00003E010000}"/>
    <cellStyle name="40% - Accent1 34" xfId="512" xr:uid="{00000000-0005-0000-0000-00003F010000}"/>
    <cellStyle name="40% - Accent1 35" xfId="513" xr:uid="{00000000-0005-0000-0000-000040010000}"/>
    <cellStyle name="40% - Accent1 36" xfId="514" xr:uid="{00000000-0005-0000-0000-000041010000}"/>
    <cellStyle name="40% - Accent1 4" xfId="515" xr:uid="{00000000-0005-0000-0000-000042010000}"/>
    <cellStyle name="40% - Accent1 5" xfId="516" xr:uid="{00000000-0005-0000-0000-000043010000}"/>
    <cellStyle name="40% - Accent1 6" xfId="517" xr:uid="{00000000-0005-0000-0000-000044010000}"/>
    <cellStyle name="40% - Accent1 7" xfId="518" xr:uid="{00000000-0005-0000-0000-000045010000}"/>
    <cellStyle name="40% - Accent1 8" xfId="519" xr:uid="{00000000-0005-0000-0000-000046010000}"/>
    <cellStyle name="40% - Accent1 9" xfId="520" xr:uid="{00000000-0005-0000-0000-000047010000}"/>
    <cellStyle name="40% - Accent2 10" xfId="521" xr:uid="{00000000-0005-0000-0000-000048010000}"/>
    <cellStyle name="40% - Accent2 11" xfId="522" xr:uid="{00000000-0005-0000-0000-000049010000}"/>
    <cellStyle name="40% - Accent2 12" xfId="523" xr:uid="{00000000-0005-0000-0000-00004A010000}"/>
    <cellStyle name="40% - Accent2 13" xfId="524" xr:uid="{00000000-0005-0000-0000-00004B010000}"/>
    <cellStyle name="40% - Accent2 14" xfId="525" xr:uid="{00000000-0005-0000-0000-00004C010000}"/>
    <cellStyle name="40% - Accent2 15" xfId="526" xr:uid="{00000000-0005-0000-0000-00004D010000}"/>
    <cellStyle name="40% - Accent2 16" xfId="527" xr:uid="{00000000-0005-0000-0000-00004E010000}"/>
    <cellStyle name="40% - Accent2 17" xfId="528" xr:uid="{00000000-0005-0000-0000-00004F010000}"/>
    <cellStyle name="40% - Accent2 18" xfId="529" xr:uid="{00000000-0005-0000-0000-000050010000}"/>
    <cellStyle name="40% - Accent2 19" xfId="530" xr:uid="{00000000-0005-0000-0000-000051010000}"/>
    <cellStyle name="40% - Accent2 2" xfId="16" xr:uid="{00000000-0005-0000-0000-000052010000}"/>
    <cellStyle name="40% - Accent2 2 2" xfId="531" xr:uid="{00000000-0005-0000-0000-000053010000}"/>
    <cellStyle name="40% - Accent2 2 3" xfId="532" xr:uid="{00000000-0005-0000-0000-000054010000}"/>
    <cellStyle name="40% - Accent2 2 4" xfId="533" xr:uid="{00000000-0005-0000-0000-000055010000}"/>
    <cellStyle name="40% - Accent2 2 5" xfId="534" xr:uid="{00000000-0005-0000-0000-000056010000}"/>
    <cellStyle name="40% - Accent2 20" xfId="535" xr:uid="{00000000-0005-0000-0000-000057010000}"/>
    <cellStyle name="40% - Accent2 21" xfId="536" xr:uid="{00000000-0005-0000-0000-000058010000}"/>
    <cellStyle name="40% - Accent2 22" xfId="537" xr:uid="{00000000-0005-0000-0000-000059010000}"/>
    <cellStyle name="40% - Accent2 23" xfId="538" xr:uid="{00000000-0005-0000-0000-00005A010000}"/>
    <cellStyle name="40% - Accent2 24" xfId="539" xr:uid="{00000000-0005-0000-0000-00005B010000}"/>
    <cellStyle name="40% - Accent2 25" xfId="540" xr:uid="{00000000-0005-0000-0000-00005C010000}"/>
    <cellStyle name="40% - Accent2 26" xfId="541" xr:uid="{00000000-0005-0000-0000-00005D010000}"/>
    <cellStyle name="40% - Accent2 27" xfId="542" xr:uid="{00000000-0005-0000-0000-00005E010000}"/>
    <cellStyle name="40% - Accent2 28" xfId="543" xr:uid="{00000000-0005-0000-0000-00005F010000}"/>
    <cellStyle name="40% - Accent2 29" xfId="544" xr:uid="{00000000-0005-0000-0000-000060010000}"/>
    <cellStyle name="40% - Accent2 3" xfId="545" xr:uid="{00000000-0005-0000-0000-000061010000}"/>
    <cellStyle name="40% - Accent2 30" xfId="546" xr:uid="{00000000-0005-0000-0000-000062010000}"/>
    <cellStyle name="40% - Accent2 31" xfId="547" xr:uid="{00000000-0005-0000-0000-000063010000}"/>
    <cellStyle name="40% - Accent2 32" xfId="548" xr:uid="{00000000-0005-0000-0000-000064010000}"/>
    <cellStyle name="40% - Accent2 33" xfId="549" xr:uid="{00000000-0005-0000-0000-000065010000}"/>
    <cellStyle name="40% - Accent2 34" xfId="550" xr:uid="{00000000-0005-0000-0000-000066010000}"/>
    <cellStyle name="40% - Accent2 35" xfId="551" xr:uid="{00000000-0005-0000-0000-000067010000}"/>
    <cellStyle name="40% - Accent2 36" xfId="552" xr:uid="{00000000-0005-0000-0000-000068010000}"/>
    <cellStyle name="40% - Accent2 4" xfId="553" xr:uid="{00000000-0005-0000-0000-000069010000}"/>
    <cellStyle name="40% - Accent2 5" xfId="554" xr:uid="{00000000-0005-0000-0000-00006A010000}"/>
    <cellStyle name="40% - Accent2 6" xfId="555" xr:uid="{00000000-0005-0000-0000-00006B010000}"/>
    <cellStyle name="40% - Accent2 7" xfId="556" xr:uid="{00000000-0005-0000-0000-00006C010000}"/>
    <cellStyle name="40% - Accent2 8" xfId="557" xr:uid="{00000000-0005-0000-0000-00006D010000}"/>
    <cellStyle name="40% - Accent2 9" xfId="558" xr:uid="{00000000-0005-0000-0000-00006E010000}"/>
    <cellStyle name="40% - Accent3 10" xfId="559" xr:uid="{00000000-0005-0000-0000-00006F010000}"/>
    <cellStyle name="40% - Accent3 11" xfId="560" xr:uid="{00000000-0005-0000-0000-000070010000}"/>
    <cellStyle name="40% - Accent3 12" xfId="561" xr:uid="{00000000-0005-0000-0000-000071010000}"/>
    <cellStyle name="40% - Accent3 13" xfId="562" xr:uid="{00000000-0005-0000-0000-000072010000}"/>
    <cellStyle name="40% - Accent3 14" xfId="563" xr:uid="{00000000-0005-0000-0000-000073010000}"/>
    <cellStyle name="40% - Accent3 15" xfId="564" xr:uid="{00000000-0005-0000-0000-000074010000}"/>
    <cellStyle name="40% - Accent3 16" xfId="565" xr:uid="{00000000-0005-0000-0000-000075010000}"/>
    <cellStyle name="40% - Accent3 17" xfId="566" xr:uid="{00000000-0005-0000-0000-000076010000}"/>
    <cellStyle name="40% - Accent3 18" xfId="567" xr:uid="{00000000-0005-0000-0000-000077010000}"/>
    <cellStyle name="40% - Accent3 19" xfId="568" xr:uid="{00000000-0005-0000-0000-000078010000}"/>
    <cellStyle name="40% - Accent3 2" xfId="17" xr:uid="{00000000-0005-0000-0000-000079010000}"/>
    <cellStyle name="40% - Accent3 2 2" xfId="569" xr:uid="{00000000-0005-0000-0000-00007A010000}"/>
    <cellStyle name="40% - Accent3 2 3" xfId="570" xr:uid="{00000000-0005-0000-0000-00007B010000}"/>
    <cellStyle name="40% - Accent3 2 4" xfId="571" xr:uid="{00000000-0005-0000-0000-00007C010000}"/>
    <cellStyle name="40% - Accent3 2 5" xfId="572" xr:uid="{00000000-0005-0000-0000-00007D010000}"/>
    <cellStyle name="40% - Accent3 20" xfId="573" xr:uid="{00000000-0005-0000-0000-00007E010000}"/>
    <cellStyle name="40% - Accent3 21" xfId="574" xr:uid="{00000000-0005-0000-0000-00007F010000}"/>
    <cellStyle name="40% - Accent3 22" xfId="575" xr:uid="{00000000-0005-0000-0000-000080010000}"/>
    <cellStyle name="40% - Accent3 23" xfId="576" xr:uid="{00000000-0005-0000-0000-000081010000}"/>
    <cellStyle name="40% - Accent3 24" xfId="577" xr:uid="{00000000-0005-0000-0000-000082010000}"/>
    <cellStyle name="40% - Accent3 25" xfId="578" xr:uid="{00000000-0005-0000-0000-000083010000}"/>
    <cellStyle name="40% - Accent3 26" xfId="579" xr:uid="{00000000-0005-0000-0000-000084010000}"/>
    <cellStyle name="40% - Accent3 27" xfId="580" xr:uid="{00000000-0005-0000-0000-000085010000}"/>
    <cellStyle name="40% - Accent3 28" xfId="581" xr:uid="{00000000-0005-0000-0000-000086010000}"/>
    <cellStyle name="40% - Accent3 29" xfId="582" xr:uid="{00000000-0005-0000-0000-000087010000}"/>
    <cellStyle name="40% - Accent3 3" xfId="583" xr:uid="{00000000-0005-0000-0000-000088010000}"/>
    <cellStyle name="40% - Accent3 30" xfId="584" xr:uid="{00000000-0005-0000-0000-000089010000}"/>
    <cellStyle name="40% - Accent3 31" xfId="585" xr:uid="{00000000-0005-0000-0000-00008A010000}"/>
    <cellStyle name="40% - Accent3 32" xfId="586" xr:uid="{00000000-0005-0000-0000-00008B010000}"/>
    <cellStyle name="40% - Accent3 33" xfId="587" xr:uid="{00000000-0005-0000-0000-00008C010000}"/>
    <cellStyle name="40% - Accent3 34" xfId="588" xr:uid="{00000000-0005-0000-0000-00008D010000}"/>
    <cellStyle name="40% - Accent3 35" xfId="589" xr:uid="{00000000-0005-0000-0000-00008E010000}"/>
    <cellStyle name="40% - Accent3 36" xfId="590" xr:uid="{00000000-0005-0000-0000-00008F010000}"/>
    <cellStyle name="40% - Accent3 4" xfId="591" xr:uid="{00000000-0005-0000-0000-000090010000}"/>
    <cellStyle name="40% - Accent3 5" xfId="592" xr:uid="{00000000-0005-0000-0000-000091010000}"/>
    <cellStyle name="40% - Accent3 6" xfId="593" xr:uid="{00000000-0005-0000-0000-000092010000}"/>
    <cellStyle name="40% - Accent3 7" xfId="594" xr:uid="{00000000-0005-0000-0000-000093010000}"/>
    <cellStyle name="40% - Accent3 8" xfId="595" xr:uid="{00000000-0005-0000-0000-000094010000}"/>
    <cellStyle name="40% - Accent3 9" xfId="596" xr:uid="{00000000-0005-0000-0000-000095010000}"/>
    <cellStyle name="40% - Accent4 10" xfId="597" xr:uid="{00000000-0005-0000-0000-000096010000}"/>
    <cellStyle name="40% - Accent4 11" xfId="598" xr:uid="{00000000-0005-0000-0000-000097010000}"/>
    <cellStyle name="40% - Accent4 12" xfId="599" xr:uid="{00000000-0005-0000-0000-000098010000}"/>
    <cellStyle name="40% - Accent4 13" xfId="600" xr:uid="{00000000-0005-0000-0000-000099010000}"/>
    <cellStyle name="40% - Accent4 14" xfId="601" xr:uid="{00000000-0005-0000-0000-00009A010000}"/>
    <cellStyle name="40% - Accent4 15" xfId="602" xr:uid="{00000000-0005-0000-0000-00009B010000}"/>
    <cellStyle name="40% - Accent4 16" xfId="603" xr:uid="{00000000-0005-0000-0000-00009C010000}"/>
    <cellStyle name="40% - Accent4 17" xfId="604" xr:uid="{00000000-0005-0000-0000-00009D010000}"/>
    <cellStyle name="40% - Accent4 18" xfId="605" xr:uid="{00000000-0005-0000-0000-00009E010000}"/>
    <cellStyle name="40% - Accent4 19" xfId="606" xr:uid="{00000000-0005-0000-0000-00009F010000}"/>
    <cellStyle name="40% - Accent4 2" xfId="18" xr:uid="{00000000-0005-0000-0000-0000A0010000}"/>
    <cellStyle name="40% - Accent4 2 2" xfId="607" xr:uid="{00000000-0005-0000-0000-0000A1010000}"/>
    <cellStyle name="40% - Accent4 2 3" xfId="608" xr:uid="{00000000-0005-0000-0000-0000A2010000}"/>
    <cellStyle name="40% - Accent4 2 4" xfId="609" xr:uid="{00000000-0005-0000-0000-0000A3010000}"/>
    <cellStyle name="40% - Accent4 2 5" xfId="610" xr:uid="{00000000-0005-0000-0000-0000A4010000}"/>
    <cellStyle name="40% - Accent4 20" xfId="611" xr:uid="{00000000-0005-0000-0000-0000A5010000}"/>
    <cellStyle name="40% - Accent4 21" xfId="612" xr:uid="{00000000-0005-0000-0000-0000A6010000}"/>
    <cellStyle name="40% - Accent4 22" xfId="613" xr:uid="{00000000-0005-0000-0000-0000A7010000}"/>
    <cellStyle name="40% - Accent4 23" xfId="614" xr:uid="{00000000-0005-0000-0000-0000A8010000}"/>
    <cellStyle name="40% - Accent4 24" xfId="615" xr:uid="{00000000-0005-0000-0000-0000A9010000}"/>
    <cellStyle name="40% - Accent4 25" xfId="616" xr:uid="{00000000-0005-0000-0000-0000AA010000}"/>
    <cellStyle name="40% - Accent4 26" xfId="617" xr:uid="{00000000-0005-0000-0000-0000AB010000}"/>
    <cellStyle name="40% - Accent4 27" xfId="618" xr:uid="{00000000-0005-0000-0000-0000AC010000}"/>
    <cellStyle name="40% - Accent4 28" xfId="619" xr:uid="{00000000-0005-0000-0000-0000AD010000}"/>
    <cellStyle name="40% - Accent4 29" xfId="620" xr:uid="{00000000-0005-0000-0000-0000AE010000}"/>
    <cellStyle name="40% - Accent4 3" xfId="621" xr:uid="{00000000-0005-0000-0000-0000AF010000}"/>
    <cellStyle name="40% - Accent4 30" xfId="622" xr:uid="{00000000-0005-0000-0000-0000B0010000}"/>
    <cellStyle name="40% - Accent4 31" xfId="623" xr:uid="{00000000-0005-0000-0000-0000B1010000}"/>
    <cellStyle name="40% - Accent4 32" xfId="624" xr:uid="{00000000-0005-0000-0000-0000B2010000}"/>
    <cellStyle name="40% - Accent4 33" xfId="625" xr:uid="{00000000-0005-0000-0000-0000B3010000}"/>
    <cellStyle name="40% - Accent4 34" xfId="626" xr:uid="{00000000-0005-0000-0000-0000B4010000}"/>
    <cellStyle name="40% - Accent4 35" xfId="627" xr:uid="{00000000-0005-0000-0000-0000B5010000}"/>
    <cellStyle name="40% - Accent4 36" xfId="628" xr:uid="{00000000-0005-0000-0000-0000B6010000}"/>
    <cellStyle name="40% - Accent4 4" xfId="629" xr:uid="{00000000-0005-0000-0000-0000B7010000}"/>
    <cellStyle name="40% - Accent4 5" xfId="630" xr:uid="{00000000-0005-0000-0000-0000B8010000}"/>
    <cellStyle name="40% - Accent4 6" xfId="631" xr:uid="{00000000-0005-0000-0000-0000B9010000}"/>
    <cellStyle name="40% - Accent4 7" xfId="632" xr:uid="{00000000-0005-0000-0000-0000BA010000}"/>
    <cellStyle name="40% - Accent4 8" xfId="633" xr:uid="{00000000-0005-0000-0000-0000BB010000}"/>
    <cellStyle name="40% - Accent4 9" xfId="634" xr:uid="{00000000-0005-0000-0000-0000BC010000}"/>
    <cellStyle name="40% - Accent5 10" xfId="635" xr:uid="{00000000-0005-0000-0000-0000BD010000}"/>
    <cellStyle name="40% - Accent5 11" xfId="636" xr:uid="{00000000-0005-0000-0000-0000BE010000}"/>
    <cellStyle name="40% - Accent5 12" xfId="637" xr:uid="{00000000-0005-0000-0000-0000BF010000}"/>
    <cellStyle name="40% - Accent5 13" xfId="638" xr:uid="{00000000-0005-0000-0000-0000C0010000}"/>
    <cellStyle name="40% - Accent5 14" xfId="639" xr:uid="{00000000-0005-0000-0000-0000C1010000}"/>
    <cellStyle name="40% - Accent5 15" xfId="640" xr:uid="{00000000-0005-0000-0000-0000C2010000}"/>
    <cellStyle name="40% - Accent5 16" xfId="641" xr:uid="{00000000-0005-0000-0000-0000C3010000}"/>
    <cellStyle name="40% - Accent5 17" xfId="642" xr:uid="{00000000-0005-0000-0000-0000C4010000}"/>
    <cellStyle name="40% - Accent5 18" xfId="643" xr:uid="{00000000-0005-0000-0000-0000C5010000}"/>
    <cellStyle name="40% - Accent5 19" xfId="644" xr:uid="{00000000-0005-0000-0000-0000C6010000}"/>
    <cellStyle name="40% - Accent5 2" xfId="19" xr:uid="{00000000-0005-0000-0000-0000C7010000}"/>
    <cellStyle name="40% - Accent5 2 2" xfId="645" xr:uid="{00000000-0005-0000-0000-0000C8010000}"/>
    <cellStyle name="40% - Accent5 2 3" xfId="646" xr:uid="{00000000-0005-0000-0000-0000C9010000}"/>
    <cellStyle name="40% - Accent5 2 4" xfId="647" xr:uid="{00000000-0005-0000-0000-0000CA010000}"/>
    <cellStyle name="40% - Accent5 2 5" xfId="648" xr:uid="{00000000-0005-0000-0000-0000CB010000}"/>
    <cellStyle name="40% - Accent5 20" xfId="649" xr:uid="{00000000-0005-0000-0000-0000CC010000}"/>
    <cellStyle name="40% - Accent5 21" xfId="650" xr:uid="{00000000-0005-0000-0000-0000CD010000}"/>
    <cellStyle name="40% - Accent5 22" xfId="651" xr:uid="{00000000-0005-0000-0000-0000CE010000}"/>
    <cellStyle name="40% - Accent5 23" xfId="652" xr:uid="{00000000-0005-0000-0000-0000CF010000}"/>
    <cellStyle name="40% - Accent5 24" xfId="653" xr:uid="{00000000-0005-0000-0000-0000D0010000}"/>
    <cellStyle name="40% - Accent5 25" xfId="654" xr:uid="{00000000-0005-0000-0000-0000D1010000}"/>
    <cellStyle name="40% - Accent5 26" xfId="655" xr:uid="{00000000-0005-0000-0000-0000D2010000}"/>
    <cellStyle name="40% - Accent5 27" xfId="656" xr:uid="{00000000-0005-0000-0000-0000D3010000}"/>
    <cellStyle name="40% - Accent5 28" xfId="657" xr:uid="{00000000-0005-0000-0000-0000D4010000}"/>
    <cellStyle name="40% - Accent5 29" xfId="658" xr:uid="{00000000-0005-0000-0000-0000D5010000}"/>
    <cellStyle name="40% - Accent5 3" xfId="659" xr:uid="{00000000-0005-0000-0000-0000D6010000}"/>
    <cellStyle name="40% - Accent5 30" xfId="660" xr:uid="{00000000-0005-0000-0000-0000D7010000}"/>
    <cellStyle name="40% - Accent5 31" xfId="661" xr:uid="{00000000-0005-0000-0000-0000D8010000}"/>
    <cellStyle name="40% - Accent5 32" xfId="662" xr:uid="{00000000-0005-0000-0000-0000D9010000}"/>
    <cellStyle name="40% - Accent5 33" xfId="663" xr:uid="{00000000-0005-0000-0000-0000DA010000}"/>
    <cellStyle name="40% - Accent5 34" xfId="664" xr:uid="{00000000-0005-0000-0000-0000DB010000}"/>
    <cellStyle name="40% - Accent5 35" xfId="665" xr:uid="{00000000-0005-0000-0000-0000DC010000}"/>
    <cellStyle name="40% - Accent5 36" xfId="666" xr:uid="{00000000-0005-0000-0000-0000DD010000}"/>
    <cellStyle name="40% - Accent5 4" xfId="667" xr:uid="{00000000-0005-0000-0000-0000DE010000}"/>
    <cellStyle name="40% - Accent5 5" xfId="668" xr:uid="{00000000-0005-0000-0000-0000DF010000}"/>
    <cellStyle name="40% - Accent5 6" xfId="669" xr:uid="{00000000-0005-0000-0000-0000E0010000}"/>
    <cellStyle name="40% - Accent5 7" xfId="670" xr:uid="{00000000-0005-0000-0000-0000E1010000}"/>
    <cellStyle name="40% - Accent5 8" xfId="671" xr:uid="{00000000-0005-0000-0000-0000E2010000}"/>
    <cellStyle name="40% - Accent5 9" xfId="672" xr:uid="{00000000-0005-0000-0000-0000E3010000}"/>
    <cellStyle name="40% - Accent6 10" xfId="673" xr:uid="{00000000-0005-0000-0000-0000E4010000}"/>
    <cellStyle name="40% - Accent6 11" xfId="674" xr:uid="{00000000-0005-0000-0000-0000E5010000}"/>
    <cellStyle name="40% - Accent6 12" xfId="675" xr:uid="{00000000-0005-0000-0000-0000E6010000}"/>
    <cellStyle name="40% - Accent6 13" xfId="676" xr:uid="{00000000-0005-0000-0000-0000E7010000}"/>
    <cellStyle name="40% - Accent6 14" xfId="677" xr:uid="{00000000-0005-0000-0000-0000E8010000}"/>
    <cellStyle name="40% - Accent6 15" xfId="678" xr:uid="{00000000-0005-0000-0000-0000E9010000}"/>
    <cellStyle name="40% - Accent6 16" xfId="679" xr:uid="{00000000-0005-0000-0000-0000EA010000}"/>
    <cellStyle name="40% - Accent6 17" xfId="680" xr:uid="{00000000-0005-0000-0000-0000EB010000}"/>
    <cellStyle name="40% - Accent6 18" xfId="681" xr:uid="{00000000-0005-0000-0000-0000EC010000}"/>
    <cellStyle name="40% - Accent6 19" xfId="682" xr:uid="{00000000-0005-0000-0000-0000ED010000}"/>
    <cellStyle name="40% - Accent6 2" xfId="20" xr:uid="{00000000-0005-0000-0000-0000EE010000}"/>
    <cellStyle name="40% - Accent6 2 2" xfId="683" xr:uid="{00000000-0005-0000-0000-0000EF010000}"/>
    <cellStyle name="40% - Accent6 2 3" xfId="684" xr:uid="{00000000-0005-0000-0000-0000F0010000}"/>
    <cellStyle name="40% - Accent6 2 4" xfId="685" xr:uid="{00000000-0005-0000-0000-0000F1010000}"/>
    <cellStyle name="40% - Accent6 2 5" xfId="686" xr:uid="{00000000-0005-0000-0000-0000F2010000}"/>
    <cellStyle name="40% - Accent6 20" xfId="687" xr:uid="{00000000-0005-0000-0000-0000F3010000}"/>
    <cellStyle name="40% - Accent6 21" xfId="688" xr:uid="{00000000-0005-0000-0000-0000F4010000}"/>
    <cellStyle name="40% - Accent6 22" xfId="689" xr:uid="{00000000-0005-0000-0000-0000F5010000}"/>
    <cellStyle name="40% - Accent6 23" xfId="690" xr:uid="{00000000-0005-0000-0000-0000F6010000}"/>
    <cellStyle name="40% - Accent6 24" xfId="691" xr:uid="{00000000-0005-0000-0000-0000F7010000}"/>
    <cellStyle name="40% - Accent6 25" xfId="692" xr:uid="{00000000-0005-0000-0000-0000F8010000}"/>
    <cellStyle name="40% - Accent6 26" xfId="693" xr:uid="{00000000-0005-0000-0000-0000F9010000}"/>
    <cellStyle name="40% - Accent6 27" xfId="694" xr:uid="{00000000-0005-0000-0000-0000FA010000}"/>
    <cellStyle name="40% - Accent6 28" xfId="695" xr:uid="{00000000-0005-0000-0000-0000FB010000}"/>
    <cellStyle name="40% - Accent6 29" xfId="696" xr:uid="{00000000-0005-0000-0000-0000FC010000}"/>
    <cellStyle name="40% - Accent6 3" xfId="697" xr:uid="{00000000-0005-0000-0000-0000FD010000}"/>
    <cellStyle name="40% - Accent6 30" xfId="698" xr:uid="{00000000-0005-0000-0000-0000FE010000}"/>
    <cellStyle name="40% - Accent6 31" xfId="699" xr:uid="{00000000-0005-0000-0000-0000FF010000}"/>
    <cellStyle name="40% - Accent6 32" xfId="700" xr:uid="{00000000-0005-0000-0000-000000020000}"/>
    <cellStyle name="40% - Accent6 33" xfId="701" xr:uid="{00000000-0005-0000-0000-000001020000}"/>
    <cellStyle name="40% - Accent6 34" xfId="702" xr:uid="{00000000-0005-0000-0000-000002020000}"/>
    <cellStyle name="40% - Accent6 35" xfId="703" xr:uid="{00000000-0005-0000-0000-000003020000}"/>
    <cellStyle name="40% - Accent6 36" xfId="704" xr:uid="{00000000-0005-0000-0000-000004020000}"/>
    <cellStyle name="40% - Accent6 4" xfId="705" xr:uid="{00000000-0005-0000-0000-000005020000}"/>
    <cellStyle name="40% - Accent6 5" xfId="706" xr:uid="{00000000-0005-0000-0000-000006020000}"/>
    <cellStyle name="40% - Accent6 6" xfId="707" xr:uid="{00000000-0005-0000-0000-000007020000}"/>
    <cellStyle name="40% - Accent6 7" xfId="708" xr:uid="{00000000-0005-0000-0000-000008020000}"/>
    <cellStyle name="40% - Accent6 8" xfId="709" xr:uid="{00000000-0005-0000-0000-000009020000}"/>
    <cellStyle name="40% - Accent6 9" xfId="710" xr:uid="{00000000-0005-0000-0000-00000A020000}"/>
    <cellStyle name="60 % - Accent1" xfId="711" xr:uid="{00000000-0005-0000-0000-00000B020000}"/>
    <cellStyle name="60 % - Accent2" xfId="712" xr:uid="{00000000-0005-0000-0000-00000C020000}"/>
    <cellStyle name="60 % - Accent3" xfId="713" xr:uid="{00000000-0005-0000-0000-00000D020000}"/>
    <cellStyle name="60 % - Accent4" xfId="714" xr:uid="{00000000-0005-0000-0000-00000E020000}"/>
    <cellStyle name="60 % - Accent5" xfId="715" xr:uid="{00000000-0005-0000-0000-00000F020000}"/>
    <cellStyle name="60 % - Accent6" xfId="716" xr:uid="{00000000-0005-0000-0000-000010020000}"/>
    <cellStyle name="60% - Accent1 2" xfId="21" xr:uid="{00000000-0005-0000-0000-000011020000}"/>
    <cellStyle name="60% - Accent1 2 2" xfId="717" xr:uid="{00000000-0005-0000-0000-000012020000}"/>
    <cellStyle name="60% - Accent1 2 3" xfId="718" xr:uid="{00000000-0005-0000-0000-000013020000}"/>
    <cellStyle name="60% - Accent1 2 4" xfId="719" xr:uid="{00000000-0005-0000-0000-000014020000}"/>
    <cellStyle name="60% - Accent1 3" xfId="720" xr:uid="{00000000-0005-0000-0000-000015020000}"/>
    <cellStyle name="60% - Accent1 4" xfId="721" xr:uid="{00000000-0005-0000-0000-000016020000}"/>
    <cellStyle name="60% - Accent2 2" xfId="22" xr:uid="{00000000-0005-0000-0000-000017020000}"/>
    <cellStyle name="60% - Accent2 2 2" xfId="722" xr:uid="{00000000-0005-0000-0000-000018020000}"/>
    <cellStyle name="60% - Accent2 2 3" xfId="723" xr:uid="{00000000-0005-0000-0000-000019020000}"/>
    <cellStyle name="60% - Accent2 2 4" xfId="724" xr:uid="{00000000-0005-0000-0000-00001A020000}"/>
    <cellStyle name="60% - Accent2 3" xfId="725" xr:uid="{00000000-0005-0000-0000-00001B020000}"/>
    <cellStyle name="60% - Accent2 4" xfId="726" xr:uid="{00000000-0005-0000-0000-00001C020000}"/>
    <cellStyle name="60% - Accent3 2" xfId="23" xr:uid="{00000000-0005-0000-0000-00001D020000}"/>
    <cellStyle name="60% - Accent3 2 2" xfId="727" xr:uid="{00000000-0005-0000-0000-00001E020000}"/>
    <cellStyle name="60% - Accent3 2 3" xfId="728" xr:uid="{00000000-0005-0000-0000-00001F020000}"/>
    <cellStyle name="60% - Accent3 2 4" xfId="729" xr:uid="{00000000-0005-0000-0000-000020020000}"/>
    <cellStyle name="60% - Accent3 3" xfId="730" xr:uid="{00000000-0005-0000-0000-000021020000}"/>
    <cellStyle name="60% - Accent3 4" xfId="731" xr:uid="{00000000-0005-0000-0000-000022020000}"/>
    <cellStyle name="60% - Accent4 2" xfId="24" xr:uid="{00000000-0005-0000-0000-000023020000}"/>
    <cellStyle name="60% - Accent4 2 2" xfId="732" xr:uid="{00000000-0005-0000-0000-000024020000}"/>
    <cellStyle name="60% - Accent4 2 3" xfId="733" xr:uid="{00000000-0005-0000-0000-000025020000}"/>
    <cellStyle name="60% - Accent4 2 4" xfId="734" xr:uid="{00000000-0005-0000-0000-000026020000}"/>
    <cellStyle name="60% - Accent4 3" xfId="735" xr:uid="{00000000-0005-0000-0000-000027020000}"/>
    <cellStyle name="60% - Accent4 4" xfId="736" xr:uid="{00000000-0005-0000-0000-000028020000}"/>
    <cellStyle name="60% - Accent5 2" xfId="25" xr:uid="{00000000-0005-0000-0000-000029020000}"/>
    <cellStyle name="60% - Accent5 2 2" xfId="737" xr:uid="{00000000-0005-0000-0000-00002A020000}"/>
    <cellStyle name="60% - Accent5 2 3" xfId="738" xr:uid="{00000000-0005-0000-0000-00002B020000}"/>
    <cellStyle name="60% - Accent5 2 4" xfId="739" xr:uid="{00000000-0005-0000-0000-00002C020000}"/>
    <cellStyle name="60% - Accent5 3" xfId="740" xr:uid="{00000000-0005-0000-0000-00002D020000}"/>
    <cellStyle name="60% - Accent5 4" xfId="741" xr:uid="{00000000-0005-0000-0000-00002E020000}"/>
    <cellStyle name="60% - Accent6 2" xfId="26" xr:uid="{00000000-0005-0000-0000-00002F020000}"/>
    <cellStyle name="60% - Accent6 2 2" xfId="742" xr:uid="{00000000-0005-0000-0000-000030020000}"/>
    <cellStyle name="60% - Accent6 2 3" xfId="743" xr:uid="{00000000-0005-0000-0000-000031020000}"/>
    <cellStyle name="60% - Accent6 2 4" xfId="744" xr:uid="{00000000-0005-0000-0000-000032020000}"/>
    <cellStyle name="60% - Accent6 3" xfId="745" xr:uid="{00000000-0005-0000-0000-000033020000}"/>
    <cellStyle name="60% - Accent6 4" xfId="746" xr:uid="{00000000-0005-0000-0000-000034020000}"/>
    <cellStyle name="AA Nombre" xfId="747" xr:uid="{00000000-0005-0000-0000-000035020000}"/>
    <cellStyle name="AA Nombre 2" xfId="748" xr:uid="{00000000-0005-0000-0000-000036020000}"/>
    <cellStyle name="AA Nombre 3" xfId="749" xr:uid="{00000000-0005-0000-0000-000037020000}"/>
    <cellStyle name="AA-Heading 3" xfId="750" xr:uid="{00000000-0005-0000-0000-000038020000}"/>
    <cellStyle name="Accent1 2" xfId="27" xr:uid="{00000000-0005-0000-0000-000039020000}"/>
    <cellStyle name="Accent1 2 2" xfId="751" xr:uid="{00000000-0005-0000-0000-00003A020000}"/>
    <cellStyle name="Accent1 2 3" xfId="752" xr:uid="{00000000-0005-0000-0000-00003B020000}"/>
    <cellStyle name="Accent1 2 4" xfId="753" xr:uid="{00000000-0005-0000-0000-00003C020000}"/>
    <cellStyle name="Accent1 2 5" xfId="754" xr:uid="{00000000-0005-0000-0000-00003D020000}"/>
    <cellStyle name="Accent1 3" xfId="755" xr:uid="{00000000-0005-0000-0000-00003E020000}"/>
    <cellStyle name="Accent1 4" xfId="756" xr:uid="{00000000-0005-0000-0000-00003F020000}"/>
    <cellStyle name="Accent2 2" xfId="28" xr:uid="{00000000-0005-0000-0000-000040020000}"/>
    <cellStyle name="Accent2 2 2" xfId="757" xr:uid="{00000000-0005-0000-0000-000041020000}"/>
    <cellStyle name="Accent2 2 3" xfId="758" xr:uid="{00000000-0005-0000-0000-000042020000}"/>
    <cellStyle name="Accent2 2 4" xfId="759" xr:uid="{00000000-0005-0000-0000-000043020000}"/>
    <cellStyle name="Accent2 2 5" xfId="760" xr:uid="{00000000-0005-0000-0000-000044020000}"/>
    <cellStyle name="Accent2 3" xfId="761" xr:uid="{00000000-0005-0000-0000-000045020000}"/>
    <cellStyle name="Accent2 4" xfId="762" xr:uid="{00000000-0005-0000-0000-000046020000}"/>
    <cellStyle name="Accent3 2" xfId="29" xr:uid="{00000000-0005-0000-0000-000047020000}"/>
    <cellStyle name="Accent3 2 2" xfId="763" xr:uid="{00000000-0005-0000-0000-000048020000}"/>
    <cellStyle name="Accent3 2 3" xfId="764" xr:uid="{00000000-0005-0000-0000-000049020000}"/>
    <cellStyle name="Accent3 2 4" xfId="765" xr:uid="{00000000-0005-0000-0000-00004A020000}"/>
    <cellStyle name="Accent3 2 5" xfId="766" xr:uid="{00000000-0005-0000-0000-00004B020000}"/>
    <cellStyle name="Accent3 3" xfId="767" xr:uid="{00000000-0005-0000-0000-00004C020000}"/>
    <cellStyle name="Accent3 4" xfId="768" xr:uid="{00000000-0005-0000-0000-00004D020000}"/>
    <cellStyle name="Accent4 2" xfId="30" xr:uid="{00000000-0005-0000-0000-00004E020000}"/>
    <cellStyle name="Accent4 2 2" xfId="769" xr:uid="{00000000-0005-0000-0000-00004F020000}"/>
    <cellStyle name="Accent4 2 3" xfId="770" xr:uid="{00000000-0005-0000-0000-000050020000}"/>
    <cellStyle name="Accent4 2 4" xfId="771" xr:uid="{00000000-0005-0000-0000-000051020000}"/>
    <cellStyle name="Accent4 2 5" xfId="772" xr:uid="{00000000-0005-0000-0000-000052020000}"/>
    <cellStyle name="Accent4 3" xfId="773" xr:uid="{00000000-0005-0000-0000-000053020000}"/>
    <cellStyle name="Accent4 4" xfId="774" xr:uid="{00000000-0005-0000-0000-000054020000}"/>
    <cellStyle name="Accent5 2" xfId="31" xr:uid="{00000000-0005-0000-0000-000055020000}"/>
    <cellStyle name="Accent5 2 2" xfId="775" xr:uid="{00000000-0005-0000-0000-000056020000}"/>
    <cellStyle name="Accent5 2 3" xfId="776" xr:uid="{00000000-0005-0000-0000-000057020000}"/>
    <cellStyle name="Accent5 2 4" xfId="777" xr:uid="{00000000-0005-0000-0000-000058020000}"/>
    <cellStyle name="Accent5 2 5" xfId="778" xr:uid="{00000000-0005-0000-0000-000059020000}"/>
    <cellStyle name="Accent5 3" xfId="779" xr:uid="{00000000-0005-0000-0000-00005A020000}"/>
    <cellStyle name="Accent5 4" xfId="780" xr:uid="{00000000-0005-0000-0000-00005B020000}"/>
    <cellStyle name="Accent6 2" xfId="32" xr:uid="{00000000-0005-0000-0000-00005C020000}"/>
    <cellStyle name="Accent6 2 2" xfId="781" xr:uid="{00000000-0005-0000-0000-00005D020000}"/>
    <cellStyle name="Accent6 2 3" xfId="782" xr:uid="{00000000-0005-0000-0000-00005E020000}"/>
    <cellStyle name="Accent6 2 4" xfId="783" xr:uid="{00000000-0005-0000-0000-00005F020000}"/>
    <cellStyle name="Accent6 2 5" xfId="784" xr:uid="{00000000-0005-0000-0000-000060020000}"/>
    <cellStyle name="Accent6 3" xfId="785" xr:uid="{00000000-0005-0000-0000-000061020000}"/>
    <cellStyle name="Accent6 4" xfId="786" xr:uid="{00000000-0005-0000-0000-000062020000}"/>
    <cellStyle name="Actuals" xfId="787" xr:uid="{00000000-0005-0000-0000-000063020000}"/>
    <cellStyle name="Argument" xfId="788" xr:uid="{00000000-0005-0000-0000-000064020000}"/>
    <cellStyle name="as" xfId="789" xr:uid="{00000000-0005-0000-0000-000065020000}"/>
    <cellStyle name="as 2" xfId="790" xr:uid="{00000000-0005-0000-0000-000066020000}"/>
    <cellStyle name="as 3" xfId="791" xr:uid="{00000000-0005-0000-0000-000067020000}"/>
    <cellStyle name="Assumption" xfId="792" xr:uid="{00000000-0005-0000-0000-000068020000}"/>
    <cellStyle name="Assumption %" xfId="793" xr:uid="{00000000-0005-0000-0000-000069020000}"/>
    <cellStyle name="Assumption % 10" xfId="794" xr:uid="{00000000-0005-0000-0000-00006A020000}"/>
    <cellStyle name="Assumption % 11" xfId="795" xr:uid="{00000000-0005-0000-0000-00006B020000}"/>
    <cellStyle name="Assumption % 12" xfId="796" xr:uid="{00000000-0005-0000-0000-00006C020000}"/>
    <cellStyle name="Assumption % 13" xfId="797" xr:uid="{00000000-0005-0000-0000-00006D020000}"/>
    <cellStyle name="Assumption % 14" xfId="798" xr:uid="{00000000-0005-0000-0000-00006E020000}"/>
    <cellStyle name="Assumption % 15" xfId="799" xr:uid="{00000000-0005-0000-0000-00006F020000}"/>
    <cellStyle name="Assumption % 16" xfId="800" xr:uid="{00000000-0005-0000-0000-000070020000}"/>
    <cellStyle name="Assumption % 17" xfId="801" xr:uid="{00000000-0005-0000-0000-000071020000}"/>
    <cellStyle name="Assumption % 18" xfId="802" xr:uid="{00000000-0005-0000-0000-000072020000}"/>
    <cellStyle name="Assumption % 19" xfId="803" xr:uid="{00000000-0005-0000-0000-000073020000}"/>
    <cellStyle name="Assumption % 2" xfId="804" xr:uid="{00000000-0005-0000-0000-000074020000}"/>
    <cellStyle name="Assumption % 2 10" xfId="805" xr:uid="{00000000-0005-0000-0000-000075020000}"/>
    <cellStyle name="Assumption % 2 10 2" xfId="806" xr:uid="{00000000-0005-0000-0000-000076020000}"/>
    <cellStyle name="Assumption % 2 11" xfId="807" xr:uid="{00000000-0005-0000-0000-000077020000}"/>
    <cellStyle name="Assumption % 2 11 2" xfId="808" xr:uid="{00000000-0005-0000-0000-000078020000}"/>
    <cellStyle name="Assumption % 2 12" xfId="809" xr:uid="{00000000-0005-0000-0000-000079020000}"/>
    <cellStyle name="Assumption % 2 12 2" xfId="810" xr:uid="{00000000-0005-0000-0000-00007A020000}"/>
    <cellStyle name="Assumption % 2 13" xfId="811" xr:uid="{00000000-0005-0000-0000-00007B020000}"/>
    <cellStyle name="Assumption % 2 13 2" xfId="812" xr:uid="{00000000-0005-0000-0000-00007C020000}"/>
    <cellStyle name="Assumption % 2 14" xfId="813" xr:uid="{00000000-0005-0000-0000-00007D020000}"/>
    <cellStyle name="Assumption % 2 14 2" xfId="814" xr:uid="{00000000-0005-0000-0000-00007E020000}"/>
    <cellStyle name="Assumption % 2 15" xfId="815" xr:uid="{00000000-0005-0000-0000-00007F020000}"/>
    <cellStyle name="Assumption % 2 15 2" xfId="816" xr:uid="{00000000-0005-0000-0000-000080020000}"/>
    <cellStyle name="Assumption % 2 16" xfId="817" xr:uid="{00000000-0005-0000-0000-000081020000}"/>
    <cellStyle name="Assumption % 2 16 2" xfId="818" xr:uid="{00000000-0005-0000-0000-000082020000}"/>
    <cellStyle name="Assumption % 2 17" xfId="819" xr:uid="{00000000-0005-0000-0000-000083020000}"/>
    <cellStyle name="Assumption % 2 17 2" xfId="820" xr:uid="{00000000-0005-0000-0000-000084020000}"/>
    <cellStyle name="Assumption % 2 18" xfId="821" xr:uid="{00000000-0005-0000-0000-000085020000}"/>
    <cellStyle name="Assumption % 2 18 2" xfId="822" xr:uid="{00000000-0005-0000-0000-000086020000}"/>
    <cellStyle name="Assumption % 2 19" xfId="823" xr:uid="{00000000-0005-0000-0000-000087020000}"/>
    <cellStyle name="Assumption % 2 2" xfId="824" xr:uid="{00000000-0005-0000-0000-000088020000}"/>
    <cellStyle name="Assumption % 2 2 2" xfId="825" xr:uid="{00000000-0005-0000-0000-000089020000}"/>
    <cellStyle name="Assumption % 2 2 3" xfId="826" xr:uid="{00000000-0005-0000-0000-00008A020000}"/>
    <cellStyle name="Assumption % 2 20" xfId="827" xr:uid="{00000000-0005-0000-0000-00008B020000}"/>
    <cellStyle name="Assumption % 2 21" xfId="828" xr:uid="{00000000-0005-0000-0000-00008C020000}"/>
    <cellStyle name="Assumption % 2 22" xfId="829" xr:uid="{00000000-0005-0000-0000-00008D020000}"/>
    <cellStyle name="Assumption % 2 23" xfId="830" xr:uid="{00000000-0005-0000-0000-00008E020000}"/>
    <cellStyle name="Assumption % 2 24" xfId="831" xr:uid="{00000000-0005-0000-0000-00008F020000}"/>
    <cellStyle name="Assumption % 2 25" xfId="832" xr:uid="{00000000-0005-0000-0000-000090020000}"/>
    <cellStyle name="Assumption % 2 26" xfId="833" xr:uid="{00000000-0005-0000-0000-000091020000}"/>
    <cellStyle name="Assumption % 2 27" xfId="834" xr:uid="{00000000-0005-0000-0000-000092020000}"/>
    <cellStyle name="Assumption % 2 28" xfId="835" xr:uid="{00000000-0005-0000-0000-000093020000}"/>
    <cellStyle name="Assumption % 2 29" xfId="836" xr:uid="{00000000-0005-0000-0000-000094020000}"/>
    <cellStyle name="Assumption % 2 3" xfId="837" xr:uid="{00000000-0005-0000-0000-000095020000}"/>
    <cellStyle name="Assumption % 2 3 2" xfId="838" xr:uid="{00000000-0005-0000-0000-000096020000}"/>
    <cellStyle name="Assumption % 2 30" xfId="839" xr:uid="{00000000-0005-0000-0000-000097020000}"/>
    <cellStyle name="Assumption % 2 31" xfId="840" xr:uid="{00000000-0005-0000-0000-000098020000}"/>
    <cellStyle name="Assumption % 2 32" xfId="841" xr:uid="{00000000-0005-0000-0000-000099020000}"/>
    <cellStyle name="Assumption % 2 33" xfId="842" xr:uid="{00000000-0005-0000-0000-00009A020000}"/>
    <cellStyle name="Assumption % 2 34" xfId="843" xr:uid="{00000000-0005-0000-0000-00009B020000}"/>
    <cellStyle name="Assumption % 2 35" xfId="844" xr:uid="{00000000-0005-0000-0000-00009C020000}"/>
    <cellStyle name="Assumption % 2 36" xfId="845" xr:uid="{00000000-0005-0000-0000-00009D020000}"/>
    <cellStyle name="Assumption % 2 37" xfId="846" xr:uid="{00000000-0005-0000-0000-00009E020000}"/>
    <cellStyle name="Assumption % 2 38" xfId="847" xr:uid="{00000000-0005-0000-0000-00009F020000}"/>
    <cellStyle name="Assumption % 2 39" xfId="848" xr:uid="{00000000-0005-0000-0000-0000A0020000}"/>
    <cellStyle name="Assumption % 2 4" xfId="849" xr:uid="{00000000-0005-0000-0000-0000A1020000}"/>
    <cellStyle name="Assumption % 2 4 2" xfId="850" xr:uid="{00000000-0005-0000-0000-0000A2020000}"/>
    <cellStyle name="Assumption % 2 40" xfId="851" xr:uid="{00000000-0005-0000-0000-0000A3020000}"/>
    <cellStyle name="Assumption % 2 41" xfId="852" xr:uid="{00000000-0005-0000-0000-0000A4020000}"/>
    <cellStyle name="Assumption % 2 42" xfId="853" xr:uid="{00000000-0005-0000-0000-0000A5020000}"/>
    <cellStyle name="Assumption % 2 43" xfId="854" xr:uid="{00000000-0005-0000-0000-0000A6020000}"/>
    <cellStyle name="Assumption % 2 44" xfId="855" xr:uid="{00000000-0005-0000-0000-0000A7020000}"/>
    <cellStyle name="Assumption % 2 45" xfId="856" xr:uid="{00000000-0005-0000-0000-0000A8020000}"/>
    <cellStyle name="Assumption % 2 46" xfId="857" xr:uid="{00000000-0005-0000-0000-0000A9020000}"/>
    <cellStyle name="Assumption % 2 47" xfId="858" xr:uid="{00000000-0005-0000-0000-0000AA020000}"/>
    <cellStyle name="Assumption % 2 48" xfId="859" xr:uid="{00000000-0005-0000-0000-0000AB020000}"/>
    <cellStyle name="Assumption % 2 49" xfId="860" xr:uid="{00000000-0005-0000-0000-0000AC020000}"/>
    <cellStyle name="Assumption % 2 5" xfId="861" xr:uid="{00000000-0005-0000-0000-0000AD020000}"/>
    <cellStyle name="Assumption % 2 5 2" xfId="862" xr:uid="{00000000-0005-0000-0000-0000AE020000}"/>
    <cellStyle name="Assumption % 2 50" xfId="863" xr:uid="{00000000-0005-0000-0000-0000AF020000}"/>
    <cellStyle name="Assumption % 2 51" xfId="864" xr:uid="{00000000-0005-0000-0000-0000B0020000}"/>
    <cellStyle name="Assumption % 2 52" xfId="865" xr:uid="{00000000-0005-0000-0000-0000B1020000}"/>
    <cellStyle name="Assumption % 2 53" xfId="866" xr:uid="{00000000-0005-0000-0000-0000B2020000}"/>
    <cellStyle name="Assumption % 2 54" xfId="867" xr:uid="{00000000-0005-0000-0000-0000B3020000}"/>
    <cellStyle name="Assumption % 2 55" xfId="868" xr:uid="{00000000-0005-0000-0000-0000B4020000}"/>
    <cellStyle name="Assumption % 2 56" xfId="869" xr:uid="{00000000-0005-0000-0000-0000B5020000}"/>
    <cellStyle name="Assumption % 2 57" xfId="870" xr:uid="{00000000-0005-0000-0000-0000B6020000}"/>
    <cellStyle name="Assumption % 2 58" xfId="871" xr:uid="{00000000-0005-0000-0000-0000B7020000}"/>
    <cellStyle name="Assumption % 2 59" xfId="872" xr:uid="{00000000-0005-0000-0000-0000B8020000}"/>
    <cellStyle name="Assumption % 2 6" xfId="873" xr:uid="{00000000-0005-0000-0000-0000B9020000}"/>
    <cellStyle name="Assumption % 2 6 2" xfId="874" xr:uid="{00000000-0005-0000-0000-0000BA020000}"/>
    <cellStyle name="Assumption % 2 60" xfId="875" xr:uid="{00000000-0005-0000-0000-0000BB020000}"/>
    <cellStyle name="Assumption % 2 61" xfId="876" xr:uid="{00000000-0005-0000-0000-0000BC020000}"/>
    <cellStyle name="Assumption % 2 62" xfId="877" xr:uid="{00000000-0005-0000-0000-0000BD020000}"/>
    <cellStyle name="Assumption % 2 63" xfId="878" xr:uid="{00000000-0005-0000-0000-0000BE020000}"/>
    <cellStyle name="Assumption % 2 64" xfId="879" xr:uid="{00000000-0005-0000-0000-0000BF020000}"/>
    <cellStyle name="Assumption % 2 65" xfId="880" xr:uid="{00000000-0005-0000-0000-0000C0020000}"/>
    <cellStyle name="Assumption % 2 66" xfId="881" xr:uid="{00000000-0005-0000-0000-0000C1020000}"/>
    <cellStyle name="Assumption % 2 67" xfId="882" xr:uid="{00000000-0005-0000-0000-0000C2020000}"/>
    <cellStyle name="Assumption % 2 68" xfId="883" xr:uid="{00000000-0005-0000-0000-0000C3020000}"/>
    <cellStyle name="Assumption % 2 69" xfId="884" xr:uid="{00000000-0005-0000-0000-0000C4020000}"/>
    <cellStyle name="Assumption % 2 7" xfId="885" xr:uid="{00000000-0005-0000-0000-0000C5020000}"/>
    <cellStyle name="Assumption % 2 7 2" xfId="886" xr:uid="{00000000-0005-0000-0000-0000C6020000}"/>
    <cellStyle name="Assumption % 2 70" xfId="887" xr:uid="{00000000-0005-0000-0000-0000C7020000}"/>
    <cellStyle name="Assumption % 2 71" xfId="888" xr:uid="{00000000-0005-0000-0000-0000C8020000}"/>
    <cellStyle name="Assumption % 2 72" xfId="889" xr:uid="{00000000-0005-0000-0000-0000C9020000}"/>
    <cellStyle name="Assumption % 2 73" xfId="890" xr:uid="{00000000-0005-0000-0000-0000CA020000}"/>
    <cellStyle name="Assumption % 2 74" xfId="891" xr:uid="{00000000-0005-0000-0000-0000CB020000}"/>
    <cellStyle name="Assumption % 2 75" xfId="892" xr:uid="{00000000-0005-0000-0000-0000CC020000}"/>
    <cellStyle name="Assumption % 2 76" xfId="893" xr:uid="{00000000-0005-0000-0000-0000CD020000}"/>
    <cellStyle name="Assumption % 2 77" xfId="894" xr:uid="{00000000-0005-0000-0000-0000CE020000}"/>
    <cellStyle name="Assumption % 2 78" xfId="895" xr:uid="{00000000-0005-0000-0000-0000CF020000}"/>
    <cellStyle name="Assumption % 2 79" xfId="896" xr:uid="{00000000-0005-0000-0000-0000D0020000}"/>
    <cellStyle name="Assumption % 2 8" xfId="897" xr:uid="{00000000-0005-0000-0000-0000D1020000}"/>
    <cellStyle name="Assumption % 2 8 2" xfId="898" xr:uid="{00000000-0005-0000-0000-0000D2020000}"/>
    <cellStyle name="Assumption % 2 80" xfId="899" xr:uid="{00000000-0005-0000-0000-0000D3020000}"/>
    <cellStyle name="Assumption % 2 81" xfId="900" xr:uid="{00000000-0005-0000-0000-0000D4020000}"/>
    <cellStyle name="Assumption % 2 82" xfId="901" xr:uid="{00000000-0005-0000-0000-0000D5020000}"/>
    <cellStyle name="Assumption % 2 83" xfId="902" xr:uid="{00000000-0005-0000-0000-0000D6020000}"/>
    <cellStyle name="Assumption % 2 84" xfId="903" xr:uid="{00000000-0005-0000-0000-0000D7020000}"/>
    <cellStyle name="Assumption % 2 9" xfId="904" xr:uid="{00000000-0005-0000-0000-0000D8020000}"/>
    <cellStyle name="Assumption % 2 9 2" xfId="905" xr:uid="{00000000-0005-0000-0000-0000D9020000}"/>
    <cellStyle name="Assumption % 20" xfId="906" xr:uid="{00000000-0005-0000-0000-0000DA020000}"/>
    <cellStyle name="Assumption % 21" xfId="907" xr:uid="{00000000-0005-0000-0000-0000DB020000}"/>
    <cellStyle name="Assumption % 22" xfId="908" xr:uid="{00000000-0005-0000-0000-0000DC020000}"/>
    <cellStyle name="Assumption % 23" xfId="909" xr:uid="{00000000-0005-0000-0000-0000DD020000}"/>
    <cellStyle name="Assumption % 24" xfId="910" xr:uid="{00000000-0005-0000-0000-0000DE020000}"/>
    <cellStyle name="Assumption % 25" xfId="911" xr:uid="{00000000-0005-0000-0000-0000DF020000}"/>
    <cellStyle name="Assumption % 26" xfId="912" xr:uid="{00000000-0005-0000-0000-0000E0020000}"/>
    <cellStyle name="Assumption % 27" xfId="913" xr:uid="{00000000-0005-0000-0000-0000E1020000}"/>
    <cellStyle name="Assumption % 28" xfId="914" xr:uid="{00000000-0005-0000-0000-0000E2020000}"/>
    <cellStyle name="Assumption % 29" xfId="915" xr:uid="{00000000-0005-0000-0000-0000E3020000}"/>
    <cellStyle name="Assumption % 3" xfId="916" xr:uid="{00000000-0005-0000-0000-0000E4020000}"/>
    <cellStyle name="Assumption % 3 10" xfId="917" xr:uid="{00000000-0005-0000-0000-0000E5020000}"/>
    <cellStyle name="Assumption % 3 11" xfId="918" xr:uid="{00000000-0005-0000-0000-0000E6020000}"/>
    <cellStyle name="Assumption % 3 12" xfId="919" xr:uid="{00000000-0005-0000-0000-0000E7020000}"/>
    <cellStyle name="Assumption % 3 13" xfId="920" xr:uid="{00000000-0005-0000-0000-0000E8020000}"/>
    <cellStyle name="Assumption % 3 14" xfId="921" xr:uid="{00000000-0005-0000-0000-0000E9020000}"/>
    <cellStyle name="Assumption % 3 15" xfId="922" xr:uid="{00000000-0005-0000-0000-0000EA020000}"/>
    <cellStyle name="Assumption % 3 16" xfId="923" xr:uid="{00000000-0005-0000-0000-0000EB020000}"/>
    <cellStyle name="Assumption % 3 17" xfId="924" xr:uid="{00000000-0005-0000-0000-0000EC020000}"/>
    <cellStyle name="Assumption % 3 18" xfId="925" xr:uid="{00000000-0005-0000-0000-0000ED020000}"/>
    <cellStyle name="Assumption % 3 19" xfId="926" xr:uid="{00000000-0005-0000-0000-0000EE020000}"/>
    <cellStyle name="Assumption % 3 2" xfId="927" xr:uid="{00000000-0005-0000-0000-0000EF020000}"/>
    <cellStyle name="Assumption % 3 20" xfId="928" xr:uid="{00000000-0005-0000-0000-0000F0020000}"/>
    <cellStyle name="Assumption % 3 3" xfId="929" xr:uid="{00000000-0005-0000-0000-0000F1020000}"/>
    <cellStyle name="Assumption % 3 4" xfId="930" xr:uid="{00000000-0005-0000-0000-0000F2020000}"/>
    <cellStyle name="Assumption % 3 5" xfId="931" xr:uid="{00000000-0005-0000-0000-0000F3020000}"/>
    <cellStyle name="Assumption % 3 6" xfId="932" xr:uid="{00000000-0005-0000-0000-0000F4020000}"/>
    <cellStyle name="Assumption % 3 7" xfId="933" xr:uid="{00000000-0005-0000-0000-0000F5020000}"/>
    <cellStyle name="Assumption % 3 8" xfId="934" xr:uid="{00000000-0005-0000-0000-0000F6020000}"/>
    <cellStyle name="Assumption % 3 9" xfId="935" xr:uid="{00000000-0005-0000-0000-0000F7020000}"/>
    <cellStyle name="Assumption % 30" xfId="936" xr:uid="{00000000-0005-0000-0000-0000F8020000}"/>
    <cellStyle name="Assumption % 31" xfId="937" xr:uid="{00000000-0005-0000-0000-0000F9020000}"/>
    <cellStyle name="Assumption % 32" xfId="938" xr:uid="{00000000-0005-0000-0000-0000FA020000}"/>
    <cellStyle name="Assumption % 33" xfId="939" xr:uid="{00000000-0005-0000-0000-0000FB020000}"/>
    <cellStyle name="Assumption % 34" xfId="940" xr:uid="{00000000-0005-0000-0000-0000FC020000}"/>
    <cellStyle name="Assumption % 35" xfId="941" xr:uid="{00000000-0005-0000-0000-0000FD020000}"/>
    <cellStyle name="Assumption % 36" xfId="942" xr:uid="{00000000-0005-0000-0000-0000FE020000}"/>
    <cellStyle name="Assumption % 37" xfId="943" xr:uid="{00000000-0005-0000-0000-0000FF020000}"/>
    <cellStyle name="Assumption % 38" xfId="944" xr:uid="{00000000-0005-0000-0000-000000030000}"/>
    <cellStyle name="Assumption % 39" xfId="945" xr:uid="{00000000-0005-0000-0000-000001030000}"/>
    <cellStyle name="Assumption % 4" xfId="946" xr:uid="{00000000-0005-0000-0000-000002030000}"/>
    <cellStyle name="Assumption % 4 10" xfId="947" xr:uid="{00000000-0005-0000-0000-000003030000}"/>
    <cellStyle name="Assumption % 4 11" xfId="948" xr:uid="{00000000-0005-0000-0000-000004030000}"/>
    <cellStyle name="Assumption % 4 12" xfId="949" xr:uid="{00000000-0005-0000-0000-000005030000}"/>
    <cellStyle name="Assumption % 4 13" xfId="950" xr:uid="{00000000-0005-0000-0000-000006030000}"/>
    <cellStyle name="Assumption % 4 14" xfId="951" xr:uid="{00000000-0005-0000-0000-000007030000}"/>
    <cellStyle name="Assumption % 4 15" xfId="952" xr:uid="{00000000-0005-0000-0000-000008030000}"/>
    <cellStyle name="Assumption % 4 16" xfId="953" xr:uid="{00000000-0005-0000-0000-000009030000}"/>
    <cellStyle name="Assumption % 4 17" xfId="954" xr:uid="{00000000-0005-0000-0000-00000A030000}"/>
    <cellStyle name="Assumption % 4 18" xfId="955" xr:uid="{00000000-0005-0000-0000-00000B030000}"/>
    <cellStyle name="Assumption % 4 19" xfId="956" xr:uid="{00000000-0005-0000-0000-00000C030000}"/>
    <cellStyle name="Assumption % 4 2" xfId="957" xr:uid="{00000000-0005-0000-0000-00000D030000}"/>
    <cellStyle name="Assumption % 4 20" xfId="958" xr:uid="{00000000-0005-0000-0000-00000E030000}"/>
    <cellStyle name="Assumption % 4 3" xfId="959" xr:uid="{00000000-0005-0000-0000-00000F030000}"/>
    <cellStyle name="Assumption % 4 4" xfId="960" xr:uid="{00000000-0005-0000-0000-000010030000}"/>
    <cellStyle name="Assumption % 4 5" xfId="961" xr:uid="{00000000-0005-0000-0000-000011030000}"/>
    <cellStyle name="Assumption % 4 6" xfId="962" xr:uid="{00000000-0005-0000-0000-000012030000}"/>
    <cellStyle name="Assumption % 4 7" xfId="963" xr:uid="{00000000-0005-0000-0000-000013030000}"/>
    <cellStyle name="Assumption % 4 8" xfId="964" xr:uid="{00000000-0005-0000-0000-000014030000}"/>
    <cellStyle name="Assumption % 4 9" xfId="965" xr:uid="{00000000-0005-0000-0000-000015030000}"/>
    <cellStyle name="Assumption % 40" xfId="966" xr:uid="{00000000-0005-0000-0000-000016030000}"/>
    <cellStyle name="Assumption % 41" xfId="967" xr:uid="{00000000-0005-0000-0000-000017030000}"/>
    <cellStyle name="Assumption % 42" xfId="968" xr:uid="{00000000-0005-0000-0000-000018030000}"/>
    <cellStyle name="Assumption % 43" xfId="969" xr:uid="{00000000-0005-0000-0000-000019030000}"/>
    <cellStyle name="Assumption % 44" xfId="970" xr:uid="{00000000-0005-0000-0000-00001A030000}"/>
    <cellStyle name="Assumption % 45" xfId="971" xr:uid="{00000000-0005-0000-0000-00001B030000}"/>
    <cellStyle name="Assumption % 46" xfId="972" xr:uid="{00000000-0005-0000-0000-00001C030000}"/>
    <cellStyle name="Assumption % 47" xfId="973" xr:uid="{00000000-0005-0000-0000-00001D030000}"/>
    <cellStyle name="Assumption % 48" xfId="974" xr:uid="{00000000-0005-0000-0000-00001E030000}"/>
    <cellStyle name="Assumption % 49" xfId="975" xr:uid="{00000000-0005-0000-0000-00001F030000}"/>
    <cellStyle name="Assumption % 5" xfId="976" xr:uid="{00000000-0005-0000-0000-000020030000}"/>
    <cellStyle name="Assumption % 50" xfId="977" xr:uid="{00000000-0005-0000-0000-000021030000}"/>
    <cellStyle name="Assumption % 51" xfId="978" xr:uid="{00000000-0005-0000-0000-000022030000}"/>
    <cellStyle name="Assumption % 52" xfId="979" xr:uid="{00000000-0005-0000-0000-000023030000}"/>
    <cellStyle name="Assumption % 53" xfId="980" xr:uid="{00000000-0005-0000-0000-000024030000}"/>
    <cellStyle name="Assumption % 54" xfId="981" xr:uid="{00000000-0005-0000-0000-000025030000}"/>
    <cellStyle name="Assumption % 55" xfId="982" xr:uid="{00000000-0005-0000-0000-000026030000}"/>
    <cellStyle name="Assumption % 56" xfId="983" xr:uid="{00000000-0005-0000-0000-000027030000}"/>
    <cellStyle name="Assumption % 57" xfId="984" xr:uid="{00000000-0005-0000-0000-000028030000}"/>
    <cellStyle name="Assumption % 58" xfId="985" xr:uid="{00000000-0005-0000-0000-000029030000}"/>
    <cellStyle name="Assumption % 59" xfId="986" xr:uid="{00000000-0005-0000-0000-00002A030000}"/>
    <cellStyle name="Assumption % 6" xfId="987" xr:uid="{00000000-0005-0000-0000-00002B030000}"/>
    <cellStyle name="Assumption % 60" xfId="988" xr:uid="{00000000-0005-0000-0000-00002C030000}"/>
    <cellStyle name="Assumption % 61" xfId="989" xr:uid="{00000000-0005-0000-0000-00002D030000}"/>
    <cellStyle name="Assumption % 62" xfId="990" xr:uid="{00000000-0005-0000-0000-00002E030000}"/>
    <cellStyle name="Assumption % 63" xfId="991" xr:uid="{00000000-0005-0000-0000-00002F030000}"/>
    <cellStyle name="Assumption % 64" xfId="992" xr:uid="{00000000-0005-0000-0000-000030030000}"/>
    <cellStyle name="Assumption % 65" xfId="993" xr:uid="{00000000-0005-0000-0000-000031030000}"/>
    <cellStyle name="Assumption % 66" xfId="994" xr:uid="{00000000-0005-0000-0000-000032030000}"/>
    <cellStyle name="Assumption % 67" xfId="995" xr:uid="{00000000-0005-0000-0000-000033030000}"/>
    <cellStyle name="Assumption % 68" xfId="996" xr:uid="{00000000-0005-0000-0000-000034030000}"/>
    <cellStyle name="Assumption % 69" xfId="997" xr:uid="{00000000-0005-0000-0000-000035030000}"/>
    <cellStyle name="Assumption % 7" xfId="998" xr:uid="{00000000-0005-0000-0000-000036030000}"/>
    <cellStyle name="Assumption % 70" xfId="999" xr:uid="{00000000-0005-0000-0000-000037030000}"/>
    <cellStyle name="Assumption % 71" xfId="1000" xr:uid="{00000000-0005-0000-0000-000038030000}"/>
    <cellStyle name="Assumption % 72" xfId="1001" xr:uid="{00000000-0005-0000-0000-000039030000}"/>
    <cellStyle name="Assumption % 73" xfId="1002" xr:uid="{00000000-0005-0000-0000-00003A030000}"/>
    <cellStyle name="Assumption % 74" xfId="1003" xr:uid="{00000000-0005-0000-0000-00003B030000}"/>
    <cellStyle name="Assumption % 75" xfId="1004" xr:uid="{00000000-0005-0000-0000-00003C030000}"/>
    <cellStyle name="Assumption % 76" xfId="1005" xr:uid="{00000000-0005-0000-0000-00003D030000}"/>
    <cellStyle name="Assumption % 77" xfId="1006" xr:uid="{00000000-0005-0000-0000-00003E030000}"/>
    <cellStyle name="Assumption % 78" xfId="1007" xr:uid="{00000000-0005-0000-0000-00003F030000}"/>
    <cellStyle name="Assumption % 79" xfId="1008" xr:uid="{00000000-0005-0000-0000-000040030000}"/>
    <cellStyle name="Assumption % 8" xfId="1009" xr:uid="{00000000-0005-0000-0000-000041030000}"/>
    <cellStyle name="Assumption % 80" xfId="1010" xr:uid="{00000000-0005-0000-0000-000042030000}"/>
    <cellStyle name="Assumption % 81" xfId="1011" xr:uid="{00000000-0005-0000-0000-000043030000}"/>
    <cellStyle name="Assumption % 82" xfId="1012" xr:uid="{00000000-0005-0000-0000-000044030000}"/>
    <cellStyle name="Assumption % 83" xfId="1013" xr:uid="{00000000-0005-0000-0000-000045030000}"/>
    <cellStyle name="Assumption % 84" xfId="1014" xr:uid="{00000000-0005-0000-0000-000046030000}"/>
    <cellStyle name="Assumption % 85" xfId="1015" xr:uid="{00000000-0005-0000-0000-000047030000}"/>
    <cellStyle name="Assumption % 9" xfId="1016" xr:uid="{00000000-0005-0000-0000-000048030000}"/>
    <cellStyle name="Assumption %_4 July 2012 Decomp" xfId="1017" xr:uid="{00000000-0005-0000-0000-000049030000}"/>
    <cellStyle name="assumption 1" xfId="1018" xr:uid="{00000000-0005-0000-0000-00004A030000}"/>
    <cellStyle name="Assumption 10" xfId="1019" xr:uid="{00000000-0005-0000-0000-00004B030000}"/>
    <cellStyle name="Assumption 100" xfId="1020" xr:uid="{00000000-0005-0000-0000-00004C030000}"/>
    <cellStyle name="Assumption 101" xfId="1021" xr:uid="{00000000-0005-0000-0000-00004D030000}"/>
    <cellStyle name="Assumption 102" xfId="1022" xr:uid="{00000000-0005-0000-0000-00004E030000}"/>
    <cellStyle name="Assumption 103" xfId="1023" xr:uid="{00000000-0005-0000-0000-00004F030000}"/>
    <cellStyle name="Assumption 104" xfId="1024" xr:uid="{00000000-0005-0000-0000-000050030000}"/>
    <cellStyle name="Assumption 105" xfId="1025" xr:uid="{00000000-0005-0000-0000-000051030000}"/>
    <cellStyle name="Assumption 106" xfId="1026" xr:uid="{00000000-0005-0000-0000-000052030000}"/>
    <cellStyle name="Assumption 107" xfId="1027" xr:uid="{00000000-0005-0000-0000-000053030000}"/>
    <cellStyle name="Assumption 108" xfId="1028" xr:uid="{00000000-0005-0000-0000-000054030000}"/>
    <cellStyle name="Assumption 109" xfId="1029" xr:uid="{00000000-0005-0000-0000-000055030000}"/>
    <cellStyle name="Assumption 11" xfId="1030" xr:uid="{00000000-0005-0000-0000-000056030000}"/>
    <cellStyle name="Assumption 110" xfId="1031" xr:uid="{00000000-0005-0000-0000-000057030000}"/>
    <cellStyle name="Assumption 111" xfId="1032" xr:uid="{00000000-0005-0000-0000-000058030000}"/>
    <cellStyle name="Assumption 112" xfId="1033" xr:uid="{00000000-0005-0000-0000-000059030000}"/>
    <cellStyle name="Assumption 113" xfId="1034" xr:uid="{00000000-0005-0000-0000-00005A030000}"/>
    <cellStyle name="Assumption 114" xfId="1035" xr:uid="{00000000-0005-0000-0000-00005B030000}"/>
    <cellStyle name="Assumption 115" xfId="1036" xr:uid="{00000000-0005-0000-0000-00005C030000}"/>
    <cellStyle name="Assumption 116" xfId="1037" xr:uid="{00000000-0005-0000-0000-00005D030000}"/>
    <cellStyle name="Assumption 117" xfId="1038" xr:uid="{00000000-0005-0000-0000-00005E030000}"/>
    <cellStyle name="Assumption 118" xfId="1039" xr:uid="{00000000-0005-0000-0000-00005F030000}"/>
    <cellStyle name="Assumption 119" xfId="1040" xr:uid="{00000000-0005-0000-0000-000060030000}"/>
    <cellStyle name="Assumption 12" xfId="1041" xr:uid="{00000000-0005-0000-0000-000061030000}"/>
    <cellStyle name="Assumption 120" xfId="1042" xr:uid="{00000000-0005-0000-0000-000062030000}"/>
    <cellStyle name="Assumption 121" xfId="1043" xr:uid="{00000000-0005-0000-0000-000063030000}"/>
    <cellStyle name="Assumption 122" xfId="1044" xr:uid="{00000000-0005-0000-0000-000064030000}"/>
    <cellStyle name="Assumption 123" xfId="1045" xr:uid="{00000000-0005-0000-0000-000065030000}"/>
    <cellStyle name="Assumption 124" xfId="1046" xr:uid="{00000000-0005-0000-0000-000066030000}"/>
    <cellStyle name="Assumption 125" xfId="1047" xr:uid="{00000000-0005-0000-0000-000067030000}"/>
    <cellStyle name="Assumption 126" xfId="1048" xr:uid="{00000000-0005-0000-0000-000068030000}"/>
    <cellStyle name="Assumption 127" xfId="1049" xr:uid="{00000000-0005-0000-0000-000069030000}"/>
    <cellStyle name="Assumption 128" xfId="1050" xr:uid="{00000000-0005-0000-0000-00006A030000}"/>
    <cellStyle name="Assumption 129" xfId="1051" xr:uid="{00000000-0005-0000-0000-00006B030000}"/>
    <cellStyle name="Assumption 13" xfId="1052" xr:uid="{00000000-0005-0000-0000-00006C030000}"/>
    <cellStyle name="Assumption 130" xfId="1053" xr:uid="{00000000-0005-0000-0000-00006D030000}"/>
    <cellStyle name="Assumption 131" xfId="1054" xr:uid="{00000000-0005-0000-0000-00006E030000}"/>
    <cellStyle name="Assumption 132" xfId="1055" xr:uid="{00000000-0005-0000-0000-00006F030000}"/>
    <cellStyle name="Assumption 133" xfId="1056" xr:uid="{00000000-0005-0000-0000-000070030000}"/>
    <cellStyle name="Assumption 134" xfId="1057" xr:uid="{00000000-0005-0000-0000-000071030000}"/>
    <cellStyle name="Assumption 135" xfId="1058" xr:uid="{00000000-0005-0000-0000-000072030000}"/>
    <cellStyle name="Assumption 136" xfId="1059" xr:uid="{00000000-0005-0000-0000-000073030000}"/>
    <cellStyle name="Assumption 137" xfId="1060" xr:uid="{00000000-0005-0000-0000-000074030000}"/>
    <cellStyle name="Assumption 138" xfId="1061" xr:uid="{00000000-0005-0000-0000-000075030000}"/>
    <cellStyle name="Assumption 139" xfId="1062" xr:uid="{00000000-0005-0000-0000-000076030000}"/>
    <cellStyle name="Assumption 14" xfId="1063" xr:uid="{00000000-0005-0000-0000-000077030000}"/>
    <cellStyle name="Assumption 140" xfId="1064" xr:uid="{00000000-0005-0000-0000-000078030000}"/>
    <cellStyle name="Assumption 141" xfId="1065" xr:uid="{00000000-0005-0000-0000-000079030000}"/>
    <cellStyle name="Assumption 142" xfId="1066" xr:uid="{00000000-0005-0000-0000-00007A030000}"/>
    <cellStyle name="Assumption 143" xfId="1067" xr:uid="{00000000-0005-0000-0000-00007B030000}"/>
    <cellStyle name="Assumption 144" xfId="1068" xr:uid="{00000000-0005-0000-0000-00007C030000}"/>
    <cellStyle name="Assumption 145" xfId="1069" xr:uid="{00000000-0005-0000-0000-00007D030000}"/>
    <cellStyle name="Assumption 146" xfId="1070" xr:uid="{00000000-0005-0000-0000-00007E030000}"/>
    <cellStyle name="Assumption 147" xfId="1071" xr:uid="{00000000-0005-0000-0000-00007F030000}"/>
    <cellStyle name="Assumption 148" xfId="1072" xr:uid="{00000000-0005-0000-0000-000080030000}"/>
    <cellStyle name="Assumption 149" xfId="1073" xr:uid="{00000000-0005-0000-0000-000081030000}"/>
    <cellStyle name="Assumption 15" xfId="1074" xr:uid="{00000000-0005-0000-0000-000082030000}"/>
    <cellStyle name="Assumption 150" xfId="1075" xr:uid="{00000000-0005-0000-0000-000083030000}"/>
    <cellStyle name="Assumption 151" xfId="1076" xr:uid="{00000000-0005-0000-0000-000084030000}"/>
    <cellStyle name="Assumption 152" xfId="1077" xr:uid="{00000000-0005-0000-0000-000085030000}"/>
    <cellStyle name="Assumption 153" xfId="1078" xr:uid="{00000000-0005-0000-0000-000086030000}"/>
    <cellStyle name="Assumption 154" xfId="1079" xr:uid="{00000000-0005-0000-0000-000087030000}"/>
    <cellStyle name="Assumption 155" xfId="1080" xr:uid="{00000000-0005-0000-0000-000088030000}"/>
    <cellStyle name="Assumption 156" xfId="1081" xr:uid="{00000000-0005-0000-0000-000089030000}"/>
    <cellStyle name="Assumption 157" xfId="1082" xr:uid="{00000000-0005-0000-0000-00008A030000}"/>
    <cellStyle name="Assumption 158" xfId="1083" xr:uid="{00000000-0005-0000-0000-00008B030000}"/>
    <cellStyle name="Assumption 159" xfId="1084" xr:uid="{00000000-0005-0000-0000-00008C030000}"/>
    <cellStyle name="Assumption 16" xfId="1085" xr:uid="{00000000-0005-0000-0000-00008D030000}"/>
    <cellStyle name="Assumption 160" xfId="1086" xr:uid="{00000000-0005-0000-0000-00008E030000}"/>
    <cellStyle name="Assumption 161" xfId="1087" xr:uid="{00000000-0005-0000-0000-00008F030000}"/>
    <cellStyle name="Assumption 162" xfId="1088" xr:uid="{00000000-0005-0000-0000-000090030000}"/>
    <cellStyle name="Assumption 163" xfId="1089" xr:uid="{00000000-0005-0000-0000-000091030000}"/>
    <cellStyle name="Assumption 164" xfId="1090" xr:uid="{00000000-0005-0000-0000-000092030000}"/>
    <cellStyle name="Assumption 165" xfId="1091" xr:uid="{00000000-0005-0000-0000-000093030000}"/>
    <cellStyle name="Assumption 166" xfId="1092" xr:uid="{00000000-0005-0000-0000-000094030000}"/>
    <cellStyle name="Assumption 167" xfId="1093" xr:uid="{00000000-0005-0000-0000-000095030000}"/>
    <cellStyle name="Assumption 168" xfId="1094" xr:uid="{00000000-0005-0000-0000-000096030000}"/>
    <cellStyle name="Assumption 169" xfId="1095" xr:uid="{00000000-0005-0000-0000-000097030000}"/>
    <cellStyle name="Assumption 17" xfId="1096" xr:uid="{00000000-0005-0000-0000-000098030000}"/>
    <cellStyle name="Assumption 170" xfId="1097" xr:uid="{00000000-0005-0000-0000-000099030000}"/>
    <cellStyle name="Assumption 171" xfId="1098" xr:uid="{00000000-0005-0000-0000-00009A030000}"/>
    <cellStyle name="Assumption 172" xfId="1099" xr:uid="{00000000-0005-0000-0000-00009B030000}"/>
    <cellStyle name="Assumption 173" xfId="1100" xr:uid="{00000000-0005-0000-0000-00009C030000}"/>
    <cellStyle name="Assumption 174" xfId="1101" xr:uid="{00000000-0005-0000-0000-00009D030000}"/>
    <cellStyle name="Assumption 175" xfId="1102" xr:uid="{00000000-0005-0000-0000-00009E030000}"/>
    <cellStyle name="Assumption 176" xfId="1103" xr:uid="{00000000-0005-0000-0000-00009F030000}"/>
    <cellStyle name="Assumption 177" xfId="1104" xr:uid="{00000000-0005-0000-0000-0000A0030000}"/>
    <cellStyle name="Assumption 178" xfId="1105" xr:uid="{00000000-0005-0000-0000-0000A1030000}"/>
    <cellStyle name="Assumption 179" xfId="1106" xr:uid="{00000000-0005-0000-0000-0000A2030000}"/>
    <cellStyle name="Assumption 18" xfId="1107" xr:uid="{00000000-0005-0000-0000-0000A3030000}"/>
    <cellStyle name="Assumption 180" xfId="1108" xr:uid="{00000000-0005-0000-0000-0000A4030000}"/>
    <cellStyle name="Assumption 181" xfId="1109" xr:uid="{00000000-0005-0000-0000-0000A5030000}"/>
    <cellStyle name="Assumption 182" xfId="1110" xr:uid="{00000000-0005-0000-0000-0000A6030000}"/>
    <cellStyle name="Assumption 183" xfId="1111" xr:uid="{00000000-0005-0000-0000-0000A7030000}"/>
    <cellStyle name="Assumption 184" xfId="1112" xr:uid="{00000000-0005-0000-0000-0000A8030000}"/>
    <cellStyle name="Assumption 185" xfId="1113" xr:uid="{00000000-0005-0000-0000-0000A9030000}"/>
    <cellStyle name="Assumption 186" xfId="1114" xr:uid="{00000000-0005-0000-0000-0000AA030000}"/>
    <cellStyle name="Assumption 187" xfId="1115" xr:uid="{00000000-0005-0000-0000-0000AB030000}"/>
    <cellStyle name="Assumption 188" xfId="1116" xr:uid="{00000000-0005-0000-0000-0000AC030000}"/>
    <cellStyle name="Assumption 189" xfId="1117" xr:uid="{00000000-0005-0000-0000-0000AD030000}"/>
    <cellStyle name="Assumption 19" xfId="1118" xr:uid="{00000000-0005-0000-0000-0000AE030000}"/>
    <cellStyle name="Assumption 190" xfId="1119" xr:uid="{00000000-0005-0000-0000-0000AF030000}"/>
    <cellStyle name="Assumption 191" xfId="1120" xr:uid="{00000000-0005-0000-0000-0000B0030000}"/>
    <cellStyle name="Assumption 192" xfId="1121" xr:uid="{00000000-0005-0000-0000-0000B1030000}"/>
    <cellStyle name="Assumption 193" xfId="1122" xr:uid="{00000000-0005-0000-0000-0000B2030000}"/>
    <cellStyle name="Assumption 194" xfId="1123" xr:uid="{00000000-0005-0000-0000-0000B3030000}"/>
    <cellStyle name="Assumption 195" xfId="1124" xr:uid="{00000000-0005-0000-0000-0000B4030000}"/>
    <cellStyle name="Assumption 196" xfId="1125" xr:uid="{00000000-0005-0000-0000-0000B5030000}"/>
    <cellStyle name="Assumption 197" xfId="1126" xr:uid="{00000000-0005-0000-0000-0000B6030000}"/>
    <cellStyle name="Assumption 198" xfId="1127" xr:uid="{00000000-0005-0000-0000-0000B7030000}"/>
    <cellStyle name="Assumption 199" xfId="1128" xr:uid="{00000000-0005-0000-0000-0000B8030000}"/>
    <cellStyle name="assumption 2" xfId="1129" xr:uid="{00000000-0005-0000-0000-0000B9030000}"/>
    <cellStyle name="Assumption 2 10" xfId="1130" xr:uid="{00000000-0005-0000-0000-0000BA030000}"/>
    <cellStyle name="Assumption 2 10 2" xfId="1131" xr:uid="{00000000-0005-0000-0000-0000BB030000}"/>
    <cellStyle name="Assumption 2 11" xfId="1132" xr:uid="{00000000-0005-0000-0000-0000BC030000}"/>
    <cellStyle name="Assumption 2 11 2" xfId="1133" xr:uid="{00000000-0005-0000-0000-0000BD030000}"/>
    <cellStyle name="Assumption 2 12" xfId="1134" xr:uid="{00000000-0005-0000-0000-0000BE030000}"/>
    <cellStyle name="Assumption 2 12 2" xfId="1135" xr:uid="{00000000-0005-0000-0000-0000BF030000}"/>
    <cellStyle name="Assumption 2 13" xfId="1136" xr:uid="{00000000-0005-0000-0000-0000C0030000}"/>
    <cellStyle name="Assumption 2 13 2" xfId="1137" xr:uid="{00000000-0005-0000-0000-0000C1030000}"/>
    <cellStyle name="Assumption 2 14" xfId="1138" xr:uid="{00000000-0005-0000-0000-0000C2030000}"/>
    <cellStyle name="Assumption 2 14 2" xfId="1139" xr:uid="{00000000-0005-0000-0000-0000C3030000}"/>
    <cellStyle name="Assumption 2 15" xfId="1140" xr:uid="{00000000-0005-0000-0000-0000C4030000}"/>
    <cellStyle name="Assumption 2 15 2" xfId="1141" xr:uid="{00000000-0005-0000-0000-0000C5030000}"/>
    <cellStyle name="Assumption 2 16" xfId="1142" xr:uid="{00000000-0005-0000-0000-0000C6030000}"/>
    <cellStyle name="Assumption 2 16 2" xfId="1143" xr:uid="{00000000-0005-0000-0000-0000C7030000}"/>
    <cellStyle name="Assumption 2 17" xfId="1144" xr:uid="{00000000-0005-0000-0000-0000C8030000}"/>
    <cellStyle name="Assumption 2 17 2" xfId="1145" xr:uid="{00000000-0005-0000-0000-0000C9030000}"/>
    <cellStyle name="Assumption 2 18" xfId="1146" xr:uid="{00000000-0005-0000-0000-0000CA030000}"/>
    <cellStyle name="Assumption 2 18 2" xfId="1147" xr:uid="{00000000-0005-0000-0000-0000CB030000}"/>
    <cellStyle name="Assumption 2 19" xfId="1148" xr:uid="{00000000-0005-0000-0000-0000CC030000}"/>
    <cellStyle name="Assumption 2 2" xfId="1149" xr:uid="{00000000-0005-0000-0000-0000CD030000}"/>
    <cellStyle name="Assumption 2 2 2" xfId="1150" xr:uid="{00000000-0005-0000-0000-0000CE030000}"/>
    <cellStyle name="Assumption 2 2 3" xfId="1151" xr:uid="{00000000-0005-0000-0000-0000CF030000}"/>
    <cellStyle name="Assumption 2 20" xfId="1152" xr:uid="{00000000-0005-0000-0000-0000D0030000}"/>
    <cellStyle name="Assumption 2 21" xfId="1153" xr:uid="{00000000-0005-0000-0000-0000D1030000}"/>
    <cellStyle name="Assumption 2 22" xfId="1154" xr:uid="{00000000-0005-0000-0000-0000D2030000}"/>
    <cellStyle name="Assumption 2 23" xfId="1155" xr:uid="{00000000-0005-0000-0000-0000D3030000}"/>
    <cellStyle name="Assumption 2 24" xfId="1156" xr:uid="{00000000-0005-0000-0000-0000D4030000}"/>
    <cellStyle name="Assumption 2 25" xfId="1157" xr:uid="{00000000-0005-0000-0000-0000D5030000}"/>
    <cellStyle name="Assumption 2 26" xfId="1158" xr:uid="{00000000-0005-0000-0000-0000D6030000}"/>
    <cellStyle name="Assumption 2 27" xfId="1159" xr:uid="{00000000-0005-0000-0000-0000D7030000}"/>
    <cellStyle name="Assumption 2 28" xfId="1160" xr:uid="{00000000-0005-0000-0000-0000D8030000}"/>
    <cellStyle name="Assumption 2 29" xfId="1161" xr:uid="{00000000-0005-0000-0000-0000D9030000}"/>
    <cellStyle name="Assumption 2 3" xfId="1162" xr:uid="{00000000-0005-0000-0000-0000DA030000}"/>
    <cellStyle name="Assumption 2 3 2" xfId="1163" xr:uid="{00000000-0005-0000-0000-0000DB030000}"/>
    <cellStyle name="Assumption 2 30" xfId="1164" xr:uid="{00000000-0005-0000-0000-0000DC030000}"/>
    <cellStyle name="Assumption 2 31" xfId="1165" xr:uid="{00000000-0005-0000-0000-0000DD030000}"/>
    <cellStyle name="Assumption 2 32" xfId="1166" xr:uid="{00000000-0005-0000-0000-0000DE030000}"/>
    <cellStyle name="Assumption 2 33" xfId="1167" xr:uid="{00000000-0005-0000-0000-0000DF030000}"/>
    <cellStyle name="Assumption 2 34" xfId="1168" xr:uid="{00000000-0005-0000-0000-0000E0030000}"/>
    <cellStyle name="Assumption 2 35" xfId="1169" xr:uid="{00000000-0005-0000-0000-0000E1030000}"/>
    <cellStyle name="Assumption 2 36" xfId="1170" xr:uid="{00000000-0005-0000-0000-0000E2030000}"/>
    <cellStyle name="Assumption 2 37" xfId="1171" xr:uid="{00000000-0005-0000-0000-0000E3030000}"/>
    <cellStyle name="Assumption 2 38" xfId="1172" xr:uid="{00000000-0005-0000-0000-0000E4030000}"/>
    <cellStyle name="Assumption 2 39" xfId="1173" xr:uid="{00000000-0005-0000-0000-0000E5030000}"/>
    <cellStyle name="Assumption 2 4" xfId="1174" xr:uid="{00000000-0005-0000-0000-0000E6030000}"/>
    <cellStyle name="Assumption 2 4 2" xfId="1175" xr:uid="{00000000-0005-0000-0000-0000E7030000}"/>
    <cellStyle name="Assumption 2 40" xfId="1176" xr:uid="{00000000-0005-0000-0000-0000E8030000}"/>
    <cellStyle name="Assumption 2 41" xfId="1177" xr:uid="{00000000-0005-0000-0000-0000E9030000}"/>
    <cellStyle name="Assumption 2 42" xfId="1178" xr:uid="{00000000-0005-0000-0000-0000EA030000}"/>
    <cellStyle name="Assumption 2 43" xfId="1179" xr:uid="{00000000-0005-0000-0000-0000EB030000}"/>
    <cellStyle name="Assumption 2 44" xfId="1180" xr:uid="{00000000-0005-0000-0000-0000EC030000}"/>
    <cellStyle name="Assumption 2 45" xfId="1181" xr:uid="{00000000-0005-0000-0000-0000ED030000}"/>
    <cellStyle name="Assumption 2 46" xfId="1182" xr:uid="{00000000-0005-0000-0000-0000EE030000}"/>
    <cellStyle name="Assumption 2 47" xfId="1183" xr:uid="{00000000-0005-0000-0000-0000EF030000}"/>
    <cellStyle name="Assumption 2 48" xfId="1184" xr:uid="{00000000-0005-0000-0000-0000F0030000}"/>
    <cellStyle name="Assumption 2 49" xfId="1185" xr:uid="{00000000-0005-0000-0000-0000F1030000}"/>
    <cellStyle name="Assumption 2 5" xfId="1186" xr:uid="{00000000-0005-0000-0000-0000F2030000}"/>
    <cellStyle name="Assumption 2 5 2" xfId="1187" xr:uid="{00000000-0005-0000-0000-0000F3030000}"/>
    <cellStyle name="Assumption 2 50" xfId="1188" xr:uid="{00000000-0005-0000-0000-0000F4030000}"/>
    <cellStyle name="Assumption 2 51" xfId="1189" xr:uid="{00000000-0005-0000-0000-0000F5030000}"/>
    <cellStyle name="Assumption 2 52" xfId="1190" xr:uid="{00000000-0005-0000-0000-0000F6030000}"/>
    <cellStyle name="Assumption 2 53" xfId="1191" xr:uid="{00000000-0005-0000-0000-0000F7030000}"/>
    <cellStyle name="Assumption 2 54" xfId="1192" xr:uid="{00000000-0005-0000-0000-0000F8030000}"/>
    <cellStyle name="Assumption 2 55" xfId="1193" xr:uid="{00000000-0005-0000-0000-0000F9030000}"/>
    <cellStyle name="Assumption 2 56" xfId="1194" xr:uid="{00000000-0005-0000-0000-0000FA030000}"/>
    <cellStyle name="Assumption 2 57" xfId="1195" xr:uid="{00000000-0005-0000-0000-0000FB030000}"/>
    <cellStyle name="Assumption 2 58" xfId="1196" xr:uid="{00000000-0005-0000-0000-0000FC030000}"/>
    <cellStyle name="Assumption 2 59" xfId="1197" xr:uid="{00000000-0005-0000-0000-0000FD030000}"/>
    <cellStyle name="Assumption 2 6" xfId="1198" xr:uid="{00000000-0005-0000-0000-0000FE030000}"/>
    <cellStyle name="Assumption 2 6 2" xfId="1199" xr:uid="{00000000-0005-0000-0000-0000FF030000}"/>
    <cellStyle name="Assumption 2 60" xfId="1200" xr:uid="{00000000-0005-0000-0000-000000040000}"/>
    <cellStyle name="Assumption 2 61" xfId="1201" xr:uid="{00000000-0005-0000-0000-000001040000}"/>
    <cellStyle name="Assumption 2 62" xfId="1202" xr:uid="{00000000-0005-0000-0000-000002040000}"/>
    <cellStyle name="Assumption 2 63" xfId="1203" xr:uid="{00000000-0005-0000-0000-000003040000}"/>
    <cellStyle name="Assumption 2 64" xfId="1204" xr:uid="{00000000-0005-0000-0000-000004040000}"/>
    <cellStyle name="Assumption 2 65" xfId="1205" xr:uid="{00000000-0005-0000-0000-000005040000}"/>
    <cellStyle name="Assumption 2 66" xfId="1206" xr:uid="{00000000-0005-0000-0000-000006040000}"/>
    <cellStyle name="Assumption 2 67" xfId="1207" xr:uid="{00000000-0005-0000-0000-000007040000}"/>
    <cellStyle name="Assumption 2 68" xfId="1208" xr:uid="{00000000-0005-0000-0000-000008040000}"/>
    <cellStyle name="Assumption 2 69" xfId="1209" xr:uid="{00000000-0005-0000-0000-000009040000}"/>
    <cellStyle name="Assumption 2 7" xfId="1210" xr:uid="{00000000-0005-0000-0000-00000A040000}"/>
    <cellStyle name="Assumption 2 7 2" xfId="1211" xr:uid="{00000000-0005-0000-0000-00000B040000}"/>
    <cellStyle name="Assumption 2 70" xfId="1212" xr:uid="{00000000-0005-0000-0000-00000C040000}"/>
    <cellStyle name="Assumption 2 71" xfId="1213" xr:uid="{00000000-0005-0000-0000-00000D040000}"/>
    <cellStyle name="Assumption 2 72" xfId="1214" xr:uid="{00000000-0005-0000-0000-00000E040000}"/>
    <cellStyle name="Assumption 2 73" xfId="1215" xr:uid="{00000000-0005-0000-0000-00000F040000}"/>
    <cellStyle name="Assumption 2 74" xfId="1216" xr:uid="{00000000-0005-0000-0000-000010040000}"/>
    <cellStyle name="Assumption 2 75" xfId="1217" xr:uid="{00000000-0005-0000-0000-000011040000}"/>
    <cellStyle name="Assumption 2 76" xfId="1218" xr:uid="{00000000-0005-0000-0000-000012040000}"/>
    <cellStyle name="Assumption 2 77" xfId="1219" xr:uid="{00000000-0005-0000-0000-000013040000}"/>
    <cellStyle name="Assumption 2 78" xfId="1220" xr:uid="{00000000-0005-0000-0000-000014040000}"/>
    <cellStyle name="Assumption 2 79" xfId="1221" xr:uid="{00000000-0005-0000-0000-000015040000}"/>
    <cellStyle name="Assumption 2 8" xfId="1222" xr:uid="{00000000-0005-0000-0000-000016040000}"/>
    <cellStyle name="Assumption 2 8 2" xfId="1223" xr:uid="{00000000-0005-0000-0000-000017040000}"/>
    <cellStyle name="Assumption 2 80" xfId="1224" xr:uid="{00000000-0005-0000-0000-000018040000}"/>
    <cellStyle name="Assumption 2 81" xfId="1225" xr:uid="{00000000-0005-0000-0000-000019040000}"/>
    <cellStyle name="Assumption 2 82" xfId="1226" xr:uid="{00000000-0005-0000-0000-00001A040000}"/>
    <cellStyle name="Assumption 2 83" xfId="1227" xr:uid="{00000000-0005-0000-0000-00001B040000}"/>
    <cellStyle name="Assumption 2 84" xfId="1228" xr:uid="{00000000-0005-0000-0000-00001C040000}"/>
    <cellStyle name="Assumption 2 9" xfId="1229" xr:uid="{00000000-0005-0000-0000-00001D040000}"/>
    <cellStyle name="Assumption 2 9 2" xfId="1230" xr:uid="{00000000-0005-0000-0000-00001E040000}"/>
    <cellStyle name="Assumption 20" xfId="1231" xr:uid="{00000000-0005-0000-0000-00001F040000}"/>
    <cellStyle name="Assumption 200" xfId="1232" xr:uid="{00000000-0005-0000-0000-000020040000}"/>
    <cellStyle name="Assumption 201" xfId="1233" xr:uid="{00000000-0005-0000-0000-000021040000}"/>
    <cellStyle name="Assumption 202" xfId="1234" xr:uid="{00000000-0005-0000-0000-000022040000}"/>
    <cellStyle name="Assumption 203" xfId="1235" xr:uid="{00000000-0005-0000-0000-000023040000}"/>
    <cellStyle name="Assumption 204" xfId="1236" xr:uid="{00000000-0005-0000-0000-000024040000}"/>
    <cellStyle name="Assumption 205" xfId="1237" xr:uid="{00000000-0005-0000-0000-000025040000}"/>
    <cellStyle name="Assumption 206" xfId="1238" xr:uid="{00000000-0005-0000-0000-000026040000}"/>
    <cellStyle name="Assumption 207" xfId="1239" xr:uid="{00000000-0005-0000-0000-000027040000}"/>
    <cellStyle name="Assumption 208" xfId="1240" xr:uid="{00000000-0005-0000-0000-000028040000}"/>
    <cellStyle name="Assumption 209" xfId="1241" xr:uid="{00000000-0005-0000-0000-000029040000}"/>
    <cellStyle name="Assumption 21" xfId="1242" xr:uid="{00000000-0005-0000-0000-00002A040000}"/>
    <cellStyle name="Assumption 210" xfId="1243" xr:uid="{00000000-0005-0000-0000-00002B040000}"/>
    <cellStyle name="Assumption 211" xfId="1244" xr:uid="{00000000-0005-0000-0000-00002C040000}"/>
    <cellStyle name="Assumption 212" xfId="1245" xr:uid="{00000000-0005-0000-0000-00002D040000}"/>
    <cellStyle name="Assumption 213" xfId="1246" xr:uid="{00000000-0005-0000-0000-00002E040000}"/>
    <cellStyle name="Assumption 214" xfId="1247" xr:uid="{00000000-0005-0000-0000-00002F040000}"/>
    <cellStyle name="Assumption 215" xfId="1248" xr:uid="{00000000-0005-0000-0000-000030040000}"/>
    <cellStyle name="Assumption 216" xfId="1249" xr:uid="{00000000-0005-0000-0000-000031040000}"/>
    <cellStyle name="Assumption 217" xfId="1250" xr:uid="{00000000-0005-0000-0000-000032040000}"/>
    <cellStyle name="Assumption 218" xfId="1251" xr:uid="{00000000-0005-0000-0000-000033040000}"/>
    <cellStyle name="Assumption 219" xfId="1252" xr:uid="{00000000-0005-0000-0000-000034040000}"/>
    <cellStyle name="Assumption 22" xfId="1253" xr:uid="{00000000-0005-0000-0000-000035040000}"/>
    <cellStyle name="Assumption 220" xfId="1254" xr:uid="{00000000-0005-0000-0000-000036040000}"/>
    <cellStyle name="Assumption 221" xfId="1255" xr:uid="{00000000-0005-0000-0000-000037040000}"/>
    <cellStyle name="Assumption 222" xfId="1256" xr:uid="{00000000-0005-0000-0000-000038040000}"/>
    <cellStyle name="Assumption 223" xfId="1257" xr:uid="{00000000-0005-0000-0000-000039040000}"/>
    <cellStyle name="Assumption 224" xfId="1258" xr:uid="{00000000-0005-0000-0000-00003A040000}"/>
    <cellStyle name="Assumption 225" xfId="1259" xr:uid="{00000000-0005-0000-0000-00003B040000}"/>
    <cellStyle name="Assumption 226" xfId="1260" xr:uid="{00000000-0005-0000-0000-00003C040000}"/>
    <cellStyle name="Assumption 227" xfId="1261" xr:uid="{00000000-0005-0000-0000-00003D040000}"/>
    <cellStyle name="Assumption 228" xfId="1262" xr:uid="{00000000-0005-0000-0000-00003E040000}"/>
    <cellStyle name="Assumption 229" xfId="1263" xr:uid="{00000000-0005-0000-0000-00003F040000}"/>
    <cellStyle name="Assumption 23" xfId="1264" xr:uid="{00000000-0005-0000-0000-000040040000}"/>
    <cellStyle name="Assumption 230" xfId="1265" xr:uid="{00000000-0005-0000-0000-000041040000}"/>
    <cellStyle name="Assumption 231" xfId="1266" xr:uid="{00000000-0005-0000-0000-000042040000}"/>
    <cellStyle name="Assumption 232" xfId="1267" xr:uid="{00000000-0005-0000-0000-000043040000}"/>
    <cellStyle name="Assumption 233" xfId="1268" xr:uid="{00000000-0005-0000-0000-000044040000}"/>
    <cellStyle name="Assumption 234" xfId="1269" xr:uid="{00000000-0005-0000-0000-000045040000}"/>
    <cellStyle name="Assumption 235" xfId="1270" xr:uid="{00000000-0005-0000-0000-000046040000}"/>
    <cellStyle name="Assumption 236" xfId="1271" xr:uid="{00000000-0005-0000-0000-000047040000}"/>
    <cellStyle name="Assumption 237" xfId="1272" xr:uid="{00000000-0005-0000-0000-000048040000}"/>
    <cellStyle name="Assumption 238" xfId="1273" xr:uid="{00000000-0005-0000-0000-000049040000}"/>
    <cellStyle name="Assumption 239" xfId="1274" xr:uid="{00000000-0005-0000-0000-00004A040000}"/>
    <cellStyle name="Assumption 24" xfId="1275" xr:uid="{00000000-0005-0000-0000-00004B040000}"/>
    <cellStyle name="Assumption 240" xfId="1276" xr:uid="{00000000-0005-0000-0000-00004C040000}"/>
    <cellStyle name="Assumption 241" xfId="1277" xr:uid="{00000000-0005-0000-0000-00004D040000}"/>
    <cellStyle name="Assumption 242" xfId="1278" xr:uid="{00000000-0005-0000-0000-00004E040000}"/>
    <cellStyle name="Assumption 243" xfId="1279" xr:uid="{00000000-0005-0000-0000-00004F040000}"/>
    <cellStyle name="Assumption 244" xfId="1280" xr:uid="{00000000-0005-0000-0000-000050040000}"/>
    <cellStyle name="Assumption 245" xfId="1281" xr:uid="{00000000-0005-0000-0000-000051040000}"/>
    <cellStyle name="Assumption 246" xfId="1282" xr:uid="{00000000-0005-0000-0000-000052040000}"/>
    <cellStyle name="Assumption 247" xfId="1283" xr:uid="{00000000-0005-0000-0000-000053040000}"/>
    <cellStyle name="Assumption 248" xfId="1284" xr:uid="{00000000-0005-0000-0000-000054040000}"/>
    <cellStyle name="Assumption 249" xfId="1285" xr:uid="{00000000-0005-0000-0000-000055040000}"/>
    <cellStyle name="Assumption 25" xfId="1286" xr:uid="{00000000-0005-0000-0000-000056040000}"/>
    <cellStyle name="Assumption 250" xfId="1287" xr:uid="{00000000-0005-0000-0000-000057040000}"/>
    <cellStyle name="Assumption 251" xfId="1288" xr:uid="{00000000-0005-0000-0000-000058040000}"/>
    <cellStyle name="Assumption 252" xfId="1289" xr:uid="{00000000-0005-0000-0000-000059040000}"/>
    <cellStyle name="Assumption 253" xfId="1290" xr:uid="{00000000-0005-0000-0000-00005A040000}"/>
    <cellStyle name="Assumption 254" xfId="1291" xr:uid="{00000000-0005-0000-0000-00005B040000}"/>
    <cellStyle name="Assumption 255" xfId="1292" xr:uid="{00000000-0005-0000-0000-00005C040000}"/>
    <cellStyle name="Assumption 256" xfId="1293" xr:uid="{00000000-0005-0000-0000-00005D040000}"/>
    <cellStyle name="Assumption 257" xfId="1294" xr:uid="{00000000-0005-0000-0000-00005E040000}"/>
    <cellStyle name="Assumption 258" xfId="1295" xr:uid="{00000000-0005-0000-0000-00005F040000}"/>
    <cellStyle name="Assumption 259" xfId="1296" xr:uid="{00000000-0005-0000-0000-000060040000}"/>
    <cellStyle name="Assumption 26" xfId="1297" xr:uid="{00000000-0005-0000-0000-000061040000}"/>
    <cellStyle name="Assumption 260" xfId="1298" xr:uid="{00000000-0005-0000-0000-000062040000}"/>
    <cellStyle name="Assumption 261" xfId="1299" xr:uid="{00000000-0005-0000-0000-000063040000}"/>
    <cellStyle name="Assumption 262" xfId="1300" xr:uid="{00000000-0005-0000-0000-000064040000}"/>
    <cellStyle name="Assumption 263" xfId="1301" xr:uid="{00000000-0005-0000-0000-000065040000}"/>
    <cellStyle name="Assumption 264" xfId="1302" xr:uid="{00000000-0005-0000-0000-000066040000}"/>
    <cellStyle name="Assumption 265" xfId="1303" xr:uid="{00000000-0005-0000-0000-000067040000}"/>
    <cellStyle name="Assumption 266" xfId="1304" xr:uid="{00000000-0005-0000-0000-000068040000}"/>
    <cellStyle name="Assumption 267" xfId="1305" xr:uid="{00000000-0005-0000-0000-000069040000}"/>
    <cellStyle name="Assumption 268" xfId="1306" xr:uid="{00000000-0005-0000-0000-00006A040000}"/>
    <cellStyle name="Assumption 269" xfId="1307" xr:uid="{00000000-0005-0000-0000-00006B040000}"/>
    <cellStyle name="Assumption 27" xfId="1308" xr:uid="{00000000-0005-0000-0000-00006C040000}"/>
    <cellStyle name="Assumption 270" xfId="1309" xr:uid="{00000000-0005-0000-0000-00006D040000}"/>
    <cellStyle name="Assumption 271" xfId="1310" xr:uid="{00000000-0005-0000-0000-00006E040000}"/>
    <cellStyle name="Assumption 272" xfId="1311" xr:uid="{00000000-0005-0000-0000-00006F040000}"/>
    <cellStyle name="Assumption 273" xfId="1312" xr:uid="{00000000-0005-0000-0000-000070040000}"/>
    <cellStyle name="Assumption 274" xfId="1313" xr:uid="{00000000-0005-0000-0000-000071040000}"/>
    <cellStyle name="Assumption 275" xfId="1314" xr:uid="{00000000-0005-0000-0000-000072040000}"/>
    <cellStyle name="Assumption 276" xfId="1315" xr:uid="{00000000-0005-0000-0000-000073040000}"/>
    <cellStyle name="Assumption 277" xfId="1316" xr:uid="{00000000-0005-0000-0000-000074040000}"/>
    <cellStyle name="Assumption 278" xfId="1317" xr:uid="{00000000-0005-0000-0000-000075040000}"/>
    <cellStyle name="Assumption 279" xfId="1318" xr:uid="{00000000-0005-0000-0000-000076040000}"/>
    <cellStyle name="Assumption 28" xfId="1319" xr:uid="{00000000-0005-0000-0000-000077040000}"/>
    <cellStyle name="Assumption 280" xfId="1320" xr:uid="{00000000-0005-0000-0000-000078040000}"/>
    <cellStyle name="Assumption 281" xfId="1321" xr:uid="{00000000-0005-0000-0000-000079040000}"/>
    <cellStyle name="Assumption 282" xfId="1322" xr:uid="{00000000-0005-0000-0000-00007A040000}"/>
    <cellStyle name="Assumption 283" xfId="1323" xr:uid="{00000000-0005-0000-0000-00007B040000}"/>
    <cellStyle name="Assumption 284" xfId="1324" xr:uid="{00000000-0005-0000-0000-00007C040000}"/>
    <cellStyle name="Assumption 285" xfId="1325" xr:uid="{00000000-0005-0000-0000-00007D040000}"/>
    <cellStyle name="Assumption 286" xfId="1326" xr:uid="{00000000-0005-0000-0000-00007E040000}"/>
    <cellStyle name="Assumption 287" xfId="1327" xr:uid="{00000000-0005-0000-0000-00007F040000}"/>
    <cellStyle name="Assumption 288" xfId="1328" xr:uid="{00000000-0005-0000-0000-000080040000}"/>
    <cellStyle name="Assumption 289" xfId="1329" xr:uid="{00000000-0005-0000-0000-000081040000}"/>
    <cellStyle name="Assumption 29" xfId="1330" xr:uid="{00000000-0005-0000-0000-000082040000}"/>
    <cellStyle name="Assumption 290" xfId="1331" xr:uid="{00000000-0005-0000-0000-000083040000}"/>
    <cellStyle name="Assumption 291" xfId="1332" xr:uid="{00000000-0005-0000-0000-000084040000}"/>
    <cellStyle name="Assumption 292" xfId="1333" xr:uid="{00000000-0005-0000-0000-000085040000}"/>
    <cellStyle name="Assumption 293" xfId="1334" xr:uid="{00000000-0005-0000-0000-000086040000}"/>
    <cellStyle name="Assumption 294" xfId="1335" xr:uid="{00000000-0005-0000-0000-000087040000}"/>
    <cellStyle name="Assumption 295" xfId="1336" xr:uid="{00000000-0005-0000-0000-000088040000}"/>
    <cellStyle name="Assumption 296" xfId="1337" xr:uid="{00000000-0005-0000-0000-000089040000}"/>
    <cellStyle name="Assumption 297" xfId="1338" xr:uid="{00000000-0005-0000-0000-00008A040000}"/>
    <cellStyle name="Assumption 298" xfId="1339" xr:uid="{00000000-0005-0000-0000-00008B040000}"/>
    <cellStyle name="Assumption 299" xfId="1340" xr:uid="{00000000-0005-0000-0000-00008C040000}"/>
    <cellStyle name="Assumption 3" xfId="1341" xr:uid="{00000000-0005-0000-0000-00008D040000}"/>
    <cellStyle name="Assumption 3 10" xfId="1342" xr:uid="{00000000-0005-0000-0000-00008E040000}"/>
    <cellStyle name="Assumption 3 11" xfId="1343" xr:uid="{00000000-0005-0000-0000-00008F040000}"/>
    <cellStyle name="Assumption 3 12" xfId="1344" xr:uid="{00000000-0005-0000-0000-000090040000}"/>
    <cellStyle name="Assumption 3 13" xfId="1345" xr:uid="{00000000-0005-0000-0000-000091040000}"/>
    <cellStyle name="Assumption 3 14" xfId="1346" xr:uid="{00000000-0005-0000-0000-000092040000}"/>
    <cellStyle name="Assumption 3 15" xfId="1347" xr:uid="{00000000-0005-0000-0000-000093040000}"/>
    <cellStyle name="Assumption 3 16" xfId="1348" xr:uid="{00000000-0005-0000-0000-000094040000}"/>
    <cellStyle name="Assumption 3 17" xfId="1349" xr:uid="{00000000-0005-0000-0000-000095040000}"/>
    <cellStyle name="Assumption 3 18" xfId="1350" xr:uid="{00000000-0005-0000-0000-000096040000}"/>
    <cellStyle name="Assumption 3 19" xfId="1351" xr:uid="{00000000-0005-0000-0000-000097040000}"/>
    <cellStyle name="Assumption 3 2" xfId="1352" xr:uid="{00000000-0005-0000-0000-000098040000}"/>
    <cellStyle name="Assumption 3 20" xfId="1353" xr:uid="{00000000-0005-0000-0000-000099040000}"/>
    <cellStyle name="Assumption 3 3" xfId="1354" xr:uid="{00000000-0005-0000-0000-00009A040000}"/>
    <cellStyle name="Assumption 3 4" xfId="1355" xr:uid="{00000000-0005-0000-0000-00009B040000}"/>
    <cellStyle name="Assumption 3 5" xfId="1356" xr:uid="{00000000-0005-0000-0000-00009C040000}"/>
    <cellStyle name="Assumption 3 6" xfId="1357" xr:uid="{00000000-0005-0000-0000-00009D040000}"/>
    <cellStyle name="Assumption 3 7" xfId="1358" xr:uid="{00000000-0005-0000-0000-00009E040000}"/>
    <cellStyle name="Assumption 3 8" xfId="1359" xr:uid="{00000000-0005-0000-0000-00009F040000}"/>
    <cellStyle name="Assumption 3 9" xfId="1360" xr:uid="{00000000-0005-0000-0000-0000A0040000}"/>
    <cellStyle name="Assumption 30" xfId="1361" xr:uid="{00000000-0005-0000-0000-0000A1040000}"/>
    <cellStyle name="Assumption 300" xfId="1362" xr:uid="{00000000-0005-0000-0000-0000A2040000}"/>
    <cellStyle name="Assumption 301" xfId="1363" xr:uid="{00000000-0005-0000-0000-0000A3040000}"/>
    <cellStyle name="Assumption 302" xfId="1364" xr:uid="{00000000-0005-0000-0000-0000A4040000}"/>
    <cellStyle name="Assumption 303" xfId="1365" xr:uid="{00000000-0005-0000-0000-0000A5040000}"/>
    <cellStyle name="Assumption 304" xfId="1366" xr:uid="{00000000-0005-0000-0000-0000A6040000}"/>
    <cellStyle name="Assumption 305" xfId="1367" xr:uid="{00000000-0005-0000-0000-0000A7040000}"/>
    <cellStyle name="Assumption 306" xfId="1368" xr:uid="{00000000-0005-0000-0000-0000A8040000}"/>
    <cellStyle name="Assumption 307" xfId="1369" xr:uid="{00000000-0005-0000-0000-0000A9040000}"/>
    <cellStyle name="Assumption 308" xfId="1370" xr:uid="{00000000-0005-0000-0000-0000AA040000}"/>
    <cellStyle name="Assumption 309" xfId="1371" xr:uid="{00000000-0005-0000-0000-0000AB040000}"/>
    <cellStyle name="Assumption 31" xfId="1372" xr:uid="{00000000-0005-0000-0000-0000AC040000}"/>
    <cellStyle name="Assumption 310" xfId="1373" xr:uid="{00000000-0005-0000-0000-0000AD040000}"/>
    <cellStyle name="Assumption 311" xfId="1374" xr:uid="{00000000-0005-0000-0000-0000AE040000}"/>
    <cellStyle name="Assumption 312" xfId="1375" xr:uid="{00000000-0005-0000-0000-0000AF040000}"/>
    <cellStyle name="Assumption 313" xfId="1376" xr:uid="{00000000-0005-0000-0000-0000B0040000}"/>
    <cellStyle name="Assumption 314" xfId="1377" xr:uid="{00000000-0005-0000-0000-0000B1040000}"/>
    <cellStyle name="Assumption 315" xfId="1378" xr:uid="{00000000-0005-0000-0000-0000B2040000}"/>
    <cellStyle name="Assumption 316" xfId="1379" xr:uid="{00000000-0005-0000-0000-0000B3040000}"/>
    <cellStyle name="Assumption 317" xfId="1380" xr:uid="{00000000-0005-0000-0000-0000B4040000}"/>
    <cellStyle name="Assumption 318" xfId="1381" xr:uid="{00000000-0005-0000-0000-0000B5040000}"/>
    <cellStyle name="Assumption 319" xfId="1382" xr:uid="{00000000-0005-0000-0000-0000B6040000}"/>
    <cellStyle name="Assumption 32" xfId="1383" xr:uid="{00000000-0005-0000-0000-0000B7040000}"/>
    <cellStyle name="Assumption 320" xfId="1384" xr:uid="{00000000-0005-0000-0000-0000B8040000}"/>
    <cellStyle name="Assumption 321" xfId="1385" xr:uid="{00000000-0005-0000-0000-0000B9040000}"/>
    <cellStyle name="Assumption 322" xfId="1386" xr:uid="{00000000-0005-0000-0000-0000BA040000}"/>
    <cellStyle name="Assumption 323" xfId="1387" xr:uid="{00000000-0005-0000-0000-0000BB040000}"/>
    <cellStyle name="Assumption 324" xfId="1388" xr:uid="{00000000-0005-0000-0000-0000BC040000}"/>
    <cellStyle name="Assumption 325" xfId="1389" xr:uid="{00000000-0005-0000-0000-0000BD040000}"/>
    <cellStyle name="Assumption 326" xfId="1390" xr:uid="{00000000-0005-0000-0000-0000BE040000}"/>
    <cellStyle name="Assumption 327" xfId="1391" xr:uid="{00000000-0005-0000-0000-0000BF040000}"/>
    <cellStyle name="Assumption 328" xfId="1392" xr:uid="{00000000-0005-0000-0000-0000C0040000}"/>
    <cellStyle name="Assumption 329" xfId="1393" xr:uid="{00000000-0005-0000-0000-0000C1040000}"/>
    <cellStyle name="Assumption 33" xfId="1394" xr:uid="{00000000-0005-0000-0000-0000C2040000}"/>
    <cellStyle name="Assumption 330" xfId="1395" xr:uid="{00000000-0005-0000-0000-0000C3040000}"/>
    <cellStyle name="Assumption 331" xfId="1396" xr:uid="{00000000-0005-0000-0000-0000C4040000}"/>
    <cellStyle name="Assumption 332" xfId="1397" xr:uid="{00000000-0005-0000-0000-0000C5040000}"/>
    <cellStyle name="Assumption 333" xfId="1398" xr:uid="{00000000-0005-0000-0000-0000C6040000}"/>
    <cellStyle name="Assumption 334" xfId="1399" xr:uid="{00000000-0005-0000-0000-0000C7040000}"/>
    <cellStyle name="Assumption 335" xfId="1400" xr:uid="{00000000-0005-0000-0000-0000C8040000}"/>
    <cellStyle name="Assumption 34" xfId="1401" xr:uid="{00000000-0005-0000-0000-0000C9040000}"/>
    <cellStyle name="Assumption 35" xfId="1402" xr:uid="{00000000-0005-0000-0000-0000CA040000}"/>
    <cellStyle name="Assumption 36" xfId="1403" xr:uid="{00000000-0005-0000-0000-0000CB040000}"/>
    <cellStyle name="Assumption 37" xfId="1404" xr:uid="{00000000-0005-0000-0000-0000CC040000}"/>
    <cellStyle name="Assumption 38" xfId="1405" xr:uid="{00000000-0005-0000-0000-0000CD040000}"/>
    <cellStyle name="Assumption 39" xfId="1406" xr:uid="{00000000-0005-0000-0000-0000CE040000}"/>
    <cellStyle name="assumption 4" xfId="1407" xr:uid="{00000000-0005-0000-0000-0000CF040000}"/>
    <cellStyle name="Assumption 4 10" xfId="1408" xr:uid="{00000000-0005-0000-0000-0000D0040000}"/>
    <cellStyle name="Assumption 4 11" xfId="1409" xr:uid="{00000000-0005-0000-0000-0000D1040000}"/>
    <cellStyle name="Assumption 4 12" xfId="1410" xr:uid="{00000000-0005-0000-0000-0000D2040000}"/>
    <cellStyle name="Assumption 4 13" xfId="1411" xr:uid="{00000000-0005-0000-0000-0000D3040000}"/>
    <cellStyle name="Assumption 4 14" xfId="1412" xr:uid="{00000000-0005-0000-0000-0000D4040000}"/>
    <cellStyle name="Assumption 4 15" xfId="1413" xr:uid="{00000000-0005-0000-0000-0000D5040000}"/>
    <cellStyle name="Assumption 4 16" xfId="1414" xr:uid="{00000000-0005-0000-0000-0000D6040000}"/>
    <cellStyle name="Assumption 4 17" xfId="1415" xr:uid="{00000000-0005-0000-0000-0000D7040000}"/>
    <cellStyle name="Assumption 4 18" xfId="1416" xr:uid="{00000000-0005-0000-0000-0000D8040000}"/>
    <cellStyle name="Assumption 4 19" xfId="1417" xr:uid="{00000000-0005-0000-0000-0000D9040000}"/>
    <cellStyle name="Assumption 4 2" xfId="1418" xr:uid="{00000000-0005-0000-0000-0000DA040000}"/>
    <cellStyle name="Assumption 4 20" xfId="1419" xr:uid="{00000000-0005-0000-0000-0000DB040000}"/>
    <cellStyle name="Assumption 4 3" xfId="1420" xr:uid="{00000000-0005-0000-0000-0000DC040000}"/>
    <cellStyle name="Assumption 4 4" xfId="1421" xr:uid="{00000000-0005-0000-0000-0000DD040000}"/>
    <cellStyle name="Assumption 4 5" xfId="1422" xr:uid="{00000000-0005-0000-0000-0000DE040000}"/>
    <cellStyle name="Assumption 4 6" xfId="1423" xr:uid="{00000000-0005-0000-0000-0000DF040000}"/>
    <cellStyle name="Assumption 4 7" xfId="1424" xr:uid="{00000000-0005-0000-0000-0000E0040000}"/>
    <cellStyle name="Assumption 4 8" xfId="1425" xr:uid="{00000000-0005-0000-0000-0000E1040000}"/>
    <cellStyle name="Assumption 4 9" xfId="1426" xr:uid="{00000000-0005-0000-0000-0000E2040000}"/>
    <cellStyle name="Assumption 40" xfId="1427" xr:uid="{00000000-0005-0000-0000-0000E3040000}"/>
    <cellStyle name="Assumption 41" xfId="1428" xr:uid="{00000000-0005-0000-0000-0000E4040000}"/>
    <cellStyle name="Assumption 42" xfId="1429" xr:uid="{00000000-0005-0000-0000-0000E5040000}"/>
    <cellStyle name="Assumption 43" xfId="1430" xr:uid="{00000000-0005-0000-0000-0000E6040000}"/>
    <cellStyle name="Assumption 44" xfId="1431" xr:uid="{00000000-0005-0000-0000-0000E7040000}"/>
    <cellStyle name="Assumption 45" xfId="1432" xr:uid="{00000000-0005-0000-0000-0000E8040000}"/>
    <cellStyle name="Assumption 46" xfId="1433" xr:uid="{00000000-0005-0000-0000-0000E9040000}"/>
    <cellStyle name="Assumption 47" xfId="1434" xr:uid="{00000000-0005-0000-0000-0000EA040000}"/>
    <cellStyle name="Assumption 48" xfId="1435" xr:uid="{00000000-0005-0000-0000-0000EB040000}"/>
    <cellStyle name="Assumption 49" xfId="1436" xr:uid="{00000000-0005-0000-0000-0000EC040000}"/>
    <cellStyle name="Assumption 5" xfId="1437" xr:uid="{00000000-0005-0000-0000-0000ED040000}"/>
    <cellStyle name="Assumption 50" xfId="1438" xr:uid="{00000000-0005-0000-0000-0000EE040000}"/>
    <cellStyle name="Assumption 51" xfId="1439" xr:uid="{00000000-0005-0000-0000-0000EF040000}"/>
    <cellStyle name="Assumption 52" xfId="1440" xr:uid="{00000000-0005-0000-0000-0000F0040000}"/>
    <cellStyle name="Assumption 53" xfId="1441" xr:uid="{00000000-0005-0000-0000-0000F1040000}"/>
    <cellStyle name="Assumption 54" xfId="1442" xr:uid="{00000000-0005-0000-0000-0000F2040000}"/>
    <cellStyle name="Assumption 55" xfId="1443" xr:uid="{00000000-0005-0000-0000-0000F3040000}"/>
    <cellStyle name="Assumption 56" xfId="1444" xr:uid="{00000000-0005-0000-0000-0000F4040000}"/>
    <cellStyle name="Assumption 57" xfId="1445" xr:uid="{00000000-0005-0000-0000-0000F5040000}"/>
    <cellStyle name="Assumption 58" xfId="1446" xr:uid="{00000000-0005-0000-0000-0000F6040000}"/>
    <cellStyle name="Assumption 59" xfId="1447" xr:uid="{00000000-0005-0000-0000-0000F7040000}"/>
    <cellStyle name="Assumption 6" xfId="1448" xr:uid="{00000000-0005-0000-0000-0000F8040000}"/>
    <cellStyle name="Assumption 60" xfId="1449" xr:uid="{00000000-0005-0000-0000-0000F9040000}"/>
    <cellStyle name="Assumption 61" xfId="1450" xr:uid="{00000000-0005-0000-0000-0000FA040000}"/>
    <cellStyle name="Assumption 62" xfId="1451" xr:uid="{00000000-0005-0000-0000-0000FB040000}"/>
    <cellStyle name="Assumption 63" xfId="1452" xr:uid="{00000000-0005-0000-0000-0000FC040000}"/>
    <cellStyle name="Assumption 64" xfId="1453" xr:uid="{00000000-0005-0000-0000-0000FD040000}"/>
    <cellStyle name="Assumption 65" xfId="1454" xr:uid="{00000000-0005-0000-0000-0000FE040000}"/>
    <cellStyle name="Assumption 66" xfId="1455" xr:uid="{00000000-0005-0000-0000-0000FF040000}"/>
    <cellStyle name="Assumption 67" xfId="1456" xr:uid="{00000000-0005-0000-0000-000000050000}"/>
    <cellStyle name="Assumption 68" xfId="1457" xr:uid="{00000000-0005-0000-0000-000001050000}"/>
    <cellStyle name="Assumption 69" xfId="1458" xr:uid="{00000000-0005-0000-0000-000002050000}"/>
    <cellStyle name="Assumption 7" xfId="1459" xr:uid="{00000000-0005-0000-0000-000003050000}"/>
    <cellStyle name="Assumption 70" xfId="1460" xr:uid="{00000000-0005-0000-0000-000004050000}"/>
    <cellStyle name="Assumption 71" xfId="1461" xr:uid="{00000000-0005-0000-0000-000005050000}"/>
    <cellStyle name="Assumption 72" xfId="1462" xr:uid="{00000000-0005-0000-0000-000006050000}"/>
    <cellStyle name="Assumption 73" xfId="1463" xr:uid="{00000000-0005-0000-0000-000007050000}"/>
    <cellStyle name="Assumption 74" xfId="1464" xr:uid="{00000000-0005-0000-0000-000008050000}"/>
    <cellStyle name="Assumption 75" xfId="1465" xr:uid="{00000000-0005-0000-0000-000009050000}"/>
    <cellStyle name="Assumption 76" xfId="1466" xr:uid="{00000000-0005-0000-0000-00000A050000}"/>
    <cellStyle name="Assumption 77" xfId="1467" xr:uid="{00000000-0005-0000-0000-00000B050000}"/>
    <cellStyle name="Assumption 78" xfId="1468" xr:uid="{00000000-0005-0000-0000-00000C050000}"/>
    <cellStyle name="Assumption 79" xfId="1469" xr:uid="{00000000-0005-0000-0000-00000D050000}"/>
    <cellStyle name="Assumption 8" xfId="1470" xr:uid="{00000000-0005-0000-0000-00000E050000}"/>
    <cellStyle name="Assumption 80" xfId="1471" xr:uid="{00000000-0005-0000-0000-00000F050000}"/>
    <cellStyle name="Assumption 81" xfId="1472" xr:uid="{00000000-0005-0000-0000-000010050000}"/>
    <cellStyle name="Assumption 82" xfId="1473" xr:uid="{00000000-0005-0000-0000-000011050000}"/>
    <cellStyle name="Assumption 83" xfId="1474" xr:uid="{00000000-0005-0000-0000-000012050000}"/>
    <cellStyle name="Assumption 84" xfId="1475" xr:uid="{00000000-0005-0000-0000-000013050000}"/>
    <cellStyle name="Assumption 85" xfId="1476" xr:uid="{00000000-0005-0000-0000-000014050000}"/>
    <cellStyle name="Assumption 86" xfId="1477" xr:uid="{00000000-0005-0000-0000-000015050000}"/>
    <cellStyle name="Assumption 87" xfId="1478" xr:uid="{00000000-0005-0000-0000-000016050000}"/>
    <cellStyle name="Assumption 88" xfId="1479" xr:uid="{00000000-0005-0000-0000-000017050000}"/>
    <cellStyle name="Assumption 89" xfId="1480" xr:uid="{00000000-0005-0000-0000-000018050000}"/>
    <cellStyle name="Assumption 9" xfId="1481" xr:uid="{00000000-0005-0000-0000-000019050000}"/>
    <cellStyle name="Assumption 90" xfId="1482" xr:uid="{00000000-0005-0000-0000-00001A050000}"/>
    <cellStyle name="Assumption 91" xfId="1483" xr:uid="{00000000-0005-0000-0000-00001B050000}"/>
    <cellStyle name="Assumption 92" xfId="1484" xr:uid="{00000000-0005-0000-0000-00001C050000}"/>
    <cellStyle name="Assumption 93" xfId="1485" xr:uid="{00000000-0005-0000-0000-00001D050000}"/>
    <cellStyle name="Assumption 94" xfId="1486" xr:uid="{00000000-0005-0000-0000-00001E050000}"/>
    <cellStyle name="Assumption 95" xfId="1487" xr:uid="{00000000-0005-0000-0000-00001F050000}"/>
    <cellStyle name="Assumption 96" xfId="1488" xr:uid="{00000000-0005-0000-0000-000020050000}"/>
    <cellStyle name="Assumption 97" xfId="1489" xr:uid="{00000000-0005-0000-0000-000021050000}"/>
    <cellStyle name="Assumption 98" xfId="1490" xr:uid="{00000000-0005-0000-0000-000022050000}"/>
    <cellStyle name="Assumption 99" xfId="1491" xr:uid="{00000000-0005-0000-0000-000023050000}"/>
    <cellStyle name="Assumption Date" xfId="1492" xr:uid="{00000000-0005-0000-0000-000024050000}"/>
    <cellStyle name="Assumption_4 April 2012 Decomp" xfId="1493" xr:uid="{00000000-0005-0000-0000-000025050000}"/>
    <cellStyle name="Avertissement" xfId="1494" xr:uid="{00000000-0005-0000-0000-000026050000}"/>
    <cellStyle name="_x000f__x0006_B" xfId="1495" xr:uid="{00000000-0005-0000-0000-000027050000}"/>
    <cellStyle name="Background" xfId="1496" xr:uid="{00000000-0005-0000-0000-000028050000}"/>
    <cellStyle name="Background 2" xfId="1497" xr:uid="{00000000-0005-0000-0000-000029050000}"/>
    <cellStyle name="Background 3" xfId="1498" xr:uid="{00000000-0005-0000-0000-00002A050000}"/>
    <cellStyle name="Bad 2" xfId="33" xr:uid="{00000000-0005-0000-0000-00002B050000}"/>
    <cellStyle name="Bad 2 2" xfId="1499" xr:uid="{00000000-0005-0000-0000-00002C050000}"/>
    <cellStyle name="Bad 2 3" xfId="1500" xr:uid="{00000000-0005-0000-0000-00002D050000}"/>
    <cellStyle name="Bad 2 4" xfId="1501" xr:uid="{00000000-0005-0000-0000-00002E050000}"/>
    <cellStyle name="Bad 3" xfId="1502" xr:uid="{00000000-0005-0000-0000-00002F050000}"/>
    <cellStyle name="Bad 4" xfId="1503" xr:uid="{00000000-0005-0000-0000-000030050000}"/>
    <cellStyle name="BB-Heading1" xfId="1504" xr:uid="{00000000-0005-0000-0000-000031050000}"/>
    <cellStyle name="BB-Heading2" xfId="1505" xr:uid="{00000000-0005-0000-0000-000032050000}"/>
    <cellStyle name="BB-Heading3" xfId="1506" xr:uid="{00000000-0005-0000-0000-000033050000}"/>
    <cellStyle name="BB-Input" xfId="1507" xr:uid="{00000000-0005-0000-0000-000034050000}"/>
    <cellStyle name="BB-InputSens" xfId="1508" xr:uid="{00000000-0005-0000-0000-000035050000}"/>
    <cellStyle name="BB-InputSoft" xfId="1509" xr:uid="{00000000-0005-0000-0000-000036050000}"/>
    <cellStyle name="BB-InputSoft 2" xfId="1510" xr:uid="{00000000-0005-0000-0000-000037050000}"/>
    <cellStyle name="BB-InputSoft 3" xfId="1511" xr:uid="{00000000-0005-0000-0000-000038050000}"/>
    <cellStyle name="BB-Output" xfId="1512" xr:uid="{00000000-0005-0000-0000-000039050000}"/>
    <cellStyle name="Besuchtɥr Hyperlink" xfId="1513" xr:uid="{00000000-0005-0000-0000-00003A050000}"/>
    <cellStyle name="Blue" xfId="1514" xr:uid="{00000000-0005-0000-0000-00003B050000}"/>
    <cellStyle name="BMM_Data Input" xfId="1515" xr:uid="{00000000-0005-0000-0000-00003C050000}"/>
    <cellStyle name="bullet" xfId="1516" xr:uid="{00000000-0005-0000-0000-00003D050000}"/>
    <cellStyle name="Calc" xfId="1517" xr:uid="{00000000-0005-0000-0000-00003E050000}"/>
    <cellStyle name="Calc - Blue" xfId="1518" xr:uid="{00000000-0005-0000-0000-00003F050000}"/>
    <cellStyle name="Calc - Feed" xfId="1519" xr:uid="{00000000-0005-0000-0000-000040050000}"/>
    <cellStyle name="Calc - Feed 2" xfId="1520" xr:uid="{00000000-0005-0000-0000-000041050000}"/>
    <cellStyle name="Calc - Feed 3" xfId="1521" xr:uid="{00000000-0005-0000-0000-000042050000}"/>
    <cellStyle name="Calc - Green" xfId="1522" xr:uid="{00000000-0005-0000-0000-000043050000}"/>
    <cellStyle name="Calc - Grey" xfId="1523" xr:uid="{00000000-0005-0000-0000-000044050000}"/>
    <cellStyle name="Calc - Light" xfId="1524" xr:uid="{00000000-0005-0000-0000-000045050000}"/>
    <cellStyle name="Calc - Light White" xfId="1525" xr:uid="{00000000-0005-0000-0000-000046050000}"/>
    <cellStyle name="Calc - White" xfId="1526" xr:uid="{00000000-0005-0000-0000-000047050000}"/>
    <cellStyle name="Calc - White Light" xfId="1527" xr:uid="{00000000-0005-0000-0000-000048050000}"/>
    <cellStyle name="Calc - White_BizMo" xfId="1528" xr:uid="{00000000-0005-0000-0000-000049050000}"/>
    <cellStyle name="Calc - yellow" xfId="1529" xr:uid="{00000000-0005-0000-0000-00004A050000}"/>
    <cellStyle name="Calc - yellow 2" xfId="1530" xr:uid="{00000000-0005-0000-0000-00004B050000}"/>
    <cellStyle name="Calc - yellow 3" xfId="1531" xr:uid="{00000000-0005-0000-0000-00004C050000}"/>
    <cellStyle name="Calc[0]" xfId="1532" xr:uid="{00000000-0005-0000-0000-00004D050000}"/>
    <cellStyle name="Calc[0] 2" xfId="1533" xr:uid="{00000000-0005-0000-0000-00004E050000}"/>
    <cellStyle name="Calc[0] 3" xfId="1534" xr:uid="{00000000-0005-0000-0000-00004F050000}"/>
    <cellStyle name="Calc_BizMo" xfId="1535" xr:uid="{00000000-0005-0000-0000-000050050000}"/>
    <cellStyle name="CalcedCell" xfId="1536" xr:uid="{00000000-0005-0000-0000-000051050000}"/>
    <cellStyle name="CalcedCellHours" xfId="1537" xr:uid="{00000000-0005-0000-0000-000052050000}"/>
    <cellStyle name="Calcul" xfId="1538" xr:uid="{00000000-0005-0000-0000-000053050000}"/>
    <cellStyle name="Calculated" xfId="1539" xr:uid="{00000000-0005-0000-0000-000054050000}"/>
    <cellStyle name="Calculated 2" xfId="1540" xr:uid="{00000000-0005-0000-0000-000055050000}"/>
    <cellStyle name="Calculated 3" xfId="1541" xr:uid="{00000000-0005-0000-0000-000056050000}"/>
    <cellStyle name="Calculation 2" xfId="34" xr:uid="{00000000-0005-0000-0000-000057050000}"/>
    <cellStyle name="Calculation 2 2" xfId="1542" xr:uid="{00000000-0005-0000-0000-000058050000}"/>
    <cellStyle name="Calculation 2 3" xfId="1543" xr:uid="{00000000-0005-0000-0000-000059050000}"/>
    <cellStyle name="Calculation 2 4" xfId="1544" xr:uid="{00000000-0005-0000-0000-00005A050000}"/>
    <cellStyle name="Calculation 3" xfId="1545" xr:uid="{00000000-0005-0000-0000-00005B050000}"/>
    <cellStyle name="Calculation 4" xfId="1546" xr:uid="{00000000-0005-0000-0000-00005C050000}"/>
    <cellStyle name="Cash" xfId="1547" xr:uid="{00000000-0005-0000-0000-00005D050000}"/>
    <cellStyle name="CashAM" xfId="1548" xr:uid="{00000000-0005-0000-0000-00005E050000}"/>
    <cellStyle name="CashCF" xfId="1549" xr:uid="{00000000-0005-0000-0000-00005F050000}"/>
    <cellStyle name="CashFCo" xfId="1550" xr:uid="{00000000-0005-0000-0000-000060050000}"/>
    <cellStyle name="CashOC" xfId="1551" xr:uid="{00000000-0005-0000-0000-000061050000}"/>
    <cellStyle name="Cellule liée" xfId="1552" xr:uid="{00000000-0005-0000-0000-000062050000}"/>
    <cellStyle name="Check Cell 2" xfId="35" xr:uid="{00000000-0005-0000-0000-000063050000}"/>
    <cellStyle name="Check Cell 2 2" xfId="1553" xr:uid="{00000000-0005-0000-0000-000064050000}"/>
    <cellStyle name="Check Cell 2 3" xfId="1554" xr:uid="{00000000-0005-0000-0000-000065050000}"/>
    <cellStyle name="Check Cell 2 4" xfId="1555" xr:uid="{00000000-0005-0000-0000-000066050000}"/>
    <cellStyle name="Check Cell 3" xfId="1556" xr:uid="{00000000-0005-0000-0000-000067050000}"/>
    <cellStyle name="Check Cell 4" xfId="1557" xr:uid="{00000000-0005-0000-0000-000068050000}"/>
    <cellStyle name="Comma" xfId="1" builtinId="3"/>
    <cellStyle name="Comma [0]" xfId="2" builtinId="6"/>
    <cellStyle name="Comma [0] 2" xfId="99" xr:uid="{00000000-0005-0000-0000-00006B050000}"/>
    <cellStyle name="Comma [0] 2 10" xfId="1558" xr:uid="{00000000-0005-0000-0000-00006C050000}"/>
    <cellStyle name="Comma [0] 2 10 10" xfId="1559" xr:uid="{00000000-0005-0000-0000-00006D050000}"/>
    <cellStyle name="Comma [0] 2 10 11" xfId="1560" xr:uid="{00000000-0005-0000-0000-00006E050000}"/>
    <cellStyle name="Comma [0] 2 10 12" xfId="1561" xr:uid="{00000000-0005-0000-0000-00006F050000}"/>
    <cellStyle name="Comma [0] 2 10 13" xfId="1562" xr:uid="{00000000-0005-0000-0000-000070050000}"/>
    <cellStyle name="Comma [0] 2 10 14" xfId="1563" xr:uid="{00000000-0005-0000-0000-000071050000}"/>
    <cellStyle name="Comma [0] 2 10 15" xfId="1564" xr:uid="{00000000-0005-0000-0000-000072050000}"/>
    <cellStyle name="Comma [0] 2 10 16" xfId="1565" xr:uid="{00000000-0005-0000-0000-000073050000}"/>
    <cellStyle name="Comma [0] 2 10 17" xfId="1566" xr:uid="{00000000-0005-0000-0000-000074050000}"/>
    <cellStyle name="Comma [0] 2 10 18" xfId="1567" xr:uid="{00000000-0005-0000-0000-000075050000}"/>
    <cellStyle name="Comma [0] 2 10 19" xfId="1568" xr:uid="{00000000-0005-0000-0000-000076050000}"/>
    <cellStyle name="Comma [0] 2 10 2" xfId="1569" xr:uid="{00000000-0005-0000-0000-000077050000}"/>
    <cellStyle name="Comma [0] 2 10 20" xfId="1570" xr:uid="{00000000-0005-0000-0000-000078050000}"/>
    <cellStyle name="Comma [0] 2 10 21" xfId="1571" xr:uid="{00000000-0005-0000-0000-000079050000}"/>
    <cellStyle name="Comma [0] 2 10 22" xfId="1572" xr:uid="{00000000-0005-0000-0000-00007A050000}"/>
    <cellStyle name="Comma [0] 2 10 23" xfId="1573" xr:uid="{00000000-0005-0000-0000-00007B050000}"/>
    <cellStyle name="Comma [0] 2 10 24" xfId="1574" xr:uid="{00000000-0005-0000-0000-00007C050000}"/>
    <cellStyle name="Comma [0] 2 10 25" xfId="1575" xr:uid="{00000000-0005-0000-0000-00007D050000}"/>
    <cellStyle name="Comma [0] 2 10 26" xfId="1576" xr:uid="{00000000-0005-0000-0000-00007E050000}"/>
    <cellStyle name="Comma [0] 2 10 27" xfId="1577" xr:uid="{00000000-0005-0000-0000-00007F050000}"/>
    <cellStyle name="Comma [0] 2 10 28" xfId="1578" xr:uid="{00000000-0005-0000-0000-000080050000}"/>
    <cellStyle name="Comma [0] 2 10 29" xfId="1579" xr:uid="{00000000-0005-0000-0000-000081050000}"/>
    <cellStyle name="Comma [0] 2 10 3" xfId="1580" xr:uid="{00000000-0005-0000-0000-000082050000}"/>
    <cellStyle name="Comma [0] 2 10 30" xfId="1581" xr:uid="{00000000-0005-0000-0000-000083050000}"/>
    <cellStyle name="Comma [0] 2 10 31" xfId="1582" xr:uid="{00000000-0005-0000-0000-000084050000}"/>
    <cellStyle name="Comma [0] 2 10 32" xfId="1583" xr:uid="{00000000-0005-0000-0000-000085050000}"/>
    <cellStyle name="Comma [0] 2 10 33" xfId="1584" xr:uid="{00000000-0005-0000-0000-000086050000}"/>
    <cellStyle name="Comma [0] 2 10 34" xfId="1585" xr:uid="{00000000-0005-0000-0000-000087050000}"/>
    <cellStyle name="Comma [0] 2 10 35" xfId="1586" xr:uid="{00000000-0005-0000-0000-000088050000}"/>
    <cellStyle name="Comma [0] 2 10 4" xfId="1587" xr:uid="{00000000-0005-0000-0000-000089050000}"/>
    <cellStyle name="Comma [0] 2 10 5" xfId="1588" xr:uid="{00000000-0005-0000-0000-00008A050000}"/>
    <cellStyle name="Comma [0] 2 10 6" xfId="1589" xr:uid="{00000000-0005-0000-0000-00008B050000}"/>
    <cellStyle name="Comma [0] 2 10 7" xfId="1590" xr:uid="{00000000-0005-0000-0000-00008C050000}"/>
    <cellStyle name="Comma [0] 2 10 8" xfId="1591" xr:uid="{00000000-0005-0000-0000-00008D050000}"/>
    <cellStyle name="Comma [0] 2 10 9" xfId="1592" xr:uid="{00000000-0005-0000-0000-00008E050000}"/>
    <cellStyle name="Comma [0] 2 11" xfId="1593" xr:uid="{00000000-0005-0000-0000-00008F050000}"/>
    <cellStyle name="Comma [0] 2 11 10" xfId="1594" xr:uid="{00000000-0005-0000-0000-000090050000}"/>
    <cellStyle name="Comma [0] 2 11 11" xfId="1595" xr:uid="{00000000-0005-0000-0000-000091050000}"/>
    <cellStyle name="Comma [0] 2 11 12" xfId="1596" xr:uid="{00000000-0005-0000-0000-000092050000}"/>
    <cellStyle name="Comma [0] 2 11 13" xfId="1597" xr:uid="{00000000-0005-0000-0000-000093050000}"/>
    <cellStyle name="Comma [0] 2 11 14" xfId="1598" xr:uid="{00000000-0005-0000-0000-000094050000}"/>
    <cellStyle name="Comma [0] 2 11 15" xfId="1599" xr:uid="{00000000-0005-0000-0000-000095050000}"/>
    <cellStyle name="Comma [0] 2 11 16" xfId="1600" xr:uid="{00000000-0005-0000-0000-000096050000}"/>
    <cellStyle name="Comma [0] 2 11 17" xfId="1601" xr:uid="{00000000-0005-0000-0000-000097050000}"/>
    <cellStyle name="Comma [0] 2 11 18" xfId="1602" xr:uid="{00000000-0005-0000-0000-000098050000}"/>
    <cellStyle name="Comma [0] 2 11 19" xfId="1603" xr:uid="{00000000-0005-0000-0000-000099050000}"/>
    <cellStyle name="Comma [0] 2 11 2" xfId="1604" xr:uid="{00000000-0005-0000-0000-00009A050000}"/>
    <cellStyle name="Comma [0] 2 11 20" xfId="1605" xr:uid="{00000000-0005-0000-0000-00009B050000}"/>
    <cellStyle name="Comma [0] 2 11 21" xfId="1606" xr:uid="{00000000-0005-0000-0000-00009C050000}"/>
    <cellStyle name="Comma [0] 2 11 22" xfId="1607" xr:uid="{00000000-0005-0000-0000-00009D050000}"/>
    <cellStyle name="Comma [0] 2 11 23" xfId="1608" xr:uid="{00000000-0005-0000-0000-00009E050000}"/>
    <cellStyle name="Comma [0] 2 11 24" xfId="1609" xr:uid="{00000000-0005-0000-0000-00009F050000}"/>
    <cellStyle name="Comma [0] 2 11 25" xfId="1610" xr:uid="{00000000-0005-0000-0000-0000A0050000}"/>
    <cellStyle name="Comma [0] 2 11 26" xfId="1611" xr:uid="{00000000-0005-0000-0000-0000A1050000}"/>
    <cellStyle name="Comma [0] 2 11 27" xfId="1612" xr:uid="{00000000-0005-0000-0000-0000A2050000}"/>
    <cellStyle name="Comma [0] 2 11 28" xfId="1613" xr:uid="{00000000-0005-0000-0000-0000A3050000}"/>
    <cellStyle name="Comma [0] 2 11 29" xfId="1614" xr:uid="{00000000-0005-0000-0000-0000A4050000}"/>
    <cellStyle name="Comma [0] 2 11 3" xfId="1615" xr:uid="{00000000-0005-0000-0000-0000A5050000}"/>
    <cellStyle name="Comma [0] 2 11 30" xfId="1616" xr:uid="{00000000-0005-0000-0000-0000A6050000}"/>
    <cellStyle name="Comma [0] 2 11 31" xfId="1617" xr:uid="{00000000-0005-0000-0000-0000A7050000}"/>
    <cellStyle name="Comma [0] 2 11 32" xfId="1618" xr:uid="{00000000-0005-0000-0000-0000A8050000}"/>
    <cellStyle name="Comma [0] 2 11 33" xfId="1619" xr:uid="{00000000-0005-0000-0000-0000A9050000}"/>
    <cellStyle name="Comma [0] 2 11 34" xfId="1620" xr:uid="{00000000-0005-0000-0000-0000AA050000}"/>
    <cellStyle name="Comma [0] 2 11 35" xfId="1621" xr:uid="{00000000-0005-0000-0000-0000AB050000}"/>
    <cellStyle name="Comma [0] 2 11 4" xfId="1622" xr:uid="{00000000-0005-0000-0000-0000AC050000}"/>
    <cellStyle name="Comma [0] 2 11 5" xfId="1623" xr:uid="{00000000-0005-0000-0000-0000AD050000}"/>
    <cellStyle name="Comma [0] 2 11 6" xfId="1624" xr:uid="{00000000-0005-0000-0000-0000AE050000}"/>
    <cellStyle name="Comma [0] 2 11 7" xfId="1625" xr:uid="{00000000-0005-0000-0000-0000AF050000}"/>
    <cellStyle name="Comma [0] 2 11 8" xfId="1626" xr:uid="{00000000-0005-0000-0000-0000B0050000}"/>
    <cellStyle name="Comma [0] 2 11 9" xfId="1627" xr:uid="{00000000-0005-0000-0000-0000B1050000}"/>
    <cellStyle name="Comma [0] 2 12" xfId="1628" xr:uid="{00000000-0005-0000-0000-0000B2050000}"/>
    <cellStyle name="Comma [0] 2 12 10" xfId="1629" xr:uid="{00000000-0005-0000-0000-0000B3050000}"/>
    <cellStyle name="Comma [0] 2 12 11" xfId="1630" xr:uid="{00000000-0005-0000-0000-0000B4050000}"/>
    <cellStyle name="Comma [0] 2 12 12" xfId="1631" xr:uid="{00000000-0005-0000-0000-0000B5050000}"/>
    <cellStyle name="Comma [0] 2 12 13" xfId="1632" xr:uid="{00000000-0005-0000-0000-0000B6050000}"/>
    <cellStyle name="Comma [0] 2 12 14" xfId="1633" xr:uid="{00000000-0005-0000-0000-0000B7050000}"/>
    <cellStyle name="Comma [0] 2 12 15" xfId="1634" xr:uid="{00000000-0005-0000-0000-0000B8050000}"/>
    <cellStyle name="Comma [0] 2 12 16" xfId="1635" xr:uid="{00000000-0005-0000-0000-0000B9050000}"/>
    <cellStyle name="Comma [0] 2 12 17" xfId="1636" xr:uid="{00000000-0005-0000-0000-0000BA050000}"/>
    <cellStyle name="Comma [0] 2 12 18" xfId="1637" xr:uid="{00000000-0005-0000-0000-0000BB050000}"/>
    <cellStyle name="Comma [0] 2 12 19" xfId="1638" xr:uid="{00000000-0005-0000-0000-0000BC050000}"/>
    <cellStyle name="Comma [0] 2 12 2" xfId="1639" xr:uid="{00000000-0005-0000-0000-0000BD050000}"/>
    <cellStyle name="Comma [0] 2 12 20" xfId="1640" xr:uid="{00000000-0005-0000-0000-0000BE050000}"/>
    <cellStyle name="Comma [0] 2 12 21" xfId="1641" xr:uid="{00000000-0005-0000-0000-0000BF050000}"/>
    <cellStyle name="Comma [0] 2 12 22" xfId="1642" xr:uid="{00000000-0005-0000-0000-0000C0050000}"/>
    <cellStyle name="Comma [0] 2 12 23" xfId="1643" xr:uid="{00000000-0005-0000-0000-0000C1050000}"/>
    <cellStyle name="Comma [0] 2 12 24" xfId="1644" xr:uid="{00000000-0005-0000-0000-0000C2050000}"/>
    <cellStyle name="Comma [0] 2 12 25" xfId="1645" xr:uid="{00000000-0005-0000-0000-0000C3050000}"/>
    <cellStyle name="Comma [0] 2 12 26" xfId="1646" xr:uid="{00000000-0005-0000-0000-0000C4050000}"/>
    <cellStyle name="Comma [0] 2 12 27" xfId="1647" xr:uid="{00000000-0005-0000-0000-0000C5050000}"/>
    <cellStyle name="Comma [0] 2 12 28" xfId="1648" xr:uid="{00000000-0005-0000-0000-0000C6050000}"/>
    <cellStyle name="Comma [0] 2 12 29" xfId="1649" xr:uid="{00000000-0005-0000-0000-0000C7050000}"/>
    <cellStyle name="Comma [0] 2 12 3" xfId="1650" xr:uid="{00000000-0005-0000-0000-0000C8050000}"/>
    <cellStyle name="Comma [0] 2 12 30" xfId="1651" xr:uid="{00000000-0005-0000-0000-0000C9050000}"/>
    <cellStyle name="Comma [0] 2 12 31" xfId="1652" xr:uid="{00000000-0005-0000-0000-0000CA050000}"/>
    <cellStyle name="Comma [0] 2 12 32" xfId="1653" xr:uid="{00000000-0005-0000-0000-0000CB050000}"/>
    <cellStyle name="Comma [0] 2 12 33" xfId="1654" xr:uid="{00000000-0005-0000-0000-0000CC050000}"/>
    <cellStyle name="Comma [0] 2 12 34" xfId="1655" xr:uid="{00000000-0005-0000-0000-0000CD050000}"/>
    <cellStyle name="Comma [0] 2 12 35" xfId="1656" xr:uid="{00000000-0005-0000-0000-0000CE050000}"/>
    <cellStyle name="Comma [0] 2 12 4" xfId="1657" xr:uid="{00000000-0005-0000-0000-0000CF050000}"/>
    <cellStyle name="Comma [0] 2 12 5" xfId="1658" xr:uid="{00000000-0005-0000-0000-0000D0050000}"/>
    <cellStyle name="Comma [0] 2 12 6" xfId="1659" xr:uid="{00000000-0005-0000-0000-0000D1050000}"/>
    <cellStyle name="Comma [0] 2 12 7" xfId="1660" xr:uid="{00000000-0005-0000-0000-0000D2050000}"/>
    <cellStyle name="Comma [0] 2 12 8" xfId="1661" xr:uid="{00000000-0005-0000-0000-0000D3050000}"/>
    <cellStyle name="Comma [0] 2 12 9" xfId="1662" xr:uid="{00000000-0005-0000-0000-0000D4050000}"/>
    <cellStyle name="Comma [0] 2 13" xfId="1663" xr:uid="{00000000-0005-0000-0000-0000D5050000}"/>
    <cellStyle name="Comma [0] 2 13 10" xfId="1664" xr:uid="{00000000-0005-0000-0000-0000D6050000}"/>
    <cellStyle name="Comma [0] 2 13 11" xfId="1665" xr:uid="{00000000-0005-0000-0000-0000D7050000}"/>
    <cellStyle name="Comma [0] 2 13 12" xfId="1666" xr:uid="{00000000-0005-0000-0000-0000D8050000}"/>
    <cellStyle name="Comma [0] 2 13 13" xfId="1667" xr:uid="{00000000-0005-0000-0000-0000D9050000}"/>
    <cellStyle name="Comma [0] 2 13 14" xfId="1668" xr:uid="{00000000-0005-0000-0000-0000DA050000}"/>
    <cellStyle name="Comma [0] 2 13 15" xfId="1669" xr:uid="{00000000-0005-0000-0000-0000DB050000}"/>
    <cellStyle name="Comma [0] 2 13 16" xfId="1670" xr:uid="{00000000-0005-0000-0000-0000DC050000}"/>
    <cellStyle name="Comma [0] 2 13 17" xfId="1671" xr:uid="{00000000-0005-0000-0000-0000DD050000}"/>
    <cellStyle name="Comma [0] 2 13 18" xfId="1672" xr:uid="{00000000-0005-0000-0000-0000DE050000}"/>
    <cellStyle name="Comma [0] 2 13 19" xfId="1673" xr:uid="{00000000-0005-0000-0000-0000DF050000}"/>
    <cellStyle name="Comma [0] 2 13 2" xfId="1674" xr:uid="{00000000-0005-0000-0000-0000E0050000}"/>
    <cellStyle name="Comma [0] 2 13 20" xfId="1675" xr:uid="{00000000-0005-0000-0000-0000E1050000}"/>
    <cellStyle name="Comma [0] 2 13 21" xfId="1676" xr:uid="{00000000-0005-0000-0000-0000E2050000}"/>
    <cellStyle name="Comma [0] 2 13 22" xfId="1677" xr:uid="{00000000-0005-0000-0000-0000E3050000}"/>
    <cellStyle name="Comma [0] 2 13 23" xfId="1678" xr:uid="{00000000-0005-0000-0000-0000E4050000}"/>
    <cellStyle name="Comma [0] 2 13 24" xfId="1679" xr:uid="{00000000-0005-0000-0000-0000E5050000}"/>
    <cellStyle name="Comma [0] 2 13 25" xfId="1680" xr:uid="{00000000-0005-0000-0000-0000E6050000}"/>
    <cellStyle name="Comma [0] 2 13 26" xfId="1681" xr:uid="{00000000-0005-0000-0000-0000E7050000}"/>
    <cellStyle name="Comma [0] 2 13 27" xfId="1682" xr:uid="{00000000-0005-0000-0000-0000E8050000}"/>
    <cellStyle name="Comma [0] 2 13 28" xfId="1683" xr:uid="{00000000-0005-0000-0000-0000E9050000}"/>
    <cellStyle name="Comma [0] 2 13 29" xfId="1684" xr:uid="{00000000-0005-0000-0000-0000EA050000}"/>
    <cellStyle name="Comma [0] 2 13 3" xfId="1685" xr:uid="{00000000-0005-0000-0000-0000EB050000}"/>
    <cellStyle name="Comma [0] 2 13 30" xfId="1686" xr:uid="{00000000-0005-0000-0000-0000EC050000}"/>
    <cellStyle name="Comma [0] 2 13 31" xfId="1687" xr:uid="{00000000-0005-0000-0000-0000ED050000}"/>
    <cellStyle name="Comma [0] 2 13 32" xfId="1688" xr:uid="{00000000-0005-0000-0000-0000EE050000}"/>
    <cellStyle name="Comma [0] 2 13 33" xfId="1689" xr:uid="{00000000-0005-0000-0000-0000EF050000}"/>
    <cellStyle name="Comma [0] 2 13 34" xfId="1690" xr:uid="{00000000-0005-0000-0000-0000F0050000}"/>
    <cellStyle name="Comma [0] 2 13 35" xfId="1691" xr:uid="{00000000-0005-0000-0000-0000F1050000}"/>
    <cellStyle name="Comma [0] 2 13 4" xfId="1692" xr:uid="{00000000-0005-0000-0000-0000F2050000}"/>
    <cellStyle name="Comma [0] 2 13 5" xfId="1693" xr:uid="{00000000-0005-0000-0000-0000F3050000}"/>
    <cellStyle name="Comma [0] 2 13 6" xfId="1694" xr:uid="{00000000-0005-0000-0000-0000F4050000}"/>
    <cellStyle name="Comma [0] 2 13 7" xfId="1695" xr:uid="{00000000-0005-0000-0000-0000F5050000}"/>
    <cellStyle name="Comma [0] 2 13 8" xfId="1696" xr:uid="{00000000-0005-0000-0000-0000F6050000}"/>
    <cellStyle name="Comma [0] 2 13 9" xfId="1697" xr:uid="{00000000-0005-0000-0000-0000F7050000}"/>
    <cellStyle name="Comma [0] 2 14" xfId="1698" xr:uid="{00000000-0005-0000-0000-0000F8050000}"/>
    <cellStyle name="Comma [0] 2 14 10" xfId="1699" xr:uid="{00000000-0005-0000-0000-0000F9050000}"/>
    <cellStyle name="Comma [0] 2 14 11" xfId="1700" xr:uid="{00000000-0005-0000-0000-0000FA050000}"/>
    <cellStyle name="Comma [0] 2 14 12" xfId="1701" xr:uid="{00000000-0005-0000-0000-0000FB050000}"/>
    <cellStyle name="Comma [0] 2 14 13" xfId="1702" xr:uid="{00000000-0005-0000-0000-0000FC050000}"/>
    <cellStyle name="Comma [0] 2 14 14" xfId="1703" xr:uid="{00000000-0005-0000-0000-0000FD050000}"/>
    <cellStyle name="Comma [0] 2 14 15" xfId="1704" xr:uid="{00000000-0005-0000-0000-0000FE050000}"/>
    <cellStyle name="Comma [0] 2 14 16" xfId="1705" xr:uid="{00000000-0005-0000-0000-0000FF050000}"/>
    <cellStyle name="Comma [0] 2 14 17" xfId="1706" xr:uid="{00000000-0005-0000-0000-000000060000}"/>
    <cellStyle name="Comma [0] 2 14 18" xfId="1707" xr:uid="{00000000-0005-0000-0000-000001060000}"/>
    <cellStyle name="Comma [0] 2 14 19" xfId="1708" xr:uid="{00000000-0005-0000-0000-000002060000}"/>
    <cellStyle name="Comma [0] 2 14 2" xfId="1709" xr:uid="{00000000-0005-0000-0000-000003060000}"/>
    <cellStyle name="Comma [0] 2 14 20" xfId="1710" xr:uid="{00000000-0005-0000-0000-000004060000}"/>
    <cellStyle name="Comma [0] 2 14 21" xfId="1711" xr:uid="{00000000-0005-0000-0000-000005060000}"/>
    <cellStyle name="Comma [0] 2 14 22" xfId="1712" xr:uid="{00000000-0005-0000-0000-000006060000}"/>
    <cellStyle name="Comma [0] 2 14 23" xfId="1713" xr:uid="{00000000-0005-0000-0000-000007060000}"/>
    <cellStyle name="Comma [0] 2 14 24" xfId="1714" xr:uid="{00000000-0005-0000-0000-000008060000}"/>
    <cellStyle name="Comma [0] 2 14 25" xfId="1715" xr:uid="{00000000-0005-0000-0000-000009060000}"/>
    <cellStyle name="Comma [0] 2 14 26" xfId="1716" xr:uid="{00000000-0005-0000-0000-00000A060000}"/>
    <cellStyle name="Comma [0] 2 14 27" xfId="1717" xr:uid="{00000000-0005-0000-0000-00000B060000}"/>
    <cellStyle name="Comma [0] 2 14 28" xfId="1718" xr:uid="{00000000-0005-0000-0000-00000C060000}"/>
    <cellStyle name="Comma [0] 2 14 29" xfId="1719" xr:uid="{00000000-0005-0000-0000-00000D060000}"/>
    <cellStyle name="Comma [0] 2 14 3" xfId="1720" xr:uid="{00000000-0005-0000-0000-00000E060000}"/>
    <cellStyle name="Comma [0] 2 14 30" xfId="1721" xr:uid="{00000000-0005-0000-0000-00000F060000}"/>
    <cellStyle name="Comma [0] 2 14 31" xfId="1722" xr:uid="{00000000-0005-0000-0000-000010060000}"/>
    <cellStyle name="Comma [0] 2 14 32" xfId="1723" xr:uid="{00000000-0005-0000-0000-000011060000}"/>
    <cellStyle name="Comma [0] 2 14 33" xfId="1724" xr:uid="{00000000-0005-0000-0000-000012060000}"/>
    <cellStyle name="Comma [0] 2 14 34" xfId="1725" xr:uid="{00000000-0005-0000-0000-000013060000}"/>
    <cellStyle name="Comma [0] 2 14 35" xfId="1726" xr:uid="{00000000-0005-0000-0000-000014060000}"/>
    <cellStyle name="Comma [0] 2 14 4" xfId="1727" xr:uid="{00000000-0005-0000-0000-000015060000}"/>
    <cellStyle name="Comma [0] 2 14 5" xfId="1728" xr:uid="{00000000-0005-0000-0000-000016060000}"/>
    <cellStyle name="Comma [0] 2 14 6" xfId="1729" xr:uid="{00000000-0005-0000-0000-000017060000}"/>
    <cellStyle name="Comma [0] 2 14 7" xfId="1730" xr:uid="{00000000-0005-0000-0000-000018060000}"/>
    <cellStyle name="Comma [0] 2 14 8" xfId="1731" xr:uid="{00000000-0005-0000-0000-000019060000}"/>
    <cellStyle name="Comma [0] 2 14 9" xfId="1732" xr:uid="{00000000-0005-0000-0000-00001A060000}"/>
    <cellStyle name="Comma [0] 2 15" xfId="1733" xr:uid="{00000000-0005-0000-0000-00001B060000}"/>
    <cellStyle name="Comma [0] 2 15 10" xfId="1734" xr:uid="{00000000-0005-0000-0000-00001C060000}"/>
    <cellStyle name="Comma [0] 2 15 11" xfId="1735" xr:uid="{00000000-0005-0000-0000-00001D060000}"/>
    <cellStyle name="Comma [0] 2 15 12" xfId="1736" xr:uid="{00000000-0005-0000-0000-00001E060000}"/>
    <cellStyle name="Comma [0] 2 15 13" xfId="1737" xr:uid="{00000000-0005-0000-0000-00001F060000}"/>
    <cellStyle name="Comma [0] 2 15 14" xfId="1738" xr:uid="{00000000-0005-0000-0000-000020060000}"/>
    <cellStyle name="Comma [0] 2 15 15" xfId="1739" xr:uid="{00000000-0005-0000-0000-000021060000}"/>
    <cellStyle name="Comma [0] 2 15 16" xfId="1740" xr:uid="{00000000-0005-0000-0000-000022060000}"/>
    <cellStyle name="Comma [0] 2 15 17" xfId="1741" xr:uid="{00000000-0005-0000-0000-000023060000}"/>
    <cellStyle name="Comma [0] 2 15 18" xfId="1742" xr:uid="{00000000-0005-0000-0000-000024060000}"/>
    <cellStyle name="Comma [0] 2 15 19" xfId="1743" xr:uid="{00000000-0005-0000-0000-000025060000}"/>
    <cellStyle name="Comma [0] 2 15 2" xfId="1744" xr:uid="{00000000-0005-0000-0000-000026060000}"/>
    <cellStyle name="Comma [0] 2 15 20" xfId="1745" xr:uid="{00000000-0005-0000-0000-000027060000}"/>
    <cellStyle name="Comma [0] 2 15 21" xfId="1746" xr:uid="{00000000-0005-0000-0000-000028060000}"/>
    <cellStyle name="Comma [0] 2 15 22" xfId="1747" xr:uid="{00000000-0005-0000-0000-000029060000}"/>
    <cellStyle name="Comma [0] 2 15 23" xfId="1748" xr:uid="{00000000-0005-0000-0000-00002A060000}"/>
    <cellStyle name="Comma [0] 2 15 24" xfId="1749" xr:uid="{00000000-0005-0000-0000-00002B060000}"/>
    <cellStyle name="Comma [0] 2 15 25" xfId="1750" xr:uid="{00000000-0005-0000-0000-00002C060000}"/>
    <cellStyle name="Comma [0] 2 15 26" xfId="1751" xr:uid="{00000000-0005-0000-0000-00002D060000}"/>
    <cellStyle name="Comma [0] 2 15 27" xfId="1752" xr:uid="{00000000-0005-0000-0000-00002E060000}"/>
    <cellStyle name="Comma [0] 2 15 28" xfId="1753" xr:uid="{00000000-0005-0000-0000-00002F060000}"/>
    <cellStyle name="Comma [0] 2 15 29" xfId="1754" xr:uid="{00000000-0005-0000-0000-000030060000}"/>
    <cellStyle name="Comma [0] 2 15 3" xfId="1755" xr:uid="{00000000-0005-0000-0000-000031060000}"/>
    <cellStyle name="Comma [0] 2 15 30" xfId="1756" xr:uid="{00000000-0005-0000-0000-000032060000}"/>
    <cellStyle name="Comma [0] 2 15 31" xfId="1757" xr:uid="{00000000-0005-0000-0000-000033060000}"/>
    <cellStyle name="Comma [0] 2 15 32" xfId="1758" xr:uid="{00000000-0005-0000-0000-000034060000}"/>
    <cellStyle name="Comma [0] 2 15 33" xfId="1759" xr:uid="{00000000-0005-0000-0000-000035060000}"/>
    <cellStyle name="Comma [0] 2 15 34" xfId="1760" xr:uid="{00000000-0005-0000-0000-000036060000}"/>
    <cellStyle name="Comma [0] 2 15 35" xfId="1761" xr:uid="{00000000-0005-0000-0000-000037060000}"/>
    <cellStyle name="Comma [0] 2 15 4" xfId="1762" xr:uid="{00000000-0005-0000-0000-000038060000}"/>
    <cellStyle name="Comma [0] 2 15 5" xfId="1763" xr:uid="{00000000-0005-0000-0000-000039060000}"/>
    <cellStyle name="Comma [0] 2 15 6" xfId="1764" xr:uid="{00000000-0005-0000-0000-00003A060000}"/>
    <cellStyle name="Comma [0] 2 15 7" xfId="1765" xr:uid="{00000000-0005-0000-0000-00003B060000}"/>
    <cellStyle name="Comma [0] 2 15 8" xfId="1766" xr:uid="{00000000-0005-0000-0000-00003C060000}"/>
    <cellStyle name="Comma [0] 2 15 9" xfId="1767" xr:uid="{00000000-0005-0000-0000-00003D060000}"/>
    <cellStyle name="Comma [0] 2 16" xfId="1768" xr:uid="{00000000-0005-0000-0000-00003E060000}"/>
    <cellStyle name="Comma [0] 2 16 10" xfId="1769" xr:uid="{00000000-0005-0000-0000-00003F060000}"/>
    <cellStyle name="Comma [0] 2 16 11" xfId="1770" xr:uid="{00000000-0005-0000-0000-000040060000}"/>
    <cellStyle name="Comma [0] 2 16 12" xfId="1771" xr:uid="{00000000-0005-0000-0000-000041060000}"/>
    <cellStyle name="Comma [0] 2 16 13" xfId="1772" xr:uid="{00000000-0005-0000-0000-000042060000}"/>
    <cellStyle name="Comma [0] 2 16 14" xfId="1773" xr:uid="{00000000-0005-0000-0000-000043060000}"/>
    <cellStyle name="Comma [0] 2 16 15" xfId="1774" xr:uid="{00000000-0005-0000-0000-000044060000}"/>
    <cellStyle name="Comma [0] 2 16 16" xfId="1775" xr:uid="{00000000-0005-0000-0000-000045060000}"/>
    <cellStyle name="Comma [0] 2 16 17" xfId="1776" xr:uid="{00000000-0005-0000-0000-000046060000}"/>
    <cellStyle name="Comma [0] 2 16 18" xfId="1777" xr:uid="{00000000-0005-0000-0000-000047060000}"/>
    <cellStyle name="Comma [0] 2 16 19" xfId="1778" xr:uid="{00000000-0005-0000-0000-000048060000}"/>
    <cellStyle name="Comma [0] 2 16 2" xfId="1779" xr:uid="{00000000-0005-0000-0000-000049060000}"/>
    <cellStyle name="Comma [0] 2 16 20" xfId="1780" xr:uid="{00000000-0005-0000-0000-00004A060000}"/>
    <cellStyle name="Comma [0] 2 16 21" xfId="1781" xr:uid="{00000000-0005-0000-0000-00004B060000}"/>
    <cellStyle name="Comma [0] 2 16 22" xfId="1782" xr:uid="{00000000-0005-0000-0000-00004C060000}"/>
    <cellStyle name="Comma [0] 2 16 23" xfId="1783" xr:uid="{00000000-0005-0000-0000-00004D060000}"/>
    <cellStyle name="Comma [0] 2 16 24" xfId="1784" xr:uid="{00000000-0005-0000-0000-00004E060000}"/>
    <cellStyle name="Comma [0] 2 16 25" xfId="1785" xr:uid="{00000000-0005-0000-0000-00004F060000}"/>
    <cellStyle name="Comma [0] 2 16 26" xfId="1786" xr:uid="{00000000-0005-0000-0000-000050060000}"/>
    <cellStyle name="Comma [0] 2 16 27" xfId="1787" xr:uid="{00000000-0005-0000-0000-000051060000}"/>
    <cellStyle name="Comma [0] 2 16 28" xfId="1788" xr:uid="{00000000-0005-0000-0000-000052060000}"/>
    <cellStyle name="Comma [0] 2 16 29" xfId="1789" xr:uid="{00000000-0005-0000-0000-000053060000}"/>
    <cellStyle name="Comma [0] 2 16 3" xfId="1790" xr:uid="{00000000-0005-0000-0000-000054060000}"/>
    <cellStyle name="Comma [0] 2 16 30" xfId="1791" xr:uid="{00000000-0005-0000-0000-000055060000}"/>
    <cellStyle name="Comma [0] 2 16 31" xfId="1792" xr:uid="{00000000-0005-0000-0000-000056060000}"/>
    <cellStyle name="Comma [0] 2 16 32" xfId="1793" xr:uid="{00000000-0005-0000-0000-000057060000}"/>
    <cellStyle name="Comma [0] 2 16 33" xfId="1794" xr:uid="{00000000-0005-0000-0000-000058060000}"/>
    <cellStyle name="Comma [0] 2 16 34" xfId="1795" xr:uid="{00000000-0005-0000-0000-000059060000}"/>
    <cellStyle name="Comma [0] 2 16 35" xfId="1796" xr:uid="{00000000-0005-0000-0000-00005A060000}"/>
    <cellStyle name="Comma [0] 2 16 4" xfId="1797" xr:uid="{00000000-0005-0000-0000-00005B060000}"/>
    <cellStyle name="Comma [0] 2 16 5" xfId="1798" xr:uid="{00000000-0005-0000-0000-00005C060000}"/>
    <cellStyle name="Comma [0] 2 16 6" xfId="1799" xr:uid="{00000000-0005-0000-0000-00005D060000}"/>
    <cellStyle name="Comma [0] 2 16 7" xfId="1800" xr:uid="{00000000-0005-0000-0000-00005E060000}"/>
    <cellStyle name="Comma [0] 2 16 8" xfId="1801" xr:uid="{00000000-0005-0000-0000-00005F060000}"/>
    <cellStyle name="Comma [0] 2 16 9" xfId="1802" xr:uid="{00000000-0005-0000-0000-000060060000}"/>
    <cellStyle name="Comma [0] 2 17" xfId="1803" xr:uid="{00000000-0005-0000-0000-000061060000}"/>
    <cellStyle name="Comma [0] 2 17 10" xfId="1804" xr:uid="{00000000-0005-0000-0000-000062060000}"/>
    <cellStyle name="Comma [0] 2 17 11" xfId="1805" xr:uid="{00000000-0005-0000-0000-000063060000}"/>
    <cellStyle name="Comma [0] 2 17 12" xfId="1806" xr:uid="{00000000-0005-0000-0000-000064060000}"/>
    <cellStyle name="Comma [0] 2 17 13" xfId="1807" xr:uid="{00000000-0005-0000-0000-000065060000}"/>
    <cellStyle name="Comma [0] 2 17 14" xfId="1808" xr:uid="{00000000-0005-0000-0000-000066060000}"/>
    <cellStyle name="Comma [0] 2 17 15" xfId="1809" xr:uid="{00000000-0005-0000-0000-000067060000}"/>
    <cellStyle name="Comma [0] 2 17 16" xfId="1810" xr:uid="{00000000-0005-0000-0000-000068060000}"/>
    <cellStyle name="Comma [0] 2 17 17" xfId="1811" xr:uid="{00000000-0005-0000-0000-000069060000}"/>
    <cellStyle name="Comma [0] 2 17 18" xfId="1812" xr:uid="{00000000-0005-0000-0000-00006A060000}"/>
    <cellStyle name="Comma [0] 2 17 19" xfId="1813" xr:uid="{00000000-0005-0000-0000-00006B060000}"/>
    <cellStyle name="Comma [0] 2 17 2" xfId="1814" xr:uid="{00000000-0005-0000-0000-00006C060000}"/>
    <cellStyle name="Comma [0] 2 17 20" xfId="1815" xr:uid="{00000000-0005-0000-0000-00006D060000}"/>
    <cellStyle name="Comma [0] 2 17 21" xfId="1816" xr:uid="{00000000-0005-0000-0000-00006E060000}"/>
    <cellStyle name="Comma [0] 2 17 22" xfId="1817" xr:uid="{00000000-0005-0000-0000-00006F060000}"/>
    <cellStyle name="Comma [0] 2 17 23" xfId="1818" xr:uid="{00000000-0005-0000-0000-000070060000}"/>
    <cellStyle name="Comma [0] 2 17 24" xfId="1819" xr:uid="{00000000-0005-0000-0000-000071060000}"/>
    <cellStyle name="Comma [0] 2 17 25" xfId="1820" xr:uid="{00000000-0005-0000-0000-000072060000}"/>
    <cellStyle name="Comma [0] 2 17 26" xfId="1821" xr:uid="{00000000-0005-0000-0000-000073060000}"/>
    <cellStyle name="Comma [0] 2 17 27" xfId="1822" xr:uid="{00000000-0005-0000-0000-000074060000}"/>
    <cellStyle name="Comma [0] 2 17 28" xfId="1823" xr:uid="{00000000-0005-0000-0000-000075060000}"/>
    <cellStyle name="Comma [0] 2 17 29" xfId="1824" xr:uid="{00000000-0005-0000-0000-000076060000}"/>
    <cellStyle name="Comma [0] 2 17 3" xfId="1825" xr:uid="{00000000-0005-0000-0000-000077060000}"/>
    <cellStyle name="Comma [0] 2 17 30" xfId="1826" xr:uid="{00000000-0005-0000-0000-000078060000}"/>
    <cellStyle name="Comma [0] 2 17 31" xfId="1827" xr:uid="{00000000-0005-0000-0000-000079060000}"/>
    <cellStyle name="Comma [0] 2 17 32" xfId="1828" xr:uid="{00000000-0005-0000-0000-00007A060000}"/>
    <cellStyle name="Comma [0] 2 17 33" xfId="1829" xr:uid="{00000000-0005-0000-0000-00007B060000}"/>
    <cellStyle name="Comma [0] 2 17 34" xfId="1830" xr:uid="{00000000-0005-0000-0000-00007C060000}"/>
    <cellStyle name="Comma [0] 2 17 35" xfId="1831" xr:uid="{00000000-0005-0000-0000-00007D060000}"/>
    <cellStyle name="Comma [0] 2 17 4" xfId="1832" xr:uid="{00000000-0005-0000-0000-00007E060000}"/>
    <cellStyle name="Comma [0] 2 17 5" xfId="1833" xr:uid="{00000000-0005-0000-0000-00007F060000}"/>
    <cellStyle name="Comma [0] 2 17 6" xfId="1834" xr:uid="{00000000-0005-0000-0000-000080060000}"/>
    <cellStyle name="Comma [0] 2 17 7" xfId="1835" xr:uid="{00000000-0005-0000-0000-000081060000}"/>
    <cellStyle name="Comma [0] 2 17 8" xfId="1836" xr:uid="{00000000-0005-0000-0000-000082060000}"/>
    <cellStyle name="Comma [0] 2 17 9" xfId="1837" xr:uid="{00000000-0005-0000-0000-000083060000}"/>
    <cellStyle name="Comma [0] 2 18" xfId="1838" xr:uid="{00000000-0005-0000-0000-000084060000}"/>
    <cellStyle name="Comma [0] 2 18 10" xfId="1839" xr:uid="{00000000-0005-0000-0000-000085060000}"/>
    <cellStyle name="Comma [0] 2 18 11" xfId="1840" xr:uid="{00000000-0005-0000-0000-000086060000}"/>
    <cellStyle name="Comma [0] 2 18 12" xfId="1841" xr:uid="{00000000-0005-0000-0000-000087060000}"/>
    <cellStyle name="Comma [0] 2 18 13" xfId="1842" xr:uid="{00000000-0005-0000-0000-000088060000}"/>
    <cellStyle name="Comma [0] 2 18 14" xfId="1843" xr:uid="{00000000-0005-0000-0000-000089060000}"/>
    <cellStyle name="Comma [0] 2 18 15" xfId="1844" xr:uid="{00000000-0005-0000-0000-00008A060000}"/>
    <cellStyle name="Comma [0] 2 18 16" xfId="1845" xr:uid="{00000000-0005-0000-0000-00008B060000}"/>
    <cellStyle name="Comma [0] 2 18 17" xfId="1846" xr:uid="{00000000-0005-0000-0000-00008C060000}"/>
    <cellStyle name="Comma [0] 2 18 18" xfId="1847" xr:uid="{00000000-0005-0000-0000-00008D060000}"/>
    <cellStyle name="Comma [0] 2 18 19" xfId="1848" xr:uid="{00000000-0005-0000-0000-00008E060000}"/>
    <cellStyle name="Comma [0] 2 18 2" xfId="1849" xr:uid="{00000000-0005-0000-0000-00008F060000}"/>
    <cellStyle name="Comma [0] 2 18 20" xfId="1850" xr:uid="{00000000-0005-0000-0000-000090060000}"/>
    <cellStyle name="Comma [0] 2 18 21" xfId="1851" xr:uid="{00000000-0005-0000-0000-000091060000}"/>
    <cellStyle name="Comma [0] 2 18 22" xfId="1852" xr:uid="{00000000-0005-0000-0000-000092060000}"/>
    <cellStyle name="Comma [0] 2 18 23" xfId="1853" xr:uid="{00000000-0005-0000-0000-000093060000}"/>
    <cellStyle name="Comma [0] 2 18 24" xfId="1854" xr:uid="{00000000-0005-0000-0000-000094060000}"/>
    <cellStyle name="Comma [0] 2 18 25" xfId="1855" xr:uid="{00000000-0005-0000-0000-000095060000}"/>
    <cellStyle name="Comma [0] 2 18 26" xfId="1856" xr:uid="{00000000-0005-0000-0000-000096060000}"/>
    <cellStyle name="Comma [0] 2 18 27" xfId="1857" xr:uid="{00000000-0005-0000-0000-000097060000}"/>
    <cellStyle name="Comma [0] 2 18 28" xfId="1858" xr:uid="{00000000-0005-0000-0000-000098060000}"/>
    <cellStyle name="Comma [0] 2 18 29" xfId="1859" xr:uid="{00000000-0005-0000-0000-000099060000}"/>
    <cellStyle name="Comma [0] 2 18 3" xfId="1860" xr:uid="{00000000-0005-0000-0000-00009A060000}"/>
    <cellStyle name="Comma [0] 2 18 30" xfId="1861" xr:uid="{00000000-0005-0000-0000-00009B060000}"/>
    <cellStyle name="Comma [0] 2 18 31" xfId="1862" xr:uid="{00000000-0005-0000-0000-00009C060000}"/>
    <cellStyle name="Comma [0] 2 18 32" xfId="1863" xr:uid="{00000000-0005-0000-0000-00009D060000}"/>
    <cellStyle name="Comma [0] 2 18 33" xfId="1864" xr:uid="{00000000-0005-0000-0000-00009E060000}"/>
    <cellStyle name="Comma [0] 2 18 34" xfId="1865" xr:uid="{00000000-0005-0000-0000-00009F060000}"/>
    <cellStyle name="Comma [0] 2 18 35" xfId="1866" xr:uid="{00000000-0005-0000-0000-0000A0060000}"/>
    <cellStyle name="Comma [0] 2 18 4" xfId="1867" xr:uid="{00000000-0005-0000-0000-0000A1060000}"/>
    <cellStyle name="Comma [0] 2 18 5" xfId="1868" xr:uid="{00000000-0005-0000-0000-0000A2060000}"/>
    <cellStyle name="Comma [0] 2 18 6" xfId="1869" xr:uid="{00000000-0005-0000-0000-0000A3060000}"/>
    <cellStyle name="Comma [0] 2 18 7" xfId="1870" xr:uid="{00000000-0005-0000-0000-0000A4060000}"/>
    <cellStyle name="Comma [0] 2 18 8" xfId="1871" xr:uid="{00000000-0005-0000-0000-0000A5060000}"/>
    <cellStyle name="Comma [0] 2 18 9" xfId="1872" xr:uid="{00000000-0005-0000-0000-0000A6060000}"/>
    <cellStyle name="Comma [0] 2 19" xfId="1873" xr:uid="{00000000-0005-0000-0000-0000A7060000}"/>
    <cellStyle name="Comma [0] 2 19 10" xfId="1874" xr:uid="{00000000-0005-0000-0000-0000A8060000}"/>
    <cellStyle name="Comma [0] 2 19 11" xfId="1875" xr:uid="{00000000-0005-0000-0000-0000A9060000}"/>
    <cellStyle name="Comma [0] 2 19 12" xfId="1876" xr:uid="{00000000-0005-0000-0000-0000AA060000}"/>
    <cellStyle name="Comma [0] 2 19 13" xfId="1877" xr:uid="{00000000-0005-0000-0000-0000AB060000}"/>
    <cellStyle name="Comma [0] 2 19 14" xfId="1878" xr:uid="{00000000-0005-0000-0000-0000AC060000}"/>
    <cellStyle name="Comma [0] 2 19 15" xfId="1879" xr:uid="{00000000-0005-0000-0000-0000AD060000}"/>
    <cellStyle name="Comma [0] 2 19 16" xfId="1880" xr:uid="{00000000-0005-0000-0000-0000AE060000}"/>
    <cellStyle name="Comma [0] 2 19 17" xfId="1881" xr:uid="{00000000-0005-0000-0000-0000AF060000}"/>
    <cellStyle name="Comma [0] 2 19 18" xfId="1882" xr:uid="{00000000-0005-0000-0000-0000B0060000}"/>
    <cellStyle name="Comma [0] 2 19 19" xfId="1883" xr:uid="{00000000-0005-0000-0000-0000B1060000}"/>
    <cellStyle name="Comma [0] 2 19 2" xfId="1884" xr:uid="{00000000-0005-0000-0000-0000B2060000}"/>
    <cellStyle name="Comma [0] 2 19 20" xfId="1885" xr:uid="{00000000-0005-0000-0000-0000B3060000}"/>
    <cellStyle name="Comma [0] 2 19 21" xfId="1886" xr:uid="{00000000-0005-0000-0000-0000B4060000}"/>
    <cellStyle name="Comma [0] 2 19 22" xfId="1887" xr:uid="{00000000-0005-0000-0000-0000B5060000}"/>
    <cellStyle name="Comma [0] 2 19 23" xfId="1888" xr:uid="{00000000-0005-0000-0000-0000B6060000}"/>
    <cellStyle name="Comma [0] 2 19 24" xfId="1889" xr:uid="{00000000-0005-0000-0000-0000B7060000}"/>
    <cellStyle name="Comma [0] 2 19 25" xfId="1890" xr:uid="{00000000-0005-0000-0000-0000B8060000}"/>
    <cellStyle name="Comma [0] 2 19 26" xfId="1891" xr:uid="{00000000-0005-0000-0000-0000B9060000}"/>
    <cellStyle name="Comma [0] 2 19 27" xfId="1892" xr:uid="{00000000-0005-0000-0000-0000BA060000}"/>
    <cellStyle name="Comma [0] 2 19 28" xfId="1893" xr:uid="{00000000-0005-0000-0000-0000BB060000}"/>
    <cellStyle name="Comma [0] 2 19 29" xfId="1894" xr:uid="{00000000-0005-0000-0000-0000BC060000}"/>
    <cellStyle name="Comma [0] 2 19 3" xfId="1895" xr:uid="{00000000-0005-0000-0000-0000BD060000}"/>
    <cellStyle name="Comma [0] 2 19 30" xfId="1896" xr:uid="{00000000-0005-0000-0000-0000BE060000}"/>
    <cellStyle name="Comma [0] 2 19 31" xfId="1897" xr:uid="{00000000-0005-0000-0000-0000BF060000}"/>
    <cellStyle name="Comma [0] 2 19 32" xfId="1898" xr:uid="{00000000-0005-0000-0000-0000C0060000}"/>
    <cellStyle name="Comma [0] 2 19 33" xfId="1899" xr:uid="{00000000-0005-0000-0000-0000C1060000}"/>
    <cellStyle name="Comma [0] 2 19 34" xfId="1900" xr:uid="{00000000-0005-0000-0000-0000C2060000}"/>
    <cellStyle name="Comma [0] 2 19 35" xfId="1901" xr:uid="{00000000-0005-0000-0000-0000C3060000}"/>
    <cellStyle name="Comma [0] 2 19 4" xfId="1902" xr:uid="{00000000-0005-0000-0000-0000C4060000}"/>
    <cellStyle name="Comma [0] 2 19 5" xfId="1903" xr:uid="{00000000-0005-0000-0000-0000C5060000}"/>
    <cellStyle name="Comma [0] 2 19 6" xfId="1904" xr:uid="{00000000-0005-0000-0000-0000C6060000}"/>
    <cellStyle name="Comma [0] 2 19 7" xfId="1905" xr:uid="{00000000-0005-0000-0000-0000C7060000}"/>
    <cellStyle name="Comma [0] 2 19 8" xfId="1906" xr:uid="{00000000-0005-0000-0000-0000C8060000}"/>
    <cellStyle name="Comma [0] 2 19 9" xfId="1907" xr:uid="{00000000-0005-0000-0000-0000C9060000}"/>
    <cellStyle name="Comma [0] 2 2" xfId="1908" xr:uid="{00000000-0005-0000-0000-0000CA060000}"/>
    <cellStyle name="Comma [0] 2 2 10" xfId="1909" xr:uid="{00000000-0005-0000-0000-0000CB060000}"/>
    <cellStyle name="Comma [0] 2 2 11" xfId="1910" xr:uid="{00000000-0005-0000-0000-0000CC060000}"/>
    <cellStyle name="Comma [0] 2 2 12" xfId="1911" xr:uid="{00000000-0005-0000-0000-0000CD060000}"/>
    <cellStyle name="Comma [0] 2 2 13" xfId="1912" xr:uid="{00000000-0005-0000-0000-0000CE060000}"/>
    <cellStyle name="Comma [0] 2 2 14" xfId="1913" xr:uid="{00000000-0005-0000-0000-0000CF060000}"/>
    <cellStyle name="Comma [0] 2 2 15" xfId="1914" xr:uid="{00000000-0005-0000-0000-0000D0060000}"/>
    <cellStyle name="Comma [0] 2 2 16" xfId="1915" xr:uid="{00000000-0005-0000-0000-0000D1060000}"/>
    <cellStyle name="Comma [0] 2 2 17" xfId="1916" xr:uid="{00000000-0005-0000-0000-0000D2060000}"/>
    <cellStyle name="Comma [0] 2 2 18" xfId="1917" xr:uid="{00000000-0005-0000-0000-0000D3060000}"/>
    <cellStyle name="Comma [0] 2 2 19" xfId="1918" xr:uid="{00000000-0005-0000-0000-0000D4060000}"/>
    <cellStyle name="Comma [0] 2 2 2" xfId="1919" xr:uid="{00000000-0005-0000-0000-0000D5060000}"/>
    <cellStyle name="Comma [0] 2 2 20" xfId="1920" xr:uid="{00000000-0005-0000-0000-0000D6060000}"/>
    <cellStyle name="Comma [0] 2 2 21" xfId="1921" xr:uid="{00000000-0005-0000-0000-0000D7060000}"/>
    <cellStyle name="Comma [0] 2 2 22" xfId="1922" xr:uid="{00000000-0005-0000-0000-0000D8060000}"/>
    <cellStyle name="Comma [0] 2 2 23" xfId="1923" xr:uid="{00000000-0005-0000-0000-0000D9060000}"/>
    <cellStyle name="Comma [0] 2 2 24" xfId="1924" xr:uid="{00000000-0005-0000-0000-0000DA060000}"/>
    <cellStyle name="Comma [0] 2 2 25" xfId="1925" xr:uid="{00000000-0005-0000-0000-0000DB060000}"/>
    <cellStyle name="Comma [0] 2 2 26" xfId="1926" xr:uid="{00000000-0005-0000-0000-0000DC060000}"/>
    <cellStyle name="Comma [0] 2 2 27" xfId="1927" xr:uid="{00000000-0005-0000-0000-0000DD060000}"/>
    <cellStyle name="Comma [0] 2 2 28" xfId="1928" xr:uid="{00000000-0005-0000-0000-0000DE060000}"/>
    <cellStyle name="Comma [0] 2 2 29" xfId="1929" xr:uid="{00000000-0005-0000-0000-0000DF060000}"/>
    <cellStyle name="Comma [0] 2 2 3" xfId="1930" xr:uid="{00000000-0005-0000-0000-0000E0060000}"/>
    <cellStyle name="Comma [0] 2 2 30" xfId="1931" xr:uid="{00000000-0005-0000-0000-0000E1060000}"/>
    <cellStyle name="Comma [0] 2 2 31" xfId="1932" xr:uid="{00000000-0005-0000-0000-0000E2060000}"/>
    <cellStyle name="Comma [0] 2 2 32" xfId="1933" xr:uid="{00000000-0005-0000-0000-0000E3060000}"/>
    <cellStyle name="Comma [0] 2 2 33" xfId="1934" xr:uid="{00000000-0005-0000-0000-0000E4060000}"/>
    <cellStyle name="Comma [0] 2 2 34" xfId="1935" xr:uid="{00000000-0005-0000-0000-0000E5060000}"/>
    <cellStyle name="Comma [0] 2 2 35" xfId="1936" xr:uid="{00000000-0005-0000-0000-0000E6060000}"/>
    <cellStyle name="Comma [0] 2 2 4" xfId="1937" xr:uid="{00000000-0005-0000-0000-0000E7060000}"/>
    <cellStyle name="Comma [0] 2 2 5" xfId="1938" xr:uid="{00000000-0005-0000-0000-0000E8060000}"/>
    <cellStyle name="Comma [0] 2 2 6" xfId="1939" xr:uid="{00000000-0005-0000-0000-0000E9060000}"/>
    <cellStyle name="Comma [0] 2 2 7" xfId="1940" xr:uid="{00000000-0005-0000-0000-0000EA060000}"/>
    <cellStyle name="Comma [0] 2 2 8" xfId="1941" xr:uid="{00000000-0005-0000-0000-0000EB060000}"/>
    <cellStyle name="Comma [0] 2 2 9" xfId="1942" xr:uid="{00000000-0005-0000-0000-0000EC060000}"/>
    <cellStyle name="Comma [0] 2 20" xfId="1943" xr:uid="{00000000-0005-0000-0000-0000ED060000}"/>
    <cellStyle name="Comma [0] 2 20 10" xfId="1944" xr:uid="{00000000-0005-0000-0000-0000EE060000}"/>
    <cellStyle name="Comma [0] 2 20 11" xfId="1945" xr:uid="{00000000-0005-0000-0000-0000EF060000}"/>
    <cellStyle name="Comma [0] 2 20 12" xfId="1946" xr:uid="{00000000-0005-0000-0000-0000F0060000}"/>
    <cellStyle name="Comma [0] 2 20 13" xfId="1947" xr:uid="{00000000-0005-0000-0000-0000F1060000}"/>
    <cellStyle name="Comma [0] 2 20 14" xfId="1948" xr:uid="{00000000-0005-0000-0000-0000F2060000}"/>
    <cellStyle name="Comma [0] 2 20 15" xfId="1949" xr:uid="{00000000-0005-0000-0000-0000F3060000}"/>
    <cellStyle name="Comma [0] 2 20 16" xfId="1950" xr:uid="{00000000-0005-0000-0000-0000F4060000}"/>
    <cellStyle name="Comma [0] 2 20 17" xfId="1951" xr:uid="{00000000-0005-0000-0000-0000F5060000}"/>
    <cellStyle name="Comma [0] 2 20 18" xfId="1952" xr:uid="{00000000-0005-0000-0000-0000F6060000}"/>
    <cellStyle name="Comma [0] 2 20 19" xfId="1953" xr:uid="{00000000-0005-0000-0000-0000F7060000}"/>
    <cellStyle name="Comma [0] 2 20 2" xfId="1954" xr:uid="{00000000-0005-0000-0000-0000F8060000}"/>
    <cellStyle name="Comma [0] 2 20 20" xfId="1955" xr:uid="{00000000-0005-0000-0000-0000F9060000}"/>
    <cellStyle name="Comma [0] 2 20 21" xfId="1956" xr:uid="{00000000-0005-0000-0000-0000FA060000}"/>
    <cellStyle name="Comma [0] 2 20 22" xfId="1957" xr:uid="{00000000-0005-0000-0000-0000FB060000}"/>
    <cellStyle name="Comma [0] 2 20 23" xfId="1958" xr:uid="{00000000-0005-0000-0000-0000FC060000}"/>
    <cellStyle name="Comma [0] 2 20 24" xfId="1959" xr:uid="{00000000-0005-0000-0000-0000FD060000}"/>
    <cellStyle name="Comma [0] 2 20 25" xfId="1960" xr:uid="{00000000-0005-0000-0000-0000FE060000}"/>
    <cellStyle name="Comma [0] 2 20 26" xfId="1961" xr:uid="{00000000-0005-0000-0000-0000FF060000}"/>
    <cellStyle name="Comma [0] 2 20 27" xfId="1962" xr:uid="{00000000-0005-0000-0000-000000070000}"/>
    <cellStyle name="Comma [0] 2 20 28" xfId="1963" xr:uid="{00000000-0005-0000-0000-000001070000}"/>
    <cellStyle name="Comma [0] 2 20 29" xfId="1964" xr:uid="{00000000-0005-0000-0000-000002070000}"/>
    <cellStyle name="Comma [0] 2 20 3" xfId="1965" xr:uid="{00000000-0005-0000-0000-000003070000}"/>
    <cellStyle name="Comma [0] 2 20 30" xfId="1966" xr:uid="{00000000-0005-0000-0000-000004070000}"/>
    <cellStyle name="Comma [0] 2 20 31" xfId="1967" xr:uid="{00000000-0005-0000-0000-000005070000}"/>
    <cellStyle name="Comma [0] 2 20 32" xfId="1968" xr:uid="{00000000-0005-0000-0000-000006070000}"/>
    <cellStyle name="Comma [0] 2 20 33" xfId="1969" xr:uid="{00000000-0005-0000-0000-000007070000}"/>
    <cellStyle name="Comma [0] 2 20 34" xfId="1970" xr:uid="{00000000-0005-0000-0000-000008070000}"/>
    <cellStyle name="Comma [0] 2 20 35" xfId="1971" xr:uid="{00000000-0005-0000-0000-000009070000}"/>
    <cellStyle name="Comma [0] 2 20 4" xfId="1972" xr:uid="{00000000-0005-0000-0000-00000A070000}"/>
    <cellStyle name="Comma [0] 2 20 5" xfId="1973" xr:uid="{00000000-0005-0000-0000-00000B070000}"/>
    <cellStyle name="Comma [0] 2 20 6" xfId="1974" xr:uid="{00000000-0005-0000-0000-00000C070000}"/>
    <cellStyle name="Comma [0] 2 20 7" xfId="1975" xr:uid="{00000000-0005-0000-0000-00000D070000}"/>
    <cellStyle name="Comma [0] 2 20 8" xfId="1976" xr:uid="{00000000-0005-0000-0000-00000E070000}"/>
    <cellStyle name="Comma [0] 2 20 9" xfId="1977" xr:uid="{00000000-0005-0000-0000-00000F070000}"/>
    <cellStyle name="Comma [0] 2 21" xfId="1978" xr:uid="{00000000-0005-0000-0000-000010070000}"/>
    <cellStyle name="Comma [0] 2 21 10" xfId="1979" xr:uid="{00000000-0005-0000-0000-000011070000}"/>
    <cellStyle name="Comma [0] 2 21 11" xfId="1980" xr:uid="{00000000-0005-0000-0000-000012070000}"/>
    <cellStyle name="Comma [0] 2 21 12" xfId="1981" xr:uid="{00000000-0005-0000-0000-000013070000}"/>
    <cellStyle name="Comma [0] 2 21 13" xfId="1982" xr:uid="{00000000-0005-0000-0000-000014070000}"/>
    <cellStyle name="Comma [0] 2 21 14" xfId="1983" xr:uid="{00000000-0005-0000-0000-000015070000}"/>
    <cellStyle name="Comma [0] 2 21 15" xfId="1984" xr:uid="{00000000-0005-0000-0000-000016070000}"/>
    <cellStyle name="Comma [0] 2 21 16" xfId="1985" xr:uid="{00000000-0005-0000-0000-000017070000}"/>
    <cellStyle name="Comma [0] 2 21 17" xfId="1986" xr:uid="{00000000-0005-0000-0000-000018070000}"/>
    <cellStyle name="Comma [0] 2 21 18" xfId="1987" xr:uid="{00000000-0005-0000-0000-000019070000}"/>
    <cellStyle name="Comma [0] 2 21 19" xfId="1988" xr:uid="{00000000-0005-0000-0000-00001A070000}"/>
    <cellStyle name="Comma [0] 2 21 2" xfId="1989" xr:uid="{00000000-0005-0000-0000-00001B070000}"/>
    <cellStyle name="Comma [0] 2 21 20" xfId="1990" xr:uid="{00000000-0005-0000-0000-00001C070000}"/>
    <cellStyle name="Comma [0] 2 21 21" xfId="1991" xr:uid="{00000000-0005-0000-0000-00001D070000}"/>
    <cellStyle name="Comma [0] 2 21 22" xfId="1992" xr:uid="{00000000-0005-0000-0000-00001E070000}"/>
    <cellStyle name="Comma [0] 2 21 23" xfId="1993" xr:uid="{00000000-0005-0000-0000-00001F070000}"/>
    <cellStyle name="Comma [0] 2 21 24" xfId="1994" xr:uid="{00000000-0005-0000-0000-000020070000}"/>
    <cellStyle name="Comma [0] 2 21 25" xfId="1995" xr:uid="{00000000-0005-0000-0000-000021070000}"/>
    <cellStyle name="Comma [0] 2 21 26" xfId="1996" xr:uid="{00000000-0005-0000-0000-000022070000}"/>
    <cellStyle name="Comma [0] 2 21 27" xfId="1997" xr:uid="{00000000-0005-0000-0000-000023070000}"/>
    <cellStyle name="Comma [0] 2 21 28" xfId="1998" xr:uid="{00000000-0005-0000-0000-000024070000}"/>
    <cellStyle name="Comma [0] 2 21 29" xfId="1999" xr:uid="{00000000-0005-0000-0000-000025070000}"/>
    <cellStyle name="Comma [0] 2 21 3" xfId="2000" xr:uid="{00000000-0005-0000-0000-000026070000}"/>
    <cellStyle name="Comma [0] 2 21 30" xfId="2001" xr:uid="{00000000-0005-0000-0000-000027070000}"/>
    <cellStyle name="Comma [0] 2 21 31" xfId="2002" xr:uid="{00000000-0005-0000-0000-000028070000}"/>
    <cellStyle name="Comma [0] 2 21 32" xfId="2003" xr:uid="{00000000-0005-0000-0000-000029070000}"/>
    <cellStyle name="Comma [0] 2 21 33" xfId="2004" xr:uid="{00000000-0005-0000-0000-00002A070000}"/>
    <cellStyle name="Comma [0] 2 21 34" xfId="2005" xr:uid="{00000000-0005-0000-0000-00002B070000}"/>
    <cellStyle name="Comma [0] 2 21 35" xfId="2006" xr:uid="{00000000-0005-0000-0000-00002C070000}"/>
    <cellStyle name="Comma [0] 2 21 4" xfId="2007" xr:uid="{00000000-0005-0000-0000-00002D070000}"/>
    <cellStyle name="Comma [0] 2 21 5" xfId="2008" xr:uid="{00000000-0005-0000-0000-00002E070000}"/>
    <cellStyle name="Comma [0] 2 21 6" xfId="2009" xr:uid="{00000000-0005-0000-0000-00002F070000}"/>
    <cellStyle name="Comma [0] 2 21 7" xfId="2010" xr:uid="{00000000-0005-0000-0000-000030070000}"/>
    <cellStyle name="Comma [0] 2 21 8" xfId="2011" xr:uid="{00000000-0005-0000-0000-000031070000}"/>
    <cellStyle name="Comma [0] 2 21 9" xfId="2012" xr:uid="{00000000-0005-0000-0000-000032070000}"/>
    <cellStyle name="Comma [0] 2 22" xfId="2013" xr:uid="{00000000-0005-0000-0000-000033070000}"/>
    <cellStyle name="Comma [0] 2 22 10" xfId="2014" xr:uid="{00000000-0005-0000-0000-000034070000}"/>
    <cellStyle name="Comma [0] 2 22 11" xfId="2015" xr:uid="{00000000-0005-0000-0000-000035070000}"/>
    <cellStyle name="Comma [0] 2 22 12" xfId="2016" xr:uid="{00000000-0005-0000-0000-000036070000}"/>
    <cellStyle name="Comma [0] 2 22 13" xfId="2017" xr:uid="{00000000-0005-0000-0000-000037070000}"/>
    <cellStyle name="Comma [0] 2 22 14" xfId="2018" xr:uid="{00000000-0005-0000-0000-000038070000}"/>
    <cellStyle name="Comma [0] 2 22 15" xfId="2019" xr:uid="{00000000-0005-0000-0000-000039070000}"/>
    <cellStyle name="Comma [0] 2 22 16" xfId="2020" xr:uid="{00000000-0005-0000-0000-00003A070000}"/>
    <cellStyle name="Comma [0] 2 22 17" xfId="2021" xr:uid="{00000000-0005-0000-0000-00003B070000}"/>
    <cellStyle name="Comma [0] 2 22 18" xfId="2022" xr:uid="{00000000-0005-0000-0000-00003C070000}"/>
    <cellStyle name="Comma [0] 2 22 19" xfId="2023" xr:uid="{00000000-0005-0000-0000-00003D070000}"/>
    <cellStyle name="Comma [0] 2 22 2" xfId="2024" xr:uid="{00000000-0005-0000-0000-00003E070000}"/>
    <cellStyle name="Comma [0] 2 22 20" xfId="2025" xr:uid="{00000000-0005-0000-0000-00003F070000}"/>
    <cellStyle name="Comma [0] 2 22 21" xfId="2026" xr:uid="{00000000-0005-0000-0000-000040070000}"/>
    <cellStyle name="Comma [0] 2 22 22" xfId="2027" xr:uid="{00000000-0005-0000-0000-000041070000}"/>
    <cellStyle name="Comma [0] 2 22 23" xfId="2028" xr:uid="{00000000-0005-0000-0000-000042070000}"/>
    <cellStyle name="Comma [0] 2 22 24" xfId="2029" xr:uid="{00000000-0005-0000-0000-000043070000}"/>
    <cellStyle name="Comma [0] 2 22 25" xfId="2030" xr:uid="{00000000-0005-0000-0000-000044070000}"/>
    <cellStyle name="Comma [0] 2 22 26" xfId="2031" xr:uid="{00000000-0005-0000-0000-000045070000}"/>
    <cellStyle name="Comma [0] 2 22 27" xfId="2032" xr:uid="{00000000-0005-0000-0000-000046070000}"/>
    <cellStyle name="Comma [0] 2 22 28" xfId="2033" xr:uid="{00000000-0005-0000-0000-000047070000}"/>
    <cellStyle name="Comma [0] 2 22 29" xfId="2034" xr:uid="{00000000-0005-0000-0000-000048070000}"/>
    <cellStyle name="Comma [0] 2 22 3" xfId="2035" xr:uid="{00000000-0005-0000-0000-000049070000}"/>
    <cellStyle name="Comma [0] 2 22 30" xfId="2036" xr:uid="{00000000-0005-0000-0000-00004A070000}"/>
    <cellStyle name="Comma [0] 2 22 31" xfId="2037" xr:uid="{00000000-0005-0000-0000-00004B070000}"/>
    <cellStyle name="Comma [0] 2 22 32" xfId="2038" xr:uid="{00000000-0005-0000-0000-00004C070000}"/>
    <cellStyle name="Comma [0] 2 22 33" xfId="2039" xr:uid="{00000000-0005-0000-0000-00004D070000}"/>
    <cellStyle name="Comma [0] 2 22 34" xfId="2040" xr:uid="{00000000-0005-0000-0000-00004E070000}"/>
    <cellStyle name="Comma [0] 2 22 35" xfId="2041" xr:uid="{00000000-0005-0000-0000-00004F070000}"/>
    <cellStyle name="Comma [0] 2 22 4" xfId="2042" xr:uid="{00000000-0005-0000-0000-000050070000}"/>
    <cellStyle name="Comma [0] 2 22 5" xfId="2043" xr:uid="{00000000-0005-0000-0000-000051070000}"/>
    <cellStyle name="Comma [0] 2 22 6" xfId="2044" xr:uid="{00000000-0005-0000-0000-000052070000}"/>
    <cellStyle name="Comma [0] 2 22 7" xfId="2045" xr:uid="{00000000-0005-0000-0000-000053070000}"/>
    <cellStyle name="Comma [0] 2 22 8" xfId="2046" xr:uid="{00000000-0005-0000-0000-000054070000}"/>
    <cellStyle name="Comma [0] 2 22 9" xfId="2047" xr:uid="{00000000-0005-0000-0000-000055070000}"/>
    <cellStyle name="Comma [0] 2 23" xfId="2048" xr:uid="{00000000-0005-0000-0000-000056070000}"/>
    <cellStyle name="Comma [0] 2 23 10" xfId="2049" xr:uid="{00000000-0005-0000-0000-000057070000}"/>
    <cellStyle name="Comma [0] 2 23 11" xfId="2050" xr:uid="{00000000-0005-0000-0000-000058070000}"/>
    <cellStyle name="Comma [0] 2 23 12" xfId="2051" xr:uid="{00000000-0005-0000-0000-000059070000}"/>
    <cellStyle name="Comma [0] 2 23 13" xfId="2052" xr:uid="{00000000-0005-0000-0000-00005A070000}"/>
    <cellStyle name="Comma [0] 2 23 14" xfId="2053" xr:uid="{00000000-0005-0000-0000-00005B070000}"/>
    <cellStyle name="Comma [0] 2 23 15" xfId="2054" xr:uid="{00000000-0005-0000-0000-00005C070000}"/>
    <cellStyle name="Comma [0] 2 23 16" xfId="2055" xr:uid="{00000000-0005-0000-0000-00005D070000}"/>
    <cellStyle name="Comma [0] 2 23 17" xfId="2056" xr:uid="{00000000-0005-0000-0000-00005E070000}"/>
    <cellStyle name="Comma [0] 2 23 18" xfId="2057" xr:uid="{00000000-0005-0000-0000-00005F070000}"/>
    <cellStyle name="Comma [0] 2 23 19" xfId="2058" xr:uid="{00000000-0005-0000-0000-000060070000}"/>
    <cellStyle name="Comma [0] 2 23 2" xfId="2059" xr:uid="{00000000-0005-0000-0000-000061070000}"/>
    <cellStyle name="Comma [0] 2 23 20" xfId="2060" xr:uid="{00000000-0005-0000-0000-000062070000}"/>
    <cellStyle name="Comma [0] 2 23 21" xfId="2061" xr:uid="{00000000-0005-0000-0000-000063070000}"/>
    <cellStyle name="Comma [0] 2 23 22" xfId="2062" xr:uid="{00000000-0005-0000-0000-000064070000}"/>
    <cellStyle name="Comma [0] 2 23 23" xfId="2063" xr:uid="{00000000-0005-0000-0000-000065070000}"/>
    <cellStyle name="Comma [0] 2 23 24" xfId="2064" xr:uid="{00000000-0005-0000-0000-000066070000}"/>
    <cellStyle name="Comma [0] 2 23 25" xfId="2065" xr:uid="{00000000-0005-0000-0000-000067070000}"/>
    <cellStyle name="Comma [0] 2 23 26" xfId="2066" xr:uid="{00000000-0005-0000-0000-000068070000}"/>
    <cellStyle name="Comma [0] 2 23 27" xfId="2067" xr:uid="{00000000-0005-0000-0000-000069070000}"/>
    <cellStyle name="Comma [0] 2 23 28" xfId="2068" xr:uid="{00000000-0005-0000-0000-00006A070000}"/>
    <cellStyle name="Comma [0] 2 23 29" xfId="2069" xr:uid="{00000000-0005-0000-0000-00006B070000}"/>
    <cellStyle name="Comma [0] 2 23 3" xfId="2070" xr:uid="{00000000-0005-0000-0000-00006C070000}"/>
    <cellStyle name="Comma [0] 2 23 30" xfId="2071" xr:uid="{00000000-0005-0000-0000-00006D070000}"/>
    <cellStyle name="Comma [0] 2 23 31" xfId="2072" xr:uid="{00000000-0005-0000-0000-00006E070000}"/>
    <cellStyle name="Comma [0] 2 23 32" xfId="2073" xr:uid="{00000000-0005-0000-0000-00006F070000}"/>
    <cellStyle name="Comma [0] 2 23 33" xfId="2074" xr:uid="{00000000-0005-0000-0000-000070070000}"/>
    <cellStyle name="Comma [0] 2 23 34" xfId="2075" xr:uid="{00000000-0005-0000-0000-000071070000}"/>
    <cellStyle name="Comma [0] 2 23 35" xfId="2076" xr:uid="{00000000-0005-0000-0000-000072070000}"/>
    <cellStyle name="Comma [0] 2 23 4" xfId="2077" xr:uid="{00000000-0005-0000-0000-000073070000}"/>
    <cellStyle name="Comma [0] 2 23 5" xfId="2078" xr:uid="{00000000-0005-0000-0000-000074070000}"/>
    <cellStyle name="Comma [0] 2 23 6" xfId="2079" xr:uid="{00000000-0005-0000-0000-000075070000}"/>
    <cellStyle name="Comma [0] 2 23 7" xfId="2080" xr:uid="{00000000-0005-0000-0000-000076070000}"/>
    <cellStyle name="Comma [0] 2 23 8" xfId="2081" xr:uid="{00000000-0005-0000-0000-000077070000}"/>
    <cellStyle name="Comma [0] 2 23 9" xfId="2082" xr:uid="{00000000-0005-0000-0000-000078070000}"/>
    <cellStyle name="Comma [0] 2 24" xfId="2083" xr:uid="{00000000-0005-0000-0000-000079070000}"/>
    <cellStyle name="Comma [0] 2 24 10" xfId="2084" xr:uid="{00000000-0005-0000-0000-00007A070000}"/>
    <cellStyle name="Comma [0] 2 24 11" xfId="2085" xr:uid="{00000000-0005-0000-0000-00007B070000}"/>
    <cellStyle name="Comma [0] 2 24 12" xfId="2086" xr:uid="{00000000-0005-0000-0000-00007C070000}"/>
    <cellStyle name="Comma [0] 2 24 13" xfId="2087" xr:uid="{00000000-0005-0000-0000-00007D070000}"/>
    <cellStyle name="Comma [0] 2 24 14" xfId="2088" xr:uid="{00000000-0005-0000-0000-00007E070000}"/>
    <cellStyle name="Comma [0] 2 24 15" xfId="2089" xr:uid="{00000000-0005-0000-0000-00007F070000}"/>
    <cellStyle name="Comma [0] 2 24 16" xfId="2090" xr:uid="{00000000-0005-0000-0000-000080070000}"/>
    <cellStyle name="Comma [0] 2 24 17" xfId="2091" xr:uid="{00000000-0005-0000-0000-000081070000}"/>
    <cellStyle name="Comma [0] 2 24 18" xfId="2092" xr:uid="{00000000-0005-0000-0000-000082070000}"/>
    <cellStyle name="Comma [0] 2 24 19" xfId="2093" xr:uid="{00000000-0005-0000-0000-000083070000}"/>
    <cellStyle name="Comma [0] 2 24 2" xfId="2094" xr:uid="{00000000-0005-0000-0000-000084070000}"/>
    <cellStyle name="Comma [0] 2 24 20" xfId="2095" xr:uid="{00000000-0005-0000-0000-000085070000}"/>
    <cellStyle name="Comma [0] 2 24 21" xfId="2096" xr:uid="{00000000-0005-0000-0000-000086070000}"/>
    <cellStyle name="Comma [0] 2 24 22" xfId="2097" xr:uid="{00000000-0005-0000-0000-000087070000}"/>
    <cellStyle name="Comma [0] 2 24 23" xfId="2098" xr:uid="{00000000-0005-0000-0000-000088070000}"/>
    <cellStyle name="Comma [0] 2 24 24" xfId="2099" xr:uid="{00000000-0005-0000-0000-000089070000}"/>
    <cellStyle name="Comma [0] 2 24 25" xfId="2100" xr:uid="{00000000-0005-0000-0000-00008A070000}"/>
    <cellStyle name="Comma [0] 2 24 26" xfId="2101" xr:uid="{00000000-0005-0000-0000-00008B070000}"/>
    <cellStyle name="Comma [0] 2 24 27" xfId="2102" xr:uid="{00000000-0005-0000-0000-00008C070000}"/>
    <cellStyle name="Comma [0] 2 24 28" xfId="2103" xr:uid="{00000000-0005-0000-0000-00008D070000}"/>
    <cellStyle name="Comma [0] 2 24 29" xfId="2104" xr:uid="{00000000-0005-0000-0000-00008E070000}"/>
    <cellStyle name="Comma [0] 2 24 3" xfId="2105" xr:uid="{00000000-0005-0000-0000-00008F070000}"/>
    <cellStyle name="Comma [0] 2 24 30" xfId="2106" xr:uid="{00000000-0005-0000-0000-000090070000}"/>
    <cellStyle name="Comma [0] 2 24 31" xfId="2107" xr:uid="{00000000-0005-0000-0000-000091070000}"/>
    <cellStyle name="Comma [0] 2 24 32" xfId="2108" xr:uid="{00000000-0005-0000-0000-000092070000}"/>
    <cellStyle name="Comma [0] 2 24 33" xfId="2109" xr:uid="{00000000-0005-0000-0000-000093070000}"/>
    <cellStyle name="Comma [0] 2 24 34" xfId="2110" xr:uid="{00000000-0005-0000-0000-000094070000}"/>
    <cellStyle name="Comma [0] 2 24 35" xfId="2111" xr:uid="{00000000-0005-0000-0000-000095070000}"/>
    <cellStyle name="Comma [0] 2 24 4" xfId="2112" xr:uid="{00000000-0005-0000-0000-000096070000}"/>
    <cellStyle name="Comma [0] 2 24 5" xfId="2113" xr:uid="{00000000-0005-0000-0000-000097070000}"/>
    <cellStyle name="Comma [0] 2 24 6" xfId="2114" xr:uid="{00000000-0005-0000-0000-000098070000}"/>
    <cellStyle name="Comma [0] 2 24 7" xfId="2115" xr:uid="{00000000-0005-0000-0000-000099070000}"/>
    <cellStyle name="Comma [0] 2 24 8" xfId="2116" xr:uid="{00000000-0005-0000-0000-00009A070000}"/>
    <cellStyle name="Comma [0] 2 24 9" xfId="2117" xr:uid="{00000000-0005-0000-0000-00009B070000}"/>
    <cellStyle name="Comma [0] 2 25" xfId="2118" xr:uid="{00000000-0005-0000-0000-00009C070000}"/>
    <cellStyle name="Comma [0] 2 25 10" xfId="2119" xr:uid="{00000000-0005-0000-0000-00009D070000}"/>
    <cellStyle name="Comma [0] 2 25 11" xfId="2120" xr:uid="{00000000-0005-0000-0000-00009E070000}"/>
    <cellStyle name="Comma [0] 2 25 12" xfId="2121" xr:uid="{00000000-0005-0000-0000-00009F070000}"/>
    <cellStyle name="Comma [0] 2 25 13" xfId="2122" xr:uid="{00000000-0005-0000-0000-0000A0070000}"/>
    <cellStyle name="Comma [0] 2 25 14" xfId="2123" xr:uid="{00000000-0005-0000-0000-0000A1070000}"/>
    <cellStyle name="Comma [0] 2 25 15" xfId="2124" xr:uid="{00000000-0005-0000-0000-0000A2070000}"/>
    <cellStyle name="Comma [0] 2 25 16" xfId="2125" xr:uid="{00000000-0005-0000-0000-0000A3070000}"/>
    <cellStyle name="Comma [0] 2 25 17" xfId="2126" xr:uid="{00000000-0005-0000-0000-0000A4070000}"/>
    <cellStyle name="Comma [0] 2 25 18" xfId="2127" xr:uid="{00000000-0005-0000-0000-0000A5070000}"/>
    <cellStyle name="Comma [0] 2 25 19" xfId="2128" xr:uid="{00000000-0005-0000-0000-0000A6070000}"/>
    <cellStyle name="Comma [0] 2 25 2" xfId="2129" xr:uid="{00000000-0005-0000-0000-0000A7070000}"/>
    <cellStyle name="Comma [0] 2 25 20" xfId="2130" xr:uid="{00000000-0005-0000-0000-0000A8070000}"/>
    <cellStyle name="Comma [0] 2 25 21" xfId="2131" xr:uid="{00000000-0005-0000-0000-0000A9070000}"/>
    <cellStyle name="Comma [0] 2 25 22" xfId="2132" xr:uid="{00000000-0005-0000-0000-0000AA070000}"/>
    <cellStyle name="Comma [0] 2 25 23" xfId="2133" xr:uid="{00000000-0005-0000-0000-0000AB070000}"/>
    <cellStyle name="Comma [0] 2 25 24" xfId="2134" xr:uid="{00000000-0005-0000-0000-0000AC070000}"/>
    <cellStyle name="Comma [0] 2 25 25" xfId="2135" xr:uid="{00000000-0005-0000-0000-0000AD070000}"/>
    <cellStyle name="Comma [0] 2 25 26" xfId="2136" xr:uid="{00000000-0005-0000-0000-0000AE070000}"/>
    <cellStyle name="Comma [0] 2 25 27" xfId="2137" xr:uid="{00000000-0005-0000-0000-0000AF070000}"/>
    <cellStyle name="Comma [0] 2 25 28" xfId="2138" xr:uid="{00000000-0005-0000-0000-0000B0070000}"/>
    <cellStyle name="Comma [0] 2 25 29" xfId="2139" xr:uid="{00000000-0005-0000-0000-0000B1070000}"/>
    <cellStyle name="Comma [0] 2 25 3" xfId="2140" xr:uid="{00000000-0005-0000-0000-0000B2070000}"/>
    <cellStyle name="Comma [0] 2 25 30" xfId="2141" xr:uid="{00000000-0005-0000-0000-0000B3070000}"/>
    <cellStyle name="Comma [0] 2 25 31" xfId="2142" xr:uid="{00000000-0005-0000-0000-0000B4070000}"/>
    <cellStyle name="Comma [0] 2 25 32" xfId="2143" xr:uid="{00000000-0005-0000-0000-0000B5070000}"/>
    <cellStyle name="Comma [0] 2 25 33" xfId="2144" xr:uid="{00000000-0005-0000-0000-0000B6070000}"/>
    <cellStyle name="Comma [0] 2 25 34" xfId="2145" xr:uid="{00000000-0005-0000-0000-0000B7070000}"/>
    <cellStyle name="Comma [0] 2 25 35" xfId="2146" xr:uid="{00000000-0005-0000-0000-0000B8070000}"/>
    <cellStyle name="Comma [0] 2 25 4" xfId="2147" xr:uid="{00000000-0005-0000-0000-0000B9070000}"/>
    <cellStyle name="Comma [0] 2 25 5" xfId="2148" xr:uid="{00000000-0005-0000-0000-0000BA070000}"/>
    <cellStyle name="Comma [0] 2 25 6" xfId="2149" xr:uid="{00000000-0005-0000-0000-0000BB070000}"/>
    <cellStyle name="Comma [0] 2 25 7" xfId="2150" xr:uid="{00000000-0005-0000-0000-0000BC070000}"/>
    <cellStyle name="Comma [0] 2 25 8" xfId="2151" xr:uid="{00000000-0005-0000-0000-0000BD070000}"/>
    <cellStyle name="Comma [0] 2 25 9" xfId="2152" xr:uid="{00000000-0005-0000-0000-0000BE070000}"/>
    <cellStyle name="Comma [0] 2 26" xfId="2153" xr:uid="{00000000-0005-0000-0000-0000BF070000}"/>
    <cellStyle name="Comma [0] 2 26 10" xfId="2154" xr:uid="{00000000-0005-0000-0000-0000C0070000}"/>
    <cellStyle name="Comma [0] 2 26 11" xfId="2155" xr:uid="{00000000-0005-0000-0000-0000C1070000}"/>
    <cellStyle name="Comma [0] 2 26 12" xfId="2156" xr:uid="{00000000-0005-0000-0000-0000C2070000}"/>
    <cellStyle name="Comma [0] 2 26 13" xfId="2157" xr:uid="{00000000-0005-0000-0000-0000C3070000}"/>
    <cellStyle name="Comma [0] 2 26 14" xfId="2158" xr:uid="{00000000-0005-0000-0000-0000C4070000}"/>
    <cellStyle name="Comma [0] 2 26 15" xfId="2159" xr:uid="{00000000-0005-0000-0000-0000C5070000}"/>
    <cellStyle name="Comma [0] 2 26 16" xfId="2160" xr:uid="{00000000-0005-0000-0000-0000C6070000}"/>
    <cellStyle name="Comma [0] 2 26 17" xfId="2161" xr:uid="{00000000-0005-0000-0000-0000C7070000}"/>
    <cellStyle name="Comma [0] 2 26 18" xfId="2162" xr:uid="{00000000-0005-0000-0000-0000C8070000}"/>
    <cellStyle name="Comma [0] 2 26 19" xfId="2163" xr:uid="{00000000-0005-0000-0000-0000C9070000}"/>
    <cellStyle name="Comma [0] 2 26 2" xfId="2164" xr:uid="{00000000-0005-0000-0000-0000CA070000}"/>
    <cellStyle name="Comma [0] 2 26 20" xfId="2165" xr:uid="{00000000-0005-0000-0000-0000CB070000}"/>
    <cellStyle name="Comma [0] 2 26 21" xfId="2166" xr:uid="{00000000-0005-0000-0000-0000CC070000}"/>
    <cellStyle name="Comma [0] 2 26 22" xfId="2167" xr:uid="{00000000-0005-0000-0000-0000CD070000}"/>
    <cellStyle name="Comma [0] 2 26 23" xfId="2168" xr:uid="{00000000-0005-0000-0000-0000CE070000}"/>
    <cellStyle name="Comma [0] 2 26 24" xfId="2169" xr:uid="{00000000-0005-0000-0000-0000CF070000}"/>
    <cellStyle name="Comma [0] 2 26 25" xfId="2170" xr:uid="{00000000-0005-0000-0000-0000D0070000}"/>
    <cellStyle name="Comma [0] 2 26 26" xfId="2171" xr:uid="{00000000-0005-0000-0000-0000D1070000}"/>
    <cellStyle name="Comma [0] 2 26 27" xfId="2172" xr:uid="{00000000-0005-0000-0000-0000D2070000}"/>
    <cellStyle name="Comma [0] 2 26 28" xfId="2173" xr:uid="{00000000-0005-0000-0000-0000D3070000}"/>
    <cellStyle name="Comma [0] 2 26 29" xfId="2174" xr:uid="{00000000-0005-0000-0000-0000D4070000}"/>
    <cellStyle name="Comma [0] 2 26 3" xfId="2175" xr:uid="{00000000-0005-0000-0000-0000D5070000}"/>
    <cellStyle name="Comma [0] 2 26 30" xfId="2176" xr:uid="{00000000-0005-0000-0000-0000D6070000}"/>
    <cellStyle name="Comma [0] 2 26 31" xfId="2177" xr:uid="{00000000-0005-0000-0000-0000D7070000}"/>
    <cellStyle name="Comma [0] 2 26 32" xfId="2178" xr:uid="{00000000-0005-0000-0000-0000D8070000}"/>
    <cellStyle name="Comma [0] 2 26 33" xfId="2179" xr:uid="{00000000-0005-0000-0000-0000D9070000}"/>
    <cellStyle name="Comma [0] 2 26 34" xfId="2180" xr:uid="{00000000-0005-0000-0000-0000DA070000}"/>
    <cellStyle name="Comma [0] 2 26 35" xfId="2181" xr:uid="{00000000-0005-0000-0000-0000DB070000}"/>
    <cellStyle name="Comma [0] 2 26 4" xfId="2182" xr:uid="{00000000-0005-0000-0000-0000DC070000}"/>
    <cellStyle name="Comma [0] 2 26 5" xfId="2183" xr:uid="{00000000-0005-0000-0000-0000DD070000}"/>
    <cellStyle name="Comma [0] 2 26 6" xfId="2184" xr:uid="{00000000-0005-0000-0000-0000DE070000}"/>
    <cellStyle name="Comma [0] 2 26 7" xfId="2185" xr:uid="{00000000-0005-0000-0000-0000DF070000}"/>
    <cellStyle name="Comma [0] 2 26 8" xfId="2186" xr:uid="{00000000-0005-0000-0000-0000E0070000}"/>
    <cellStyle name="Comma [0] 2 26 9" xfId="2187" xr:uid="{00000000-0005-0000-0000-0000E1070000}"/>
    <cellStyle name="Comma [0] 2 27" xfId="2188" xr:uid="{00000000-0005-0000-0000-0000E2070000}"/>
    <cellStyle name="Comma [0] 2 27 10" xfId="2189" xr:uid="{00000000-0005-0000-0000-0000E3070000}"/>
    <cellStyle name="Comma [0] 2 27 11" xfId="2190" xr:uid="{00000000-0005-0000-0000-0000E4070000}"/>
    <cellStyle name="Comma [0] 2 27 12" xfId="2191" xr:uid="{00000000-0005-0000-0000-0000E5070000}"/>
    <cellStyle name="Comma [0] 2 27 13" xfId="2192" xr:uid="{00000000-0005-0000-0000-0000E6070000}"/>
    <cellStyle name="Comma [0] 2 27 14" xfId="2193" xr:uid="{00000000-0005-0000-0000-0000E7070000}"/>
    <cellStyle name="Comma [0] 2 27 15" xfId="2194" xr:uid="{00000000-0005-0000-0000-0000E8070000}"/>
    <cellStyle name="Comma [0] 2 27 16" xfId="2195" xr:uid="{00000000-0005-0000-0000-0000E9070000}"/>
    <cellStyle name="Comma [0] 2 27 17" xfId="2196" xr:uid="{00000000-0005-0000-0000-0000EA070000}"/>
    <cellStyle name="Comma [0] 2 27 18" xfId="2197" xr:uid="{00000000-0005-0000-0000-0000EB070000}"/>
    <cellStyle name="Comma [0] 2 27 19" xfId="2198" xr:uid="{00000000-0005-0000-0000-0000EC070000}"/>
    <cellStyle name="Comma [0] 2 27 2" xfId="2199" xr:uid="{00000000-0005-0000-0000-0000ED070000}"/>
    <cellStyle name="Comma [0] 2 27 20" xfId="2200" xr:uid="{00000000-0005-0000-0000-0000EE070000}"/>
    <cellStyle name="Comma [0] 2 27 21" xfId="2201" xr:uid="{00000000-0005-0000-0000-0000EF070000}"/>
    <cellStyle name="Comma [0] 2 27 22" xfId="2202" xr:uid="{00000000-0005-0000-0000-0000F0070000}"/>
    <cellStyle name="Comma [0] 2 27 23" xfId="2203" xr:uid="{00000000-0005-0000-0000-0000F1070000}"/>
    <cellStyle name="Comma [0] 2 27 24" xfId="2204" xr:uid="{00000000-0005-0000-0000-0000F2070000}"/>
    <cellStyle name="Comma [0] 2 27 25" xfId="2205" xr:uid="{00000000-0005-0000-0000-0000F3070000}"/>
    <cellStyle name="Comma [0] 2 27 26" xfId="2206" xr:uid="{00000000-0005-0000-0000-0000F4070000}"/>
    <cellStyle name="Comma [0] 2 27 27" xfId="2207" xr:uid="{00000000-0005-0000-0000-0000F5070000}"/>
    <cellStyle name="Comma [0] 2 27 28" xfId="2208" xr:uid="{00000000-0005-0000-0000-0000F6070000}"/>
    <cellStyle name="Comma [0] 2 27 29" xfId="2209" xr:uid="{00000000-0005-0000-0000-0000F7070000}"/>
    <cellStyle name="Comma [0] 2 27 3" xfId="2210" xr:uid="{00000000-0005-0000-0000-0000F8070000}"/>
    <cellStyle name="Comma [0] 2 27 30" xfId="2211" xr:uid="{00000000-0005-0000-0000-0000F9070000}"/>
    <cellStyle name="Comma [0] 2 27 31" xfId="2212" xr:uid="{00000000-0005-0000-0000-0000FA070000}"/>
    <cellStyle name="Comma [0] 2 27 32" xfId="2213" xr:uid="{00000000-0005-0000-0000-0000FB070000}"/>
    <cellStyle name="Comma [0] 2 27 33" xfId="2214" xr:uid="{00000000-0005-0000-0000-0000FC070000}"/>
    <cellStyle name="Comma [0] 2 27 34" xfId="2215" xr:uid="{00000000-0005-0000-0000-0000FD070000}"/>
    <cellStyle name="Comma [0] 2 27 35" xfId="2216" xr:uid="{00000000-0005-0000-0000-0000FE070000}"/>
    <cellStyle name="Comma [0] 2 27 4" xfId="2217" xr:uid="{00000000-0005-0000-0000-0000FF070000}"/>
    <cellStyle name="Comma [0] 2 27 5" xfId="2218" xr:uid="{00000000-0005-0000-0000-000000080000}"/>
    <cellStyle name="Comma [0] 2 27 6" xfId="2219" xr:uid="{00000000-0005-0000-0000-000001080000}"/>
    <cellStyle name="Comma [0] 2 27 7" xfId="2220" xr:uid="{00000000-0005-0000-0000-000002080000}"/>
    <cellStyle name="Comma [0] 2 27 8" xfId="2221" xr:uid="{00000000-0005-0000-0000-000003080000}"/>
    <cellStyle name="Comma [0] 2 27 9" xfId="2222" xr:uid="{00000000-0005-0000-0000-000004080000}"/>
    <cellStyle name="Comma [0] 2 28" xfId="2223" xr:uid="{00000000-0005-0000-0000-000005080000}"/>
    <cellStyle name="Comma [0] 2 28 10" xfId="2224" xr:uid="{00000000-0005-0000-0000-000006080000}"/>
    <cellStyle name="Comma [0] 2 28 11" xfId="2225" xr:uid="{00000000-0005-0000-0000-000007080000}"/>
    <cellStyle name="Comma [0] 2 28 12" xfId="2226" xr:uid="{00000000-0005-0000-0000-000008080000}"/>
    <cellStyle name="Comma [0] 2 28 13" xfId="2227" xr:uid="{00000000-0005-0000-0000-000009080000}"/>
    <cellStyle name="Comma [0] 2 28 14" xfId="2228" xr:uid="{00000000-0005-0000-0000-00000A080000}"/>
    <cellStyle name="Comma [0] 2 28 15" xfId="2229" xr:uid="{00000000-0005-0000-0000-00000B080000}"/>
    <cellStyle name="Comma [0] 2 28 16" xfId="2230" xr:uid="{00000000-0005-0000-0000-00000C080000}"/>
    <cellStyle name="Comma [0] 2 28 17" xfId="2231" xr:uid="{00000000-0005-0000-0000-00000D080000}"/>
    <cellStyle name="Comma [0] 2 28 18" xfId="2232" xr:uid="{00000000-0005-0000-0000-00000E080000}"/>
    <cellStyle name="Comma [0] 2 28 19" xfId="2233" xr:uid="{00000000-0005-0000-0000-00000F080000}"/>
    <cellStyle name="Comma [0] 2 28 2" xfId="2234" xr:uid="{00000000-0005-0000-0000-000010080000}"/>
    <cellStyle name="Comma [0] 2 28 20" xfId="2235" xr:uid="{00000000-0005-0000-0000-000011080000}"/>
    <cellStyle name="Comma [0] 2 28 21" xfId="2236" xr:uid="{00000000-0005-0000-0000-000012080000}"/>
    <cellStyle name="Comma [0] 2 28 22" xfId="2237" xr:uid="{00000000-0005-0000-0000-000013080000}"/>
    <cellStyle name="Comma [0] 2 28 23" xfId="2238" xr:uid="{00000000-0005-0000-0000-000014080000}"/>
    <cellStyle name="Comma [0] 2 28 24" xfId="2239" xr:uid="{00000000-0005-0000-0000-000015080000}"/>
    <cellStyle name="Comma [0] 2 28 25" xfId="2240" xr:uid="{00000000-0005-0000-0000-000016080000}"/>
    <cellStyle name="Comma [0] 2 28 26" xfId="2241" xr:uid="{00000000-0005-0000-0000-000017080000}"/>
    <cellStyle name="Comma [0] 2 28 27" xfId="2242" xr:uid="{00000000-0005-0000-0000-000018080000}"/>
    <cellStyle name="Comma [0] 2 28 28" xfId="2243" xr:uid="{00000000-0005-0000-0000-000019080000}"/>
    <cellStyle name="Comma [0] 2 28 29" xfId="2244" xr:uid="{00000000-0005-0000-0000-00001A080000}"/>
    <cellStyle name="Comma [0] 2 28 3" xfId="2245" xr:uid="{00000000-0005-0000-0000-00001B080000}"/>
    <cellStyle name="Comma [0] 2 28 30" xfId="2246" xr:uid="{00000000-0005-0000-0000-00001C080000}"/>
    <cellStyle name="Comma [0] 2 28 31" xfId="2247" xr:uid="{00000000-0005-0000-0000-00001D080000}"/>
    <cellStyle name="Comma [0] 2 28 32" xfId="2248" xr:uid="{00000000-0005-0000-0000-00001E080000}"/>
    <cellStyle name="Comma [0] 2 28 33" xfId="2249" xr:uid="{00000000-0005-0000-0000-00001F080000}"/>
    <cellStyle name="Comma [0] 2 28 34" xfId="2250" xr:uid="{00000000-0005-0000-0000-000020080000}"/>
    <cellStyle name="Comma [0] 2 28 35" xfId="2251" xr:uid="{00000000-0005-0000-0000-000021080000}"/>
    <cellStyle name="Comma [0] 2 28 4" xfId="2252" xr:uid="{00000000-0005-0000-0000-000022080000}"/>
    <cellStyle name="Comma [0] 2 28 5" xfId="2253" xr:uid="{00000000-0005-0000-0000-000023080000}"/>
    <cellStyle name="Comma [0] 2 28 6" xfId="2254" xr:uid="{00000000-0005-0000-0000-000024080000}"/>
    <cellStyle name="Comma [0] 2 28 7" xfId="2255" xr:uid="{00000000-0005-0000-0000-000025080000}"/>
    <cellStyle name="Comma [0] 2 28 8" xfId="2256" xr:uid="{00000000-0005-0000-0000-000026080000}"/>
    <cellStyle name="Comma [0] 2 28 9" xfId="2257" xr:uid="{00000000-0005-0000-0000-000027080000}"/>
    <cellStyle name="Comma [0] 2 29" xfId="2258" xr:uid="{00000000-0005-0000-0000-000028080000}"/>
    <cellStyle name="Comma [0] 2 29 10" xfId="2259" xr:uid="{00000000-0005-0000-0000-000029080000}"/>
    <cellStyle name="Comma [0] 2 29 11" xfId="2260" xr:uid="{00000000-0005-0000-0000-00002A080000}"/>
    <cellStyle name="Comma [0] 2 29 12" xfId="2261" xr:uid="{00000000-0005-0000-0000-00002B080000}"/>
    <cellStyle name="Comma [0] 2 29 13" xfId="2262" xr:uid="{00000000-0005-0000-0000-00002C080000}"/>
    <cellStyle name="Comma [0] 2 29 14" xfId="2263" xr:uid="{00000000-0005-0000-0000-00002D080000}"/>
    <cellStyle name="Comma [0] 2 29 15" xfId="2264" xr:uid="{00000000-0005-0000-0000-00002E080000}"/>
    <cellStyle name="Comma [0] 2 29 16" xfId="2265" xr:uid="{00000000-0005-0000-0000-00002F080000}"/>
    <cellStyle name="Comma [0] 2 29 17" xfId="2266" xr:uid="{00000000-0005-0000-0000-000030080000}"/>
    <cellStyle name="Comma [0] 2 29 18" xfId="2267" xr:uid="{00000000-0005-0000-0000-000031080000}"/>
    <cellStyle name="Comma [0] 2 29 19" xfId="2268" xr:uid="{00000000-0005-0000-0000-000032080000}"/>
    <cellStyle name="Comma [0] 2 29 2" xfId="2269" xr:uid="{00000000-0005-0000-0000-000033080000}"/>
    <cellStyle name="Comma [0] 2 29 20" xfId="2270" xr:uid="{00000000-0005-0000-0000-000034080000}"/>
    <cellStyle name="Comma [0] 2 29 21" xfId="2271" xr:uid="{00000000-0005-0000-0000-000035080000}"/>
    <cellStyle name="Comma [0] 2 29 22" xfId="2272" xr:uid="{00000000-0005-0000-0000-000036080000}"/>
    <cellStyle name="Comma [0] 2 29 23" xfId="2273" xr:uid="{00000000-0005-0000-0000-000037080000}"/>
    <cellStyle name="Comma [0] 2 29 24" xfId="2274" xr:uid="{00000000-0005-0000-0000-000038080000}"/>
    <cellStyle name="Comma [0] 2 29 25" xfId="2275" xr:uid="{00000000-0005-0000-0000-000039080000}"/>
    <cellStyle name="Comma [0] 2 29 26" xfId="2276" xr:uid="{00000000-0005-0000-0000-00003A080000}"/>
    <cellStyle name="Comma [0] 2 29 27" xfId="2277" xr:uid="{00000000-0005-0000-0000-00003B080000}"/>
    <cellStyle name="Comma [0] 2 29 28" xfId="2278" xr:uid="{00000000-0005-0000-0000-00003C080000}"/>
    <cellStyle name="Comma [0] 2 29 29" xfId="2279" xr:uid="{00000000-0005-0000-0000-00003D080000}"/>
    <cellStyle name="Comma [0] 2 29 3" xfId="2280" xr:uid="{00000000-0005-0000-0000-00003E080000}"/>
    <cellStyle name="Comma [0] 2 29 30" xfId="2281" xr:uid="{00000000-0005-0000-0000-00003F080000}"/>
    <cellStyle name="Comma [0] 2 29 31" xfId="2282" xr:uid="{00000000-0005-0000-0000-000040080000}"/>
    <cellStyle name="Comma [0] 2 29 32" xfId="2283" xr:uid="{00000000-0005-0000-0000-000041080000}"/>
    <cellStyle name="Comma [0] 2 29 33" xfId="2284" xr:uid="{00000000-0005-0000-0000-000042080000}"/>
    <cellStyle name="Comma [0] 2 29 34" xfId="2285" xr:uid="{00000000-0005-0000-0000-000043080000}"/>
    <cellStyle name="Comma [0] 2 29 35" xfId="2286" xr:uid="{00000000-0005-0000-0000-000044080000}"/>
    <cellStyle name="Comma [0] 2 29 4" xfId="2287" xr:uid="{00000000-0005-0000-0000-000045080000}"/>
    <cellStyle name="Comma [0] 2 29 5" xfId="2288" xr:uid="{00000000-0005-0000-0000-000046080000}"/>
    <cellStyle name="Comma [0] 2 29 6" xfId="2289" xr:uid="{00000000-0005-0000-0000-000047080000}"/>
    <cellStyle name="Comma [0] 2 29 7" xfId="2290" xr:uid="{00000000-0005-0000-0000-000048080000}"/>
    <cellStyle name="Comma [0] 2 29 8" xfId="2291" xr:uid="{00000000-0005-0000-0000-000049080000}"/>
    <cellStyle name="Comma [0] 2 29 9" xfId="2292" xr:uid="{00000000-0005-0000-0000-00004A080000}"/>
    <cellStyle name="Comma [0] 2 3" xfId="2293" xr:uid="{00000000-0005-0000-0000-00004B080000}"/>
    <cellStyle name="Comma [0] 2 3 10" xfId="2294" xr:uid="{00000000-0005-0000-0000-00004C080000}"/>
    <cellStyle name="Comma [0] 2 3 11" xfId="2295" xr:uid="{00000000-0005-0000-0000-00004D080000}"/>
    <cellStyle name="Comma [0] 2 3 12" xfId="2296" xr:uid="{00000000-0005-0000-0000-00004E080000}"/>
    <cellStyle name="Comma [0] 2 3 13" xfId="2297" xr:uid="{00000000-0005-0000-0000-00004F080000}"/>
    <cellStyle name="Comma [0] 2 3 14" xfId="2298" xr:uid="{00000000-0005-0000-0000-000050080000}"/>
    <cellStyle name="Comma [0] 2 3 15" xfId="2299" xr:uid="{00000000-0005-0000-0000-000051080000}"/>
    <cellStyle name="Comma [0] 2 3 16" xfId="2300" xr:uid="{00000000-0005-0000-0000-000052080000}"/>
    <cellStyle name="Comma [0] 2 3 17" xfId="2301" xr:uid="{00000000-0005-0000-0000-000053080000}"/>
    <cellStyle name="Comma [0] 2 3 18" xfId="2302" xr:uid="{00000000-0005-0000-0000-000054080000}"/>
    <cellStyle name="Comma [0] 2 3 19" xfId="2303" xr:uid="{00000000-0005-0000-0000-000055080000}"/>
    <cellStyle name="Comma [0] 2 3 2" xfId="2304" xr:uid="{00000000-0005-0000-0000-000056080000}"/>
    <cellStyle name="Comma [0] 2 3 20" xfId="2305" xr:uid="{00000000-0005-0000-0000-000057080000}"/>
    <cellStyle name="Comma [0] 2 3 21" xfId="2306" xr:uid="{00000000-0005-0000-0000-000058080000}"/>
    <cellStyle name="Comma [0] 2 3 22" xfId="2307" xr:uid="{00000000-0005-0000-0000-000059080000}"/>
    <cellStyle name="Comma [0] 2 3 23" xfId="2308" xr:uid="{00000000-0005-0000-0000-00005A080000}"/>
    <cellStyle name="Comma [0] 2 3 24" xfId="2309" xr:uid="{00000000-0005-0000-0000-00005B080000}"/>
    <cellStyle name="Comma [0] 2 3 25" xfId="2310" xr:uid="{00000000-0005-0000-0000-00005C080000}"/>
    <cellStyle name="Comma [0] 2 3 26" xfId="2311" xr:uid="{00000000-0005-0000-0000-00005D080000}"/>
    <cellStyle name="Comma [0] 2 3 27" xfId="2312" xr:uid="{00000000-0005-0000-0000-00005E080000}"/>
    <cellStyle name="Comma [0] 2 3 28" xfId="2313" xr:uid="{00000000-0005-0000-0000-00005F080000}"/>
    <cellStyle name="Comma [0] 2 3 29" xfId="2314" xr:uid="{00000000-0005-0000-0000-000060080000}"/>
    <cellStyle name="Comma [0] 2 3 3" xfId="2315" xr:uid="{00000000-0005-0000-0000-000061080000}"/>
    <cellStyle name="Comma [0] 2 3 30" xfId="2316" xr:uid="{00000000-0005-0000-0000-000062080000}"/>
    <cellStyle name="Comma [0] 2 3 31" xfId="2317" xr:uid="{00000000-0005-0000-0000-000063080000}"/>
    <cellStyle name="Comma [0] 2 3 32" xfId="2318" xr:uid="{00000000-0005-0000-0000-000064080000}"/>
    <cellStyle name="Comma [0] 2 3 33" xfId="2319" xr:uid="{00000000-0005-0000-0000-000065080000}"/>
    <cellStyle name="Comma [0] 2 3 34" xfId="2320" xr:uid="{00000000-0005-0000-0000-000066080000}"/>
    <cellStyle name="Comma [0] 2 3 35" xfId="2321" xr:uid="{00000000-0005-0000-0000-000067080000}"/>
    <cellStyle name="Comma [0] 2 3 4" xfId="2322" xr:uid="{00000000-0005-0000-0000-000068080000}"/>
    <cellStyle name="Comma [0] 2 3 5" xfId="2323" xr:uid="{00000000-0005-0000-0000-000069080000}"/>
    <cellStyle name="Comma [0] 2 3 6" xfId="2324" xr:uid="{00000000-0005-0000-0000-00006A080000}"/>
    <cellStyle name="Comma [0] 2 3 7" xfId="2325" xr:uid="{00000000-0005-0000-0000-00006B080000}"/>
    <cellStyle name="Comma [0] 2 3 8" xfId="2326" xr:uid="{00000000-0005-0000-0000-00006C080000}"/>
    <cellStyle name="Comma [0] 2 3 9" xfId="2327" xr:uid="{00000000-0005-0000-0000-00006D080000}"/>
    <cellStyle name="Comma [0] 2 30" xfId="2328" xr:uid="{00000000-0005-0000-0000-00006E080000}"/>
    <cellStyle name="Comma [0] 2 30 10" xfId="2329" xr:uid="{00000000-0005-0000-0000-00006F080000}"/>
    <cellStyle name="Comma [0] 2 30 11" xfId="2330" xr:uid="{00000000-0005-0000-0000-000070080000}"/>
    <cellStyle name="Comma [0] 2 30 12" xfId="2331" xr:uid="{00000000-0005-0000-0000-000071080000}"/>
    <cellStyle name="Comma [0] 2 30 13" xfId="2332" xr:uid="{00000000-0005-0000-0000-000072080000}"/>
    <cellStyle name="Comma [0] 2 30 14" xfId="2333" xr:uid="{00000000-0005-0000-0000-000073080000}"/>
    <cellStyle name="Comma [0] 2 30 15" xfId="2334" xr:uid="{00000000-0005-0000-0000-000074080000}"/>
    <cellStyle name="Comma [0] 2 30 16" xfId="2335" xr:uid="{00000000-0005-0000-0000-000075080000}"/>
    <cellStyle name="Comma [0] 2 30 17" xfId="2336" xr:uid="{00000000-0005-0000-0000-000076080000}"/>
    <cellStyle name="Comma [0] 2 30 18" xfId="2337" xr:uid="{00000000-0005-0000-0000-000077080000}"/>
    <cellStyle name="Comma [0] 2 30 19" xfId="2338" xr:uid="{00000000-0005-0000-0000-000078080000}"/>
    <cellStyle name="Comma [0] 2 30 2" xfId="2339" xr:uid="{00000000-0005-0000-0000-000079080000}"/>
    <cellStyle name="Comma [0] 2 30 20" xfId="2340" xr:uid="{00000000-0005-0000-0000-00007A080000}"/>
    <cellStyle name="Comma [0] 2 30 21" xfId="2341" xr:uid="{00000000-0005-0000-0000-00007B080000}"/>
    <cellStyle name="Comma [0] 2 30 22" xfId="2342" xr:uid="{00000000-0005-0000-0000-00007C080000}"/>
    <cellStyle name="Comma [0] 2 30 23" xfId="2343" xr:uid="{00000000-0005-0000-0000-00007D080000}"/>
    <cellStyle name="Comma [0] 2 30 24" xfId="2344" xr:uid="{00000000-0005-0000-0000-00007E080000}"/>
    <cellStyle name="Comma [0] 2 30 25" xfId="2345" xr:uid="{00000000-0005-0000-0000-00007F080000}"/>
    <cellStyle name="Comma [0] 2 30 26" xfId="2346" xr:uid="{00000000-0005-0000-0000-000080080000}"/>
    <cellStyle name="Comma [0] 2 30 27" xfId="2347" xr:uid="{00000000-0005-0000-0000-000081080000}"/>
    <cellStyle name="Comma [0] 2 30 28" xfId="2348" xr:uid="{00000000-0005-0000-0000-000082080000}"/>
    <cellStyle name="Comma [0] 2 30 29" xfId="2349" xr:uid="{00000000-0005-0000-0000-000083080000}"/>
    <cellStyle name="Comma [0] 2 30 3" xfId="2350" xr:uid="{00000000-0005-0000-0000-000084080000}"/>
    <cellStyle name="Comma [0] 2 30 30" xfId="2351" xr:uid="{00000000-0005-0000-0000-000085080000}"/>
    <cellStyle name="Comma [0] 2 30 31" xfId="2352" xr:uid="{00000000-0005-0000-0000-000086080000}"/>
    <cellStyle name="Comma [0] 2 30 32" xfId="2353" xr:uid="{00000000-0005-0000-0000-000087080000}"/>
    <cellStyle name="Comma [0] 2 30 33" xfId="2354" xr:uid="{00000000-0005-0000-0000-000088080000}"/>
    <cellStyle name="Comma [0] 2 30 34" xfId="2355" xr:uid="{00000000-0005-0000-0000-000089080000}"/>
    <cellStyle name="Comma [0] 2 30 35" xfId="2356" xr:uid="{00000000-0005-0000-0000-00008A080000}"/>
    <cellStyle name="Comma [0] 2 30 4" xfId="2357" xr:uid="{00000000-0005-0000-0000-00008B080000}"/>
    <cellStyle name="Comma [0] 2 30 5" xfId="2358" xr:uid="{00000000-0005-0000-0000-00008C080000}"/>
    <cellStyle name="Comma [0] 2 30 6" xfId="2359" xr:uid="{00000000-0005-0000-0000-00008D080000}"/>
    <cellStyle name="Comma [0] 2 30 7" xfId="2360" xr:uid="{00000000-0005-0000-0000-00008E080000}"/>
    <cellStyle name="Comma [0] 2 30 8" xfId="2361" xr:uid="{00000000-0005-0000-0000-00008F080000}"/>
    <cellStyle name="Comma [0] 2 30 9" xfId="2362" xr:uid="{00000000-0005-0000-0000-000090080000}"/>
    <cellStyle name="Comma [0] 2 31" xfId="2363" xr:uid="{00000000-0005-0000-0000-000091080000}"/>
    <cellStyle name="Comma [0] 2 31 10" xfId="2364" xr:uid="{00000000-0005-0000-0000-000092080000}"/>
    <cellStyle name="Comma [0] 2 31 11" xfId="2365" xr:uid="{00000000-0005-0000-0000-000093080000}"/>
    <cellStyle name="Comma [0] 2 31 12" xfId="2366" xr:uid="{00000000-0005-0000-0000-000094080000}"/>
    <cellStyle name="Comma [0] 2 31 13" xfId="2367" xr:uid="{00000000-0005-0000-0000-000095080000}"/>
    <cellStyle name="Comma [0] 2 31 14" xfId="2368" xr:uid="{00000000-0005-0000-0000-000096080000}"/>
    <cellStyle name="Comma [0] 2 31 15" xfId="2369" xr:uid="{00000000-0005-0000-0000-000097080000}"/>
    <cellStyle name="Comma [0] 2 31 16" xfId="2370" xr:uid="{00000000-0005-0000-0000-000098080000}"/>
    <cellStyle name="Comma [0] 2 31 17" xfId="2371" xr:uid="{00000000-0005-0000-0000-000099080000}"/>
    <cellStyle name="Comma [0] 2 31 18" xfId="2372" xr:uid="{00000000-0005-0000-0000-00009A080000}"/>
    <cellStyle name="Comma [0] 2 31 19" xfId="2373" xr:uid="{00000000-0005-0000-0000-00009B080000}"/>
    <cellStyle name="Comma [0] 2 31 2" xfId="2374" xr:uid="{00000000-0005-0000-0000-00009C080000}"/>
    <cellStyle name="Comma [0] 2 31 20" xfId="2375" xr:uid="{00000000-0005-0000-0000-00009D080000}"/>
    <cellStyle name="Comma [0] 2 31 21" xfId="2376" xr:uid="{00000000-0005-0000-0000-00009E080000}"/>
    <cellStyle name="Comma [0] 2 31 22" xfId="2377" xr:uid="{00000000-0005-0000-0000-00009F080000}"/>
    <cellStyle name="Comma [0] 2 31 23" xfId="2378" xr:uid="{00000000-0005-0000-0000-0000A0080000}"/>
    <cellStyle name="Comma [0] 2 31 24" xfId="2379" xr:uid="{00000000-0005-0000-0000-0000A1080000}"/>
    <cellStyle name="Comma [0] 2 31 25" xfId="2380" xr:uid="{00000000-0005-0000-0000-0000A2080000}"/>
    <cellStyle name="Comma [0] 2 31 26" xfId="2381" xr:uid="{00000000-0005-0000-0000-0000A3080000}"/>
    <cellStyle name="Comma [0] 2 31 27" xfId="2382" xr:uid="{00000000-0005-0000-0000-0000A4080000}"/>
    <cellStyle name="Comma [0] 2 31 28" xfId="2383" xr:uid="{00000000-0005-0000-0000-0000A5080000}"/>
    <cellStyle name="Comma [0] 2 31 29" xfId="2384" xr:uid="{00000000-0005-0000-0000-0000A6080000}"/>
    <cellStyle name="Comma [0] 2 31 3" xfId="2385" xr:uid="{00000000-0005-0000-0000-0000A7080000}"/>
    <cellStyle name="Comma [0] 2 31 30" xfId="2386" xr:uid="{00000000-0005-0000-0000-0000A8080000}"/>
    <cellStyle name="Comma [0] 2 31 31" xfId="2387" xr:uid="{00000000-0005-0000-0000-0000A9080000}"/>
    <cellStyle name="Comma [0] 2 31 32" xfId="2388" xr:uid="{00000000-0005-0000-0000-0000AA080000}"/>
    <cellStyle name="Comma [0] 2 31 33" xfId="2389" xr:uid="{00000000-0005-0000-0000-0000AB080000}"/>
    <cellStyle name="Comma [0] 2 31 34" xfId="2390" xr:uid="{00000000-0005-0000-0000-0000AC080000}"/>
    <cellStyle name="Comma [0] 2 31 35" xfId="2391" xr:uid="{00000000-0005-0000-0000-0000AD080000}"/>
    <cellStyle name="Comma [0] 2 31 4" xfId="2392" xr:uid="{00000000-0005-0000-0000-0000AE080000}"/>
    <cellStyle name="Comma [0] 2 31 5" xfId="2393" xr:uid="{00000000-0005-0000-0000-0000AF080000}"/>
    <cellStyle name="Comma [0] 2 31 6" xfId="2394" xr:uid="{00000000-0005-0000-0000-0000B0080000}"/>
    <cellStyle name="Comma [0] 2 31 7" xfId="2395" xr:uid="{00000000-0005-0000-0000-0000B1080000}"/>
    <cellStyle name="Comma [0] 2 31 8" xfId="2396" xr:uid="{00000000-0005-0000-0000-0000B2080000}"/>
    <cellStyle name="Comma [0] 2 31 9" xfId="2397" xr:uid="{00000000-0005-0000-0000-0000B3080000}"/>
    <cellStyle name="Comma [0] 2 32" xfId="2398" xr:uid="{00000000-0005-0000-0000-0000B4080000}"/>
    <cellStyle name="Comma [0] 2 32 10" xfId="2399" xr:uid="{00000000-0005-0000-0000-0000B5080000}"/>
    <cellStyle name="Comma [0] 2 32 11" xfId="2400" xr:uid="{00000000-0005-0000-0000-0000B6080000}"/>
    <cellStyle name="Comma [0] 2 32 12" xfId="2401" xr:uid="{00000000-0005-0000-0000-0000B7080000}"/>
    <cellStyle name="Comma [0] 2 32 13" xfId="2402" xr:uid="{00000000-0005-0000-0000-0000B8080000}"/>
    <cellStyle name="Comma [0] 2 32 14" xfId="2403" xr:uid="{00000000-0005-0000-0000-0000B9080000}"/>
    <cellStyle name="Comma [0] 2 32 15" xfId="2404" xr:uid="{00000000-0005-0000-0000-0000BA080000}"/>
    <cellStyle name="Comma [0] 2 32 16" xfId="2405" xr:uid="{00000000-0005-0000-0000-0000BB080000}"/>
    <cellStyle name="Comma [0] 2 32 17" xfId="2406" xr:uid="{00000000-0005-0000-0000-0000BC080000}"/>
    <cellStyle name="Comma [0] 2 32 18" xfId="2407" xr:uid="{00000000-0005-0000-0000-0000BD080000}"/>
    <cellStyle name="Comma [0] 2 32 19" xfId="2408" xr:uid="{00000000-0005-0000-0000-0000BE080000}"/>
    <cellStyle name="Comma [0] 2 32 2" xfId="2409" xr:uid="{00000000-0005-0000-0000-0000BF080000}"/>
    <cellStyle name="Comma [0] 2 32 20" xfId="2410" xr:uid="{00000000-0005-0000-0000-0000C0080000}"/>
    <cellStyle name="Comma [0] 2 32 21" xfId="2411" xr:uid="{00000000-0005-0000-0000-0000C1080000}"/>
    <cellStyle name="Comma [0] 2 32 22" xfId="2412" xr:uid="{00000000-0005-0000-0000-0000C2080000}"/>
    <cellStyle name="Comma [0] 2 32 23" xfId="2413" xr:uid="{00000000-0005-0000-0000-0000C3080000}"/>
    <cellStyle name="Comma [0] 2 32 24" xfId="2414" xr:uid="{00000000-0005-0000-0000-0000C4080000}"/>
    <cellStyle name="Comma [0] 2 32 25" xfId="2415" xr:uid="{00000000-0005-0000-0000-0000C5080000}"/>
    <cellStyle name="Comma [0] 2 32 26" xfId="2416" xr:uid="{00000000-0005-0000-0000-0000C6080000}"/>
    <cellStyle name="Comma [0] 2 32 27" xfId="2417" xr:uid="{00000000-0005-0000-0000-0000C7080000}"/>
    <cellStyle name="Comma [0] 2 32 28" xfId="2418" xr:uid="{00000000-0005-0000-0000-0000C8080000}"/>
    <cellStyle name="Comma [0] 2 32 29" xfId="2419" xr:uid="{00000000-0005-0000-0000-0000C9080000}"/>
    <cellStyle name="Comma [0] 2 32 3" xfId="2420" xr:uid="{00000000-0005-0000-0000-0000CA080000}"/>
    <cellStyle name="Comma [0] 2 32 30" xfId="2421" xr:uid="{00000000-0005-0000-0000-0000CB080000}"/>
    <cellStyle name="Comma [0] 2 32 31" xfId="2422" xr:uid="{00000000-0005-0000-0000-0000CC080000}"/>
    <cellStyle name="Comma [0] 2 32 32" xfId="2423" xr:uid="{00000000-0005-0000-0000-0000CD080000}"/>
    <cellStyle name="Comma [0] 2 32 33" xfId="2424" xr:uid="{00000000-0005-0000-0000-0000CE080000}"/>
    <cellStyle name="Comma [0] 2 32 34" xfId="2425" xr:uid="{00000000-0005-0000-0000-0000CF080000}"/>
    <cellStyle name="Comma [0] 2 32 35" xfId="2426" xr:uid="{00000000-0005-0000-0000-0000D0080000}"/>
    <cellStyle name="Comma [0] 2 32 4" xfId="2427" xr:uid="{00000000-0005-0000-0000-0000D1080000}"/>
    <cellStyle name="Comma [0] 2 32 5" xfId="2428" xr:uid="{00000000-0005-0000-0000-0000D2080000}"/>
    <cellStyle name="Comma [0] 2 32 6" xfId="2429" xr:uid="{00000000-0005-0000-0000-0000D3080000}"/>
    <cellStyle name="Comma [0] 2 32 7" xfId="2430" xr:uid="{00000000-0005-0000-0000-0000D4080000}"/>
    <cellStyle name="Comma [0] 2 32 8" xfId="2431" xr:uid="{00000000-0005-0000-0000-0000D5080000}"/>
    <cellStyle name="Comma [0] 2 32 9" xfId="2432" xr:uid="{00000000-0005-0000-0000-0000D6080000}"/>
    <cellStyle name="Comma [0] 2 33" xfId="2433" xr:uid="{00000000-0005-0000-0000-0000D7080000}"/>
    <cellStyle name="Comma [0] 2 33 10" xfId="2434" xr:uid="{00000000-0005-0000-0000-0000D8080000}"/>
    <cellStyle name="Comma [0] 2 33 11" xfId="2435" xr:uid="{00000000-0005-0000-0000-0000D9080000}"/>
    <cellStyle name="Comma [0] 2 33 12" xfId="2436" xr:uid="{00000000-0005-0000-0000-0000DA080000}"/>
    <cellStyle name="Comma [0] 2 33 13" xfId="2437" xr:uid="{00000000-0005-0000-0000-0000DB080000}"/>
    <cellStyle name="Comma [0] 2 33 14" xfId="2438" xr:uid="{00000000-0005-0000-0000-0000DC080000}"/>
    <cellStyle name="Comma [0] 2 33 15" xfId="2439" xr:uid="{00000000-0005-0000-0000-0000DD080000}"/>
    <cellStyle name="Comma [0] 2 33 16" xfId="2440" xr:uid="{00000000-0005-0000-0000-0000DE080000}"/>
    <cellStyle name="Comma [0] 2 33 17" xfId="2441" xr:uid="{00000000-0005-0000-0000-0000DF080000}"/>
    <cellStyle name="Comma [0] 2 33 18" xfId="2442" xr:uid="{00000000-0005-0000-0000-0000E0080000}"/>
    <cellStyle name="Comma [0] 2 33 19" xfId="2443" xr:uid="{00000000-0005-0000-0000-0000E1080000}"/>
    <cellStyle name="Comma [0] 2 33 2" xfId="2444" xr:uid="{00000000-0005-0000-0000-0000E2080000}"/>
    <cellStyle name="Comma [0] 2 33 20" xfId="2445" xr:uid="{00000000-0005-0000-0000-0000E3080000}"/>
    <cellStyle name="Comma [0] 2 33 21" xfId="2446" xr:uid="{00000000-0005-0000-0000-0000E4080000}"/>
    <cellStyle name="Comma [0] 2 33 22" xfId="2447" xr:uid="{00000000-0005-0000-0000-0000E5080000}"/>
    <cellStyle name="Comma [0] 2 33 23" xfId="2448" xr:uid="{00000000-0005-0000-0000-0000E6080000}"/>
    <cellStyle name="Comma [0] 2 33 24" xfId="2449" xr:uid="{00000000-0005-0000-0000-0000E7080000}"/>
    <cellStyle name="Comma [0] 2 33 25" xfId="2450" xr:uid="{00000000-0005-0000-0000-0000E8080000}"/>
    <cellStyle name="Comma [0] 2 33 26" xfId="2451" xr:uid="{00000000-0005-0000-0000-0000E9080000}"/>
    <cellStyle name="Comma [0] 2 33 27" xfId="2452" xr:uid="{00000000-0005-0000-0000-0000EA080000}"/>
    <cellStyle name="Comma [0] 2 33 28" xfId="2453" xr:uid="{00000000-0005-0000-0000-0000EB080000}"/>
    <cellStyle name="Comma [0] 2 33 29" xfId="2454" xr:uid="{00000000-0005-0000-0000-0000EC080000}"/>
    <cellStyle name="Comma [0] 2 33 3" xfId="2455" xr:uid="{00000000-0005-0000-0000-0000ED080000}"/>
    <cellStyle name="Comma [0] 2 33 30" xfId="2456" xr:uid="{00000000-0005-0000-0000-0000EE080000}"/>
    <cellStyle name="Comma [0] 2 33 31" xfId="2457" xr:uid="{00000000-0005-0000-0000-0000EF080000}"/>
    <cellStyle name="Comma [0] 2 33 32" xfId="2458" xr:uid="{00000000-0005-0000-0000-0000F0080000}"/>
    <cellStyle name="Comma [0] 2 33 33" xfId="2459" xr:uid="{00000000-0005-0000-0000-0000F1080000}"/>
    <cellStyle name="Comma [0] 2 33 34" xfId="2460" xr:uid="{00000000-0005-0000-0000-0000F2080000}"/>
    <cellStyle name="Comma [0] 2 33 35" xfId="2461" xr:uid="{00000000-0005-0000-0000-0000F3080000}"/>
    <cellStyle name="Comma [0] 2 33 4" xfId="2462" xr:uid="{00000000-0005-0000-0000-0000F4080000}"/>
    <cellStyle name="Comma [0] 2 33 5" xfId="2463" xr:uid="{00000000-0005-0000-0000-0000F5080000}"/>
    <cellStyle name="Comma [0] 2 33 6" xfId="2464" xr:uid="{00000000-0005-0000-0000-0000F6080000}"/>
    <cellStyle name="Comma [0] 2 33 7" xfId="2465" xr:uid="{00000000-0005-0000-0000-0000F7080000}"/>
    <cellStyle name="Comma [0] 2 33 8" xfId="2466" xr:uid="{00000000-0005-0000-0000-0000F8080000}"/>
    <cellStyle name="Comma [0] 2 33 9" xfId="2467" xr:uid="{00000000-0005-0000-0000-0000F9080000}"/>
    <cellStyle name="Comma [0] 2 34" xfId="2468" xr:uid="{00000000-0005-0000-0000-0000FA080000}"/>
    <cellStyle name="Comma [0] 2 34 10" xfId="2469" xr:uid="{00000000-0005-0000-0000-0000FB080000}"/>
    <cellStyle name="Comma [0] 2 34 11" xfId="2470" xr:uid="{00000000-0005-0000-0000-0000FC080000}"/>
    <cellStyle name="Comma [0] 2 34 12" xfId="2471" xr:uid="{00000000-0005-0000-0000-0000FD080000}"/>
    <cellStyle name="Comma [0] 2 34 13" xfId="2472" xr:uid="{00000000-0005-0000-0000-0000FE080000}"/>
    <cellStyle name="Comma [0] 2 34 14" xfId="2473" xr:uid="{00000000-0005-0000-0000-0000FF080000}"/>
    <cellStyle name="Comma [0] 2 34 15" xfId="2474" xr:uid="{00000000-0005-0000-0000-000000090000}"/>
    <cellStyle name="Comma [0] 2 34 16" xfId="2475" xr:uid="{00000000-0005-0000-0000-000001090000}"/>
    <cellStyle name="Comma [0] 2 34 17" xfId="2476" xr:uid="{00000000-0005-0000-0000-000002090000}"/>
    <cellStyle name="Comma [0] 2 34 18" xfId="2477" xr:uid="{00000000-0005-0000-0000-000003090000}"/>
    <cellStyle name="Comma [0] 2 34 19" xfId="2478" xr:uid="{00000000-0005-0000-0000-000004090000}"/>
    <cellStyle name="Comma [0] 2 34 2" xfId="2479" xr:uid="{00000000-0005-0000-0000-000005090000}"/>
    <cellStyle name="Comma [0] 2 34 20" xfId="2480" xr:uid="{00000000-0005-0000-0000-000006090000}"/>
    <cellStyle name="Comma [0] 2 34 21" xfId="2481" xr:uid="{00000000-0005-0000-0000-000007090000}"/>
    <cellStyle name="Comma [0] 2 34 22" xfId="2482" xr:uid="{00000000-0005-0000-0000-000008090000}"/>
    <cellStyle name="Comma [0] 2 34 23" xfId="2483" xr:uid="{00000000-0005-0000-0000-000009090000}"/>
    <cellStyle name="Comma [0] 2 34 24" xfId="2484" xr:uid="{00000000-0005-0000-0000-00000A090000}"/>
    <cellStyle name="Comma [0] 2 34 25" xfId="2485" xr:uid="{00000000-0005-0000-0000-00000B090000}"/>
    <cellStyle name="Comma [0] 2 34 26" xfId="2486" xr:uid="{00000000-0005-0000-0000-00000C090000}"/>
    <cellStyle name="Comma [0] 2 34 27" xfId="2487" xr:uid="{00000000-0005-0000-0000-00000D090000}"/>
    <cellStyle name="Comma [0] 2 34 28" xfId="2488" xr:uid="{00000000-0005-0000-0000-00000E090000}"/>
    <cellStyle name="Comma [0] 2 34 29" xfId="2489" xr:uid="{00000000-0005-0000-0000-00000F090000}"/>
    <cellStyle name="Comma [0] 2 34 3" xfId="2490" xr:uid="{00000000-0005-0000-0000-000010090000}"/>
    <cellStyle name="Comma [0] 2 34 30" xfId="2491" xr:uid="{00000000-0005-0000-0000-000011090000}"/>
    <cellStyle name="Comma [0] 2 34 31" xfId="2492" xr:uid="{00000000-0005-0000-0000-000012090000}"/>
    <cellStyle name="Comma [0] 2 34 32" xfId="2493" xr:uid="{00000000-0005-0000-0000-000013090000}"/>
    <cellStyle name="Comma [0] 2 34 33" xfId="2494" xr:uid="{00000000-0005-0000-0000-000014090000}"/>
    <cellStyle name="Comma [0] 2 34 34" xfId="2495" xr:uid="{00000000-0005-0000-0000-000015090000}"/>
    <cellStyle name="Comma [0] 2 34 35" xfId="2496" xr:uid="{00000000-0005-0000-0000-000016090000}"/>
    <cellStyle name="Comma [0] 2 34 4" xfId="2497" xr:uid="{00000000-0005-0000-0000-000017090000}"/>
    <cellStyle name="Comma [0] 2 34 5" xfId="2498" xr:uid="{00000000-0005-0000-0000-000018090000}"/>
    <cellStyle name="Comma [0] 2 34 6" xfId="2499" xr:uid="{00000000-0005-0000-0000-000019090000}"/>
    <cellStyle name="Comma [0] 2 34 7" xfId="2500" xr:uid="{00000000-0005-0000-0000-00001A090000}"/>
    <cellStyle name="Comma [0] 2 34 8" xfId="2501" xr:uid="{00000000-0005-0000-0000-00001B090000}"/>
    <cellStyle name="Comma [0] 2 34 9" xfId="2502" xr:uid="{00000000-0005-0000-0000-00001C090000}"/>
    <cellStyle name="Comma [0] 2 35" xfId="2503" xr:uid="{00000000-0005-0000-0000-00001D090000}"/>
    <cellStyle name="Comma [0] 2 35 10" xfId="2504" xr:uid="{00000000-0005-0000-0000-00001E090000}"/>
    <cellStyle name="Comma [0] 2 35 11" xfId="2505" xr:uid="{00000000-0005-0000-0000-00001F090000}"/>
    <cellStyle name="Comma [0] 2 35 12" xfId="2506" xr:uid="{00000000-0005-0000-0000-000020090000}"/>
    <cellStyle name="Comma [0] 2 35 13" xfId="2507" xr:uid="{00000000-0005-0000-0000-000021090000}"/>
    <cellStyle name="Comma [0] 2 35 14" xfId="2508" xr:uid="{00000000-0005-0000-0000-000022090000}"/>
    <cellStyle name="Comma [0] 2 35 15" xfId="2509" xr:uid="{00000000-0005-0000-0000-000023090000}"/>
    <cellStyle name="Comma [0] 2 35 16" xfId="2510" xr:uid="{00000000-0005-0000-0000-000024090000}"/>
    <cellStyle name="Comma [0] 2 35 17" xfId="2511" xr:uid="{00000000-0005-0000-0000-000025090000}"/>
    <cellStyle name="Comma [0] 2 35 18" xfId="2512" xr:uid="{00000000-0005-0000-0000-000026090000}"/>
    <cellStyle name="Comma [0] 2 35 19" xfId="2513" xr:uid="{00000000-0005-0000-0000-000027090000}"/>
    <cellStyle name="Comma [0] 2 35 2" xfId="2514" xr:uid="{00000000-0005-0000-0000-000028090000}"/>
    <cellStyle name="Comma [0] 2 35 20" xfId="2515" xr:uid="{00000000-0005-0000-0000-000029090000}"/>
    <cellStyle name="Comma [0] 2 35 21" xfId="2516" xr:uid="{00000000-0005-0000-0000-00002A090000}"/>
    <cellStyle name="Comma [0] 2 35 22" xfId="2517" xr:uid="{00000000-0005-0000-0000-00002B090000}"/>
    <cellStyle name="Comma [0] 2 35 23" xfId="2518" xr:uid="{00000000-0005-0000-0000-00002C090000}"/>
    <cellStyle name="Comma [0] 2 35 24" xfId="2519" xr:uid="{00000000-0005-0000-0000-00002D090000}"/>
    <cellStyle name="Comma [0] 2 35 25" xfId="2520" xr:uid="{00000000-0005-0000-0000-00002E090000}"/>
    <cellStyle name="Comma [0] 2 35 26" xfId="2521" xr:uid="{00000000-0005-0000-0000-00002F090000}"/>
    <cellStyle name="Comma [0] 2 35 27" xfId="2522" xr:uid="{00000000-0005-0000-0000-000030090000}"/>
    <cellStyle name="Comma [0] 2 35 28" xfId="2523" xr:uid="{00000000-0005-0000-0000-000031090000}"/>
    <cellStyle name="Comma [0] 2 35 29" xfId="2524" xr:uid="{00000000-0005-0000-0000-000032090000}"/>
    <cellStyle name="Comma [0] 2 35 3" xfId="2525" xr:uid="{00000000-0005-0000-0000-000033090000}"/>
    <cellStyle name="Comma [0] 2 35 30" xfId="2526" xr:uid="{00000000-0005-0000-0000-000034090000}"/>
    <cellStyle name="Comma [0] 2 35 31" xfId="2527" xr:uid="{00000000-0005-0000-0000-000035090000}"/>
    <cellStyle name="Comma [0] 2 35 32" xfId="2528" xr:uid="{00000000-0005-0000-0000-000036090000}"/>
    <cellStyle name="Comma [0] 2 35 33" xfId="2529" xr:uid="{00000000-0005-0000-0000-000037090000}"/>
    <cellStyle name="Comma [0] 2 35 34" xfId="2530" xr:uid="{00000000-0005-0000-0000-000038090000}"/>
    <cellStyle name="Comma [0] 2 35 35" xfId="2531" xr:uid="{00000000-0005-0000-0000-000039090000}"/>
    <cellStyle name="Comma [0] 2 35 4" xfId="2532" xr:uid="{00000000-0005-0000-0000-00003A090000}"/>
    <cellStyle name="Comma [0] 2 35 5" xfId="2533" xr:uid="{00000000-0005-0000-0000-00003B090000}"/>
    <cellStyle name="Comma [0] 2 35 6" xfId="2534" xr:uid="{00000000-0005-0000-0000-00003C090000}"/>
    <cellStyle name="Comma [0] 2 35 7" xfId="2535" xr:uid="{00000000-0005-0000-0000-00003D090000}"/>
    <cellStyle name="Comma [0] 2 35 8" xfId="2536" xr:uid="{00000000-0005-0000-0000-00003E090000}"/>
    <cellStyle name="Comma [0] 2 35 9" xfId="2537" xr:uid="{00000000-0005-0000-0000-00003F090000}"/>
    <cellStyle name="Comma [0] 2 36" xfId="2538" xr:uid="{00000000-0005-0000-0000-000040090000}"/>
    <cellStyle name="Comma [0] 2 36 10" xfId="2539" xr:uid="{00000000-0005-0000-0000-000041090000}"/>
    <cellStyle name="Comma [0] 2 36 11" xfId="2540" xr:uid="{00000000-0005-0000-0000-000042090000}"/>
    <cellStyle name="Comma [0] 2 36 12" xfId="2541" xr:uid="{00000000-0005-0000-0000-000043090000}"/>
    <cellStyle name="Comma [0] 2 36 13" xfId="2542" xr:uid="{00000000-0005-0000-0000-000044090000}"/>
    <cellStyle name="Comma [0] 2 36 14" xfId="2543" xr:uid="{00000000-0005-0000-0000-000045090000}"/>
    <cellStyle name="Comma [0] 2 36 15" xfId="2544" xr:uid="{00000000-0005-0000-0000-000046090000}"/>
    <cellStyle name="Comma [0] 2 36 16" xfId="2545" xr:uid="{00000000-0005-0000-0000-000047090000}"/>
    <cellStyle name="Comma [0] 2 36 17" xfId="2546" xr:uid="{00000000-0005-0000-0000-000048090000}"/>
    <cellStyle name="Comma [0] 2 36 18" xfId="2547" xr:uid="{00000000-0005-0000-0000-000049090000}"/>
    <cellStyle name="Comma [0] 2 36 19" xfId="2548" xr:uid="{00000000-0005-0000-0000-00004A090000}"/>
    <cellStyle name="Comma [0] 2 36 2" xfId="2549" xr:uid="{00000000-0005-0000-0000-00004B090000}"/>
    <cellStyle name="Comma [0] 2 36 20" xfId="2550" xr:uid="{00000000-0005-0000-0000-00004C090000}"/>
    <cellStyle name="Comma [0] 2 36 21" xfId="2551" xr:uid="{00000000-0005-0000-0000-00004D090000}"/>
    <cellStyle name="Comma [0] 2 36 22" xfId="2552" xr:uid="{00000000-0005-0000-0000-00004E090000}"/>
    <cellStyle name="Comma [0] 2 36 23" xfId="2553" xr:uid="{00000000-0005-0000-0000-00004F090000}"/>
    <cellStyle name="Comma [0] 2 36 24" xfId="2554" xr:uid="{00000000-0005-0000-0000-000050090000}"/>
    <cellStyle name="Comma [0] 2 36 25" xfId="2555" xr:uid="{00000000-0005-0000-0000-000051090000}"/>
    <cellStyle name="Comma [0] 2 36 26" xfId="2556" xr:uid="{00000000-0005-0000-0000-000052090000}"/>
    <cellStyle name="Comma [0] 2 36 27" xfId="2557" xr:uid="{00000000-0005-0000-0000-000053090000}"/>
    <cellStyle name="Comma [0] 2 36 28" xfId="2558" xr:uid="{00000000-0005-0000-0000-000054090000}"/>
    <cellStyle name="Comma [0] 2 36 29" xfId="2559" xr:uid="{00000000-0005-0000-0000-000055090000}"/>
    <cellStyle name="Comma [0] 2 36 3" xfId="2560" xr:uid="{00000000-0005-0000-0000-000056090000}"/>
    <cellStyle name="Comma [0] 2 36 30" xfId="2561" xr:uid="{00000000-0005-0000-0000-000057090000}"/>
    <cellStyle name="Comma [0] 2 36 31" xfId="2562" xr:uid="{00000000-0005-0000-0000-000058090000}"/>
    <cellStyle name="Comma [0] 2 36 32" xfId="2563" xr:uid="{00000000-0005-0000-0000-000059090000}"/>
    <cellStyle name="Comma [0] 2 36 33" xfId="2564" xr:uid="{00000000-0005-0000-0000-00005A090000}"/>
    <cellStyle name="Comma [0] 2 36 34" xfId="2565" xr:uid="{00000000-0005-0000-0000-00005B090000}"/>
    <cellStyle name="Comma [0] 2 36 35" xfId="2566" xr:uid="{00000000-0005-0000-0000-00005C090000}"/>
    <cellStyle name="Comma [0] 2 36 4" xfId="2567" xr:uid="{00000000-0005-0000-0000-00005D090000}"/>
    <cellStyle name="Comma [0] 2 36 5" xfId="2568" xr:uid="{00000000-0005-0000-0000-00005E090000}"/>
    <cellStyle name="Comma [0] 2 36 6" xfId="2569" xr:uid="{00000000-0005-0000-0000-00005F090000}"/>
    <cellStyle name="Comma [0] 2 36 7" xfId="2570" xr:uid="{00000000-0005-0000-0000-000060090000}"/>
    <cellStyle name="Comma [0] 2 36 8" xfId="2571" xr:uid="{00000000-0005-0000-0000-000061090000}"/>
    <cellStyle name="Comma [0] 2 36 9" xfId="2572" xr:uid="{00000000-0005-0000-0000-000062090000}"/>
    <cellStyle name="Comma [0] 2 37" xfId="2573" xr:uid="{00000000-0005-0000-0000-000063090000}"/>
    <cellStyle name="Comma [0] 2 37 10" xfId="2574" xr:uid="{00000000-0005-0000-0000-000064090000}"/>
    <cellStyle name="Comma [0] 2 37 11" xfId="2575" xr:uid="{00000000-0005-0000-0000-000065090000}"/>
    <cellStyle name="Comma [0] 2 37 12" xfId="2576" xr:uid="{00000000-0005-0000-0000-000066090000}"/>
    <cellStyle name="Comma [0] 2 37 13" xfId="2577" xr:uid="{00000000-0005-0000-0000-000067090000}"/>
    <cellStyle name="Comma [0] 2 37 14" xfId="2578" xr:uid="{00000000-0005-0000-0000-000068090000}"/>
    <cellStyle name="Comma [0] 2 37 15" xfId="2579" xr:uid="{00000000-0005-0000-0000-000069090000}"/>
    <cellStyle name="Comma [0] 2 37 16" xfId="2580" xr:uid="{00000000-0005-0000-0000-00006A090000}"/>
    <cellStyle name="Comma [0] 2 37 17" xfId="2581" xr:uid="{00000000-0005-0000-0000-00006B090000}"/>
    <cellStyle name="Comma [0] 2 37 18" xfId="2582" xr:uid="{00000000-0005-0000-0000-00006C090000}"/>
    <cellStyle name="Comma [0] 2 37 19" xfId="2583" xr:uid="{00000000-0005-0000-0000-00006D090000}"/>
    <cellStyle name="Comma [0] 2 37 2" xfId="2584" xr:uid="{00000000-0005-0000-0000-00006E090000}"/>
    <cellStyle name="Comma [0] 2 37 20" xfId="2585" xr:uid="{00000000-0005-0000-0000-00006F090000}"/>
    <cellStyle name="Comma [0] 2 37 21" xfId="2586" xr:uid="{00000000-0005-0000-0000-000070090000}"/>
    <cellStyle name="Comma [0] 2 37 22" xfId="2587" xr:uid="{00000000-0005-0000-0000-000071090000}"/>
    <cellStyle name="Comma [0] 2 37 23" xfId="2588" xr:uid="{00000000-0005-0000-0000-000072090000}"/>
    <cellStyle name="Comma [0] 2 37 24" xfId="2589" xr:uid="{00000000-0005-0000-0000-000073090000}"/>
    <cellStyle name="Comma [0] 2 37 25" xfId="2590" xr:uid="{00000000-0005-0000-0000-000074090000}"/>
    <cellStyle name="Comma [0] 2 37 26" xfId="2591" xr:uid="{00000000-0005-0000-0000-000075090000}"/>
    <cellStyle name="Comma [0] 2 37 27" xfId="2592" xr:uid="{00000000-0005-0000-0000-000076090000}"/>
    <cellStyle name="Comma [0] 2 37 28" xfId="2593" xr:uid="{00000000-0005-0000-0000-000077090000}"/>
    <cellStyle name="Comma [0] 2 37 29" xfId="2594" xr:uid="{00000000-0005-0000-0000-000078090000}"/>
    <cellStyle name="Comma [0] 2 37 3" xfId="2595" xr:uid="{00000000-0005-0000-0000-000079090000}"/>
    <cellStyle name="Comma [0] 2 37 30" xfId="2596" xr:uid="{00000000-0005-0000-0000-00007A090000}"/>
    <cellStyle name="Comma [0] 2 37 31" xfId="2597" xr:uid="{00000000-0005-0000-0000-00007B090000}"/>
    <cellStyle name="Comma [0] 2 37 32" xfId="2598" xr:uid="{00000000-0005-0000-0000-00007C090000}"/>
    <cellStyle name="Comma [0] 2 37 33" xfId="2599" xr:uid="{00000000-0005-0000-0000-00007D090000}"/>
    <cellStyle name="Comma [0] 2 37 34" xfId="2600" xr:uid="{00000000-0005-0000-0000-00007E090000}"/>
    <cellStyle name="Comma [0] 2 37 35" xfId="2601" xr:uid="{00000000-0005-0000-0000-00007F090000}"/>
    <cellStyle name="Comma [0] 2 37 4" xfId="2602" xr:uid="{00000000-0005-0000-0000-000080090000}"/>
    <cellStyle name="Comma [0] 2 37 5" xfId="2603" xr:uid="{00000000-0005-0000-0000-000081090000}"/>
    <cellStyle name="Comma [0] 2 37 6" xfId="2604" xr:uid="{00000000-0005-0000-0000-000082090000}"/>
    <cellStyle name="Comma [0] 2 37 7" xfId="2605" xr:uid="{00000000-0005-0000-0000-000083090000}"/>
    <cellStyle name="Comma [0] 2 37 8" xfId="2606" xr:uid="{00000000-0005-0000-0000-000084090000}"/>
    <cellStyle name="Comma [0] 2 37 9" xfId="2607" xr:uid="{00000000-0005-0000-0000-000085090000}"/>
    <cellStyle name="Comma [0] 2 38" xfId="2608" xr:uid="{00000000-0005-0000-0000-000086090000}"/>
    <cellStyle name="Comma [0] 2 38 10" xfId="2609" xr:uid="{00000000-0005-0000-0000-000087090000}"/>
    <cellStyle name="Comma [0] 2 38 11" xfId="2610" xr:uid="{00000000-0005-0000-0000-000088090000}"/>
    <cellStyle name="Comma [0] 2 38 12" xfId="2611" xr:uid="{00000000-0005-0000-0000-000089090000}"/>
    <cellStyle name="Comma [0] 2 38 13" xfId="2612" xr:uid="{00000000-0005-0000-0000-00008A090000}"/>
    <cellStyle name="Comma [0] 2 38 14" xfId="2613" xr:uid="{00000000-0005-0000-0000-00008B090000}"/>
    <cellStyle name="Comma [0] 2 38 15" xfId="2614" xr:uid="{00000000-0005-0000-0000-00008C090000}"/>
    <cellStyle name="Comma [0] 2 38 16" xfId="2615" xr:uid="{00000000-0005-0000-0000-00008D090000}"/>
    <cellStyle name="Comma [0] 2 38 17" xfId="2616" xr:uid="{00000000-0005-0000-0000-00008E090000}"/>
    <cellStyle name="Comma [0] 2 38 18" xfId="2617" xr:uid="{00000000-0005-0000-0000-00008F090000}"/>
    <cellStyle name="Comma [0] 2 38 19" xfId="2618" xr:uid="{00000000-0005-0000-0000-000090090000}"/>
    <cellStyle name="Comma [0] 2 38 2" xfId="2619" xr:uid="{00000000-0005-0000-0000-000091090000}"/>
    <cellStyle name="Comma [0] 2 38 20" xfId="2620" xr:uid="{00000000-0005-0000-0000-000092090000}"/>
    <cellStyle name="Comma [0] 2 38 21" xfId="2621" xr:uid="{00000000-0005-0000-0000-000093090000}"/>
    <cellStyle name="Comma [0] 2 38 22" xfId="2622" xr:uid="{00000000-0005-0000-0000-000094090000}"/>
    <cellStyle name="Comma [0] 2 38 23" xfId="2623" xr:uid="{00000000-0005-0000-0000-000095090000}"/>
    <cellStyle name="Comma [0] 2 38 24" xfId="2624" xr:uid="{00000000-0005-0000-0000-000096090000}"/>
    <cellStyle name="Comma [0] 2 38 25" xfId="2625" xr:uid="{00000000-0005-0000-0000-000097090000}"/>
    <cellStyle name="Comma [0] 2 38 26" xfId="2626" xr:uid="{00000000-0005-0000-0000-000098090000}"/>
    <cellStyle name="Comma [0] 2 38 27" xfId="2627" xr:uid="{00000000-0005-0000-0000-000099090000}"/>
    <cellStyle name="Comma [0] 2 38 28" xfId="2628" xr:uid="{00000000-0005-0000-0000-00009A090000}"/>
    <cellStyle name="Comma [0] 2 38 29" xfId="2629" xr:uid="{00000000-0005-0000-0000-00009B090000}"/>
    <cellStyle name="Comma [0] 2 38 3" xfId="2630" xr:uid="{00000000-0005-0000-0000-00009C090000}"/>
    <cellStyle name="Comma [0] 2 38 30" xfId="2631" xr:uid="{00000000-0005-0000-0000-00009D090000}"/>
    <cellStyle name="Comma [0] 2 38 31" xfId="2632" xr:uid="{00000000-0005-0000-0000-00009E090000}"/>
    <cellStyle name="Comma [0] 2 38 32" xfId="2633" xr:uid="{00000000-0005-0000-0000-00009F090000}"/>
    <cellStyle name="Comma [0] 2 38 33" xfId="2634" xr:uid="{00000000-0005-0000-0000-0000A0090000}"/>
    <cellStyle name="Comma [0] 2 38 34" xfId="2635" xr:uid="{00000000-0005-0000-0000-0000A1090000}"/>
    <cellStyle name="Comma [0] 2 38 35" xfId="2636" xr:uid="{00000000-0005-0000-0000-0000A2090000}"/>
    <cellStyle name="Comma [0] 2 38 4" xfId="2637" xr:uid="{00000000-0005-0000-0000-0000A3090000}"/>
    <cellStyle name="Comma [0] 2 38 5" xfId="2638" xr:uid="{00000000-0005-0000-0000-0000A4090000}"/>
    <cellStyle name="Comma [0] 2 38 6" xfId="2639" xr:uid="{00000000-0005-0000-0000-0000A5090000}"/>
    <cellStyle name="Comma [0] 2 38 7" xfId="2640" xr:uid="{00000000-0005-0000-0000-0000A6090000}"/>
    <cellStyle name="Comma [0] 2 38 8" xfId="2641" xr:uid="{00000000-0005-0000-0000-0000A7090000}"/>
    <cellStyle name="Comma [0] 2 38 9" xfId="2642" xr:uid="{00000000-0005-0000-0000-0000A8090000}"/>
    <cellStyle name="Comma [0] 2 39" xfId="2643" xr:uid="{00000000-0005-0000-0000-0000A9090000}"/>
    <cellStyle name="Comma [0] 2 39 10" xfId="2644" xr:uid="{00000000-0005-0000-0000-0000AA090000}"/>
    <cellStyle name="Comma [0] 2 39 11" xfId="2645" xr:uid="{00000000-0005-0000-0000-0000AB090000}"/>
    <cellStyle name="Comma [0] 2 39 12" xfId="2646" xr:uid="{00000000-0005-0000-0000-0000AC090000}"/>
    <cellStyle name="Comma [0] 2 39 13" xfId="2647" xr:uid="{00000000-0005-0000-0000-0000AD090000}"/>
    <cellStyle name="Comma [0] 2 39 14" xfId="2648" xr:uid="{00000000-0005-0000-0000-0000AE090000}"/>
    <cellStyle name="Comma [0] 2 39 15" xfId="2649" xr:uid="{00000000-0005-0000-0000-0000AF090000}"/>
    <cellStyle name="Comma [0] 2 39 16" xfId="2650" xr:uid="{00000000-0005-0000-0000-0000B0090000}"/>
    <cellStyle name="Comma [0] 2 39 17" xfId="2651" xr:uid="{00000000-0005-0000-0000-0000B1090000}"/>
    <cellStyle name="Comma [0] 2 39 18" xfId="2652" xr:uid="{00000000-0005-0000-0000-0000B2090000}"/>
    <cellStyle name="Comma [0] 2 39 19" xfId="2653" xr:uid="{00000000-0005-0000-0000-0000B3090000}"/>
    <cellStyle name="Comma [0] 2 39 2" xfId="2654" xr:uid="{00000000-0005-0000-0000-0000B4090000}"/>
    <cellStyle name="Comma [0] 2 39 20" xfId="2655" xr:uid="{00000000-0005-0000-0000-0000B5090000}"/>
    <cellStyle name="Comma [0] 2 39 21" xfId="2656" xr:uid="{00000000-0005-0000-0000-0000B6090000}"/>
    <cellStyle name="Comma [0] 2 39 22" xfId="2657" xr:uid="{00000000-0005-0000-0000-0000B7090000}"/>
    <cellStyle name="Comma [0] 2 39 23" xfId="2658" xr:uid="{00000000-0005-0000-0000-0000B8090000}"/>
    <cellStyle name="Comma [0] 2 39 24" xfId="2659" xr:uid="{00000000-0005-0000-0000-0000B9090000}"/>
    <cellStyle name="Comma [0] 2 39 25" xfId="2660" xr:uid="{00000000-0005-0000-0000-0000BA090000}"/>
    <cellStyle name="Comma [0] 2 39 26" xfId="2661" xr:uid="{00000000-0005-0000-0000-0000BB090000}"/>
    <cellStyle name="Comma [0] 2 39 27" xfId="2662" xr:uid="{00000000-0005-0000-0000-0000BC090000}"/>
    <cellStyle name="Comma [0] 2 39 28" xfId="2663" xr:uid="{00000000-0005-0000-0000-0000BD090000}"/>
    <cellStyle name="Comma [0] 2 39 29" xfId="2664" xr:uid="{00000000-0005-0000-0000-0000BE090000}"/>
    <cellStyle name="Comma [0] 2 39 3" xfId="2665" xr:uid="{00000000-0005-0000-0000-0000BF090000}"/>
    <cellStyle name="Comma [0] 2 39 30" xfId="2666" xr:uid="{00000000-0005-0000-0000-0000C0090000}"/>
    <cellStyle name="Comma [0] 2 39 31" xfId="2667" xr:uid="{00000000-0005-0000-0000-0000C1090000}"/>
    <cellStyle name="Comma [0] 2 39 32" xfId="2668" xr:uid="{00000000-0005-0000-0000-0000C2090000}"/>
    <cellStyle name="Comma [0] 2 39 33" xfId="2669" xr:uid="{00000000-0005-0000-0000-0000C3090000}"/>
    <cellStyle name="Comma [0] 2 39 34" xfId="2670" xr:uid="{00000000-0005-0000-0000-0000C4090000}"/>
    <cellStyle name="Comma [0] 2 39 35" xfId="2671" xr:uid="{00000000-0005-0000-0000-0000C5090000}"/>
    <cellStyle name="Comma [0] 2 39 4" xfId="2672" xr:uid="{00000000-0005-0000-0000-0000C6090000}"/>
    <cellStyle name="Comma [0] 2 39 5" xfId="2673" xr:uid="{00000000-0005-0000-0000-0000C7090000}"/>
    <cellStyle name="Comma [0] 2 39 6" xfId="2674" xr:uid="{00000000-0005-0000-0000-0000C8090000}"/>
    <cellStyle name="Comma [0] 2 39 7" xfId="2675" xr:uid="{00000000-0005-0000-0000-0000C9090000}"/>
    <cellStyle name="Comma [0] 2 39 8" xfId="2676" xr:uid="{00000000-0005-0000-0000-0000CA090000}"/>
    <cellStyle name="Comma [0] 2 39 9" xfId="2677" xr:uid="{00000000-0005-0000-0000-0000CB090000}"/>
    <cellStyle name="Comma [0] 2 4" xfId="2678" xr:uid="{00000000-0005-0000-0000-0000CC090000}"/>
    <cellStyle name="Comma [0] 2 4 10" xfId="2679" xr:uid="{00000000-0005-0000-0000-0000CD090000}"/>
    <cellStyle name="Comma [0] 2 4 11" xfId="2680" xr:uid="{00000000-0005-0000-0000-0000CE090000}"/>
    <cellStyle name="Comma [0] 2 4 12" xfId="2681" xr:uid="{00000000-0005-0000-0000-0000CF090000}"/>
    <cellStyle name="Comma [0] 2 4 13" xfId="2682" xr:uid="{00000000-0005-0000-0000-0000D0090000}"/>
    <cellStyle name="Comma [0] 2 4 14" xfId="2683" xr:uid="{00000000-0005-0000-0000-0000D1090000}"/>
    <cellStyle name="Comma [0] 2 4 15" xfId="2684" xr:uid="{00000000-0005-0000-0000-0000D2090000}"/>
    <cellStyle name="Comma [0] 2 4 16" xfId="2685" xr:uid="{00000000-0005-0000-0000-0000D3090000}"/>
    <cellStyle name="Comma [0] 2 4 17" xfId="2686" xr:uid="{00000000-0005-0000-0000-0000D4090000}"/>
    <cellStyle name="Comma [0] 2 4 18" xfId="2687" xr:uid="{00000000-0005-0000-0000-0000D5090000}"/>
    <cellStyle name="Comma [0] 2 4 19" xfId="2688" xr:uid="{00000000-0005-0000-0000-0000D6090000}"/>
    <cellStyle name="Comma [0] 2 4 2" xfId="2689" xr:uid="{00000000-0005-0000-0000-0000D7090000}"/>
    <cellStyle name="Comma [0] 2 4 20" xfId="2690" xr:uid="{00000000-0005-0000-0000-0000D8090000}"/>
    <cellStyle name="Comma [0] 2 4 21" xfId="2691" xr:uid="{00000000-0005-0000-0000-0000D9090000}"/>
    <cellStyle name="Comma [0] 2 4 22" xfId="2692" xr:uid="{00000000-0005-0000-0000-0000DA090000}"/>
    <cellStyle name="Comma [0] 2 4 23" xfId="2693" xr:uid="{00000000-0005-0000-0000-0000DB090000}"/>
    <cellStyle name="Comma [0] 2 4 24" xfId="2694" xr:uid="{00000000-0005-0000-0000-0000DC090000}"/>
    <cellStyle name="Comma [0] 2 4 25" xfId="2695" xr:uid="{00000000-0005-0000-0000-0000DD090000}"/>
    <cellStyle name="Comma [0] 2 4 26" xfId="2696" xr:uid="{00000000-0005-0000-0000-0000DE090000}"/>
    <cellStyle name="Comma [0] 2 4 27" xfId="2697" xr:uid="{00000000-0005-0000-0000-0000DF090000}"/>
    <cellStyle name="Comma [0] 2 4 28" xfId="2698" xr:uid="{00000000-0005-0000-0000-0000E0090000}"/>
    <cellStyle name="Comma [0] 2 4 29" xfId="2699" xr:uid="{00000000-0005-0000-0000-0000E1090000}"/>
    <cellStyle name="Comma [0] 2 4 3" xfId="2700" xr:uid="{00000000-0005-0000-0000-0000E2090000}"/>
    <cellStyle name="Comma [0] 2 4 30" xfId="2701" xr:uid="{00000000-0005-0000-0000-0000E3090000}"/>
    <cellStyle name="Comma [0] 2 4 31" xfId="2702" xr:uid="{00000000-0005-0000-0000-0000E4090000}"/>
    <cellStyle name="Comma [0] 2 4 32" xfId="2703" xr:uid="{00000000-0005-0000-0000-0000E5090000}"/>
    <cellStyle name="Comma [0] 2 4 33" xfId="2704" xr:uid="{00000000-0005-0000-0000-0000E6090000}"/>
    <cellStyle name="Comma [0] 2 4 34" xfId="2705" xr:uid="{00000000-0005-0000-0000-0000E7090000}"/>
    <cellStyle name="Comma [0] 2 4 35" xfId="2706" xr:uid="{00000000-0005-0000-0000-0000E8090000}"/>
    <cellStyle name="Comma [0] 2 4 4" xfId="2707" xr:uid="{00000000-0005-0000-0000-0000E9090000}"/>
    <cellStyle name="Comma [0] 2 4 5" xfId="2708" xr:uid="{00000000-0005-0000-0000-0000EA090000}"/>
    <cellStyle name="Comma [0] 2 4 6" xfId="2709" xr:uid="{00000000-0005-0000-0000-0000EB090000}"/>
    <cellStyle name="Comma [0] 2 4 7" xfId="2710" xr:uid="{00000000-0005-0000-0000-0000EC090000}"/>
    <cellStyle name="Comma [0] 2 4 8" xfId="2711" xr:uid="{00000000-0005-0000-0000-0000ED090000}"/>
    <cellStyle name="Comma [0] 2 4 9" xfId="2712" xr:uid="{00000000-0005-0000-0000-0000EE090000}"/>
    <cellStyle name="Comma [0] 2 40" xfId="2713" xr:uid="{00000000-0005-0000-0000-0000EF090000}"/>
    <cellStyle name="Comma [0] 2 40 10" xfId="2714" xr:uid="{00000000-0005-0000-0000-0000F0090000}"/>
    <cellStyle name="Comma [0] 2 40 11" xfId="2715" xr:uid="{00000000-0005-0000-0000-0000F1090000}"/>
    <cellStyle name="Comma [0] 2 40 12" xfId="2716" xr:uid="{00000000-0005-0000-0000-0000F2090000}"/>
    <cellStyle name="Comma [0] 2 40 13" xfId="2717" xr:uid="{00000000-0005-0000-0000-0000F3090000}"/>
    <cellStyle name="Comma [0] 2 40 14" xfId="2718" xr:uid="{00000000-0005-0000-0000-0000F4090000}"/>
    <cellStyle name="Comma [0] 2 40 15" xfId="2719" xr:uid="{00000000-0005-0000-0000-0000F5090000}"/>
    <cellStyle name="Comma [0] 2 40 16" xfId="2720" xr:uid="{00000000-0005-0000-0000-0000F6090000}"/>
    <cellStyle name="Comma [0] 2 40 17" xfId="2721" xr:uid="{00000000-0005-0000-0000-0000F7090000}"/>
    <cellStyle name="Comma [0] 2 40 18" xfId="2722" xr:uid="{00000000-0005-0000-0000-0000F8090000}"/>
    <cellStyle name="Comma [0] 2 40 19" xfId="2723" xr:uid="{00000000-0005-0000-0000-0000F9090000}"/>
    <cellStyle name="Comma [0] 2 40 2" xfId="2724" xr:uid="{00000000-0005-0000-0000-0000FA090000}"/>
    <cellStyle name="Comma [0] 2 40 20" xfId="2725" xr:uid="{00000000-0005-0000-0000-0000FB090000}"/>
    <cellStyle name="Comma [0] 2 40 21" xfId="2726" xr:uid="{00000000-0005-0000-0000-0000FC090000}"/>
    <cellStyle name="Comma [0] 2 40 22" xfId="2727" xr:uid="{00000000-0005-0000-0000-0000FD090000}"/>
    <cellStyle name="Comma [0] 2 40 23" xfId="2728" xr:uid="{00000000-0005-0000-0000-0000FE090000}"/>
    <cellStyle name="Comma [0] 2 40 24" xfId="2729" xr:uid="{00000000-0005-0000-0000-0000FF090000}"/>
    <cellStyle name="Comma [0] 2 40 25" xfId="2730" xr:uid="{00000000-0005-0000-0000-0000000A0000}"/>
    <cellStyle name="Comma [0] 2 40 26" xfId="2731" xr:uid="{00000000-0005-0000-0000-0000010A0000}"/>
    <cellStyle name="Comma [0] 2 40 27" xfId="2732" xr:uid="{00000000-0005-0000-0000-0000020A0000}"/>
    <cellStyle name="Comma [0] 2 40 28" xfId="2733" xr:uid="{00000000-0005-0000-0000-0000030A0000}"/>
    <cellStyle name="Comma [0] 2 40 29" xfId="2734" xr:uid="{00000000-0005-0000-0000-0000040A0000}"/>
    <cellStyle name="Comma [0] 2 40 3" xfId="2735" xr:uid="{00000000-0005-0000-0000-0000050A0000}"/>
    <cellStyle name="Comma [0] 2 40 30" xfId="2736" xr:uid="{00000000-0005-0000-0000-0000060A0000}"/>
    <cellStyle name="Comma [0] 2 40 31" xfId="2737" xr:uid="{00000000-0005-0000-0000-0000070A0000}"/>
    <cellStyle name="Comma [0] 2 40 32" xfId="2738" xr:uid="{00000000-0005-0000-0000-0000080A0000}"/>
    <cellStyle name="Comma [0] 2 40 33" xfId="2739" xr:uid="{00000000-0005-0000-0000-0000090A0000}"/>
    <cellStyle name="Comma [0] 2 40 34" xfId="2740" xr:uid="{00000000-0005-0000-0000-00000A0A0000}"/>
    <cellStyle name="Comma [0] 2 40 35" xfId="2741" xr:uid="{00000000-0005-0000-0000-00000B0A0000}"/>
    <cellStyle name="Comma [0] 2 40 4" xfId="2742" xr:uid="{00000000-0005-0000-0000-00000C0A0000}"/>
    <cellStyle name="Comma [0] 2 40 5" xfId="2743" xr:uid="{00000000-0005-0000-0000-00000D0A0000}"/>
    <cellStyle name="Comma [0] 2 40 6" xfId="2744" xr:uid="{00000000-0005-0000-0000-00000E0A0000}"/>
    <cellStyle name="Comma [0] 2 40 7" xfId="2745" xr:uid="{00000000-0005-0000-0000-00000F0A0000}"/>
    <cellStyle name="Comma [0] 2 40 8" xfId="2746" xr:uid="{00000000-0005-0000-0000-0000100A0000}"/>
    <cellStyle name="Comma [0] 2 40 9" xfId="2747" xr:uid="{00000000-0005-0000-0000-0000110A0000}"/>
    <cellStyle name="Comma [0] 2 41" xfId="2748" xr:uid="{00000000-0005-0000-0000-0000120A0000}"/>
    <cellStyle name="Comma [0] 2 41 10" xfId="2749" xr:uid="{00000000-0005-0000-0000-0000130A0000}"/>
    <cellStyle name="Comma [0] 2 41 11" xfId="2750" xr:uid="{00000000-0005-0000-0000-0000140A0000}"/>
    <cellStyle name="Comma [0] 2 41 12" xfId="2751" xr:uid="{00000000-0005-0000-0000-0000150A0000}"/>
    <cellStyle name="Comma [0] 2 41 13" xfId="2752" xr:uid="{00000000-0005-0000-0000-0000160A0000}"/>
    <cellStyle name="Comma [0] 2 41 14" xfId="2753" xr:uid="{00000000-0005-0000-0000-0000170A0000}"/>
    <cellStyle name="Comma [0] 2 41 15" xfId="2754" xr:uid="{00000000-0005-0000-0000-0000180A0000}"/>
    <cellStyle name="Comma [0] 2 41 16" xfId="2755" xr:uid="{00000000-0005-0000-0000-0000190A0000}"/>
    <cellStyle name="Comma [0] 2 41 17" xfId="2756" xr:uid="{00000000-0005-0000-0000-00001A0A0000}"/>
    <cellStyle name="Comma [0] 2 41 18" xfId="2757" xr:uid="{00000000-0005-0000-0000-00001B0A0000}"/>
    <cellStyle name="Comma [0] 2 41 19" xfId="2758" xr:uid="{00000000-0005-0000-0000-00001C0A0000}"/>
    <cellStyle name="Comma [0] 2 41 2" xfId="2759" xr:uid="{00000000-0005-0000-0000-00001D0A0000}"/>
    <cellStyle name="Comma [0] 2 41 20" xfId="2760" xr:uid="{00000000-0005-0000-0000-00001E0A0000}"/>
    <cellStyle name="Comma [0] 2 41 21" xfId="2761" xr:uid="{00000000-0005-0000-0000-00001F0A0000}"/>
    <cellStyle name="Comma [0] 2 41 22" xfId="2762" xr:uid="{00000000-0005-0000-0000-0000200A0000}"/>
    <cellStyle name="Comma [0] 2 41 23" xfId="2763" xr:uid="{00000000-0005-0000-0000-0000210A0000}"/>
    <cellStyle name="Comma [0] 2 41 24" xfId="2764" xr:uid="{00000000-0005-0000-0000-0000220A0000}"/>
    <cellStyle name="Comma [0] 2 41 25" xfId="2765" xr:uid="{00000000-0005-0000-0000-0000230A0000}"/>
    <cellStyle name="Comma [0] 2 41 26" xfId="2766" xr:uid="{00000000-0005-0000-0000-0000240A0000}"/>
    <cellStyle name="Comma [0] 2 41 27" xfId="2767" xr:uid="{00000000-0005-0000-0000-0000250A0000}"/>
    <cellStyle name="Comma [0] 2 41 28" xfId="2768" xr:uid="{00000000-0005-0000-0000-0000260A0000}"/>
    <cellStyle name="Comma [0] 2 41 29" xfId="2769" xr:uid="{00000000-0005-0000-0000-0000270A0000}"/>
    <cellStyle name="Comma [0] 2 41 3" xfId="2770" xr:uid="{00000000-0005-0000-0000-0000280A0000}"/>
    <cellStyle name="Comma [0] 2 41 30" xfId="2771" xr:uid="{00000000-0005-0000-0000-0000290A0000}"/>
    <cellStyle name="Comma [0] 2 41 31" xfId="2772" xr:uid="{00000000-0005-0000-0000-00002A0A0000}"/>
    <cellStyle name="Comma [0] 2 41 32" xfId="2773" xr:uid="{00000000-0005-0000-0000-00002B0A0000}"/>
    <cellStyle name="Comma [0] 2 41 33" xfId="2774" xr:uid="{00000000-0005-0000-0000-00002C0A0000}"/>
    <cellStyle name="Comma [0] 2 41 34" xfId="2775" xr:uid="{00000000-0005-0000-0000-00002D0A0000}"/>
    <cellStyle name="Comma [0] 2 41 35" xfId="2776" xr:uid="{00000000-0005-0000-0000-00002E0A0000}"/>
    <cellStyle name="Comma [0] 2 41 4" xfId="2777" xr:uid="{00000000-0005-0000-0000-00002F0A0000}"/>
    <cellStyle name="Comma [0] 2 41 5" xfId="2778" xr:uid="{00000000-0005-0000-0000-0000300A0000}"/>
    <cellStyle name="Comma [0] 2 41 6" xfId="2779" xr:uid="{00000000-0005-0000-0000-0000310A0000}"/>
    <cellStyle name="Comma [0] 2 41 7" xfId="2780" xr:uid="{00000000-0005-0000-0000-0000320A0000}"/>
    <cellStyle name="Comma [0] 2 41 8" xfId="2781" xr:uid="{00000000-0005-0000-0000-0000330A0000}"/>
    <cellStyle name="Comma [0] 2 41 9" xfId="2782" xr:uid="{00000000-0005-0000-0000-0000340A0000}"/>
    <cellStyle name="Comma [0] 2 42" xfId="2783" xr:uid="{00000000-0005-0000-0000-0000350A0000}"/>
    <cellStyle name="Comma [0] 2 42 10" xfId="2784" xr:uid="{00000000-0005-0000-0000-0000360A0000}"/>
    <cellStyle name="Comma [0] 2 42 11" xfId="2785" xr:uid="{00000000-0005-0000-0000-0000370A0000}"/>
    <cellStyle name="Comma [0] 2 42 12" xfId="2786" xr:uid="{00000000-0005-0000-0000-0000380A0000}"/>
    <cellStyle name="Comma [0] 2 42 13" xfId="2787" xr:uid="{00000000-0005-0000-0000-0000390A0000}"/>
    <cellStyle name="Comma [0] 2 42 14" xfId="2788" xr:uid="{00000000-0005-0000-0000-00003A0A0000}"/>
    <cellStyle name="Comma [0] 2 42 15" xfId="2789" xr:uid="{00000000-0005-0000-0000-00003B0A0000}"/>
    <cellStyle name="Comma [0] 2 42 16" xfId="2790" xr:uid="{00000000-0005-0000-0000-00003C0A0000}"/>
    <cellStyle name="Comma [0] 2 42 17" xfId="2791" xr:uid="{00000000-0005-0000-0000-00003D0A0000}"/>
    <cellStyle name="Comma [0] 2 42 18" xfId="2792" xr:uid="{00000000-0005-0000-0000-00003E0A0000}"/>
    <cellStyle name="Comma [0] 2 42 19" xfId="2793" xr:uid="{00000000-0005-0000-0000-00003F0A0000}"/>
    <cellStyle name="Comma [0] 2 42 2" xfId="2794" xr:uid="{00000000-0005-0000-0000-0000400A0000}"/>
    <cellStyle name="Comma [0] 2 42 20" xfId="2795" xr:uid="{00000000-0005-0000-0000-0000410A0000}"/>
    <cellStyle name="Comma [0] 2 42 21" xfId="2796" xr:uid="{00000000-0005-0000-0000-0000420A0000}"/>
    <cellStyle name="Comma [0] 2 42 22" xfId="2797" xr:uid="{00000000-0005-0000-0000-0000430A0000}"/>
    <cellStyle name="Comma [0] 2 42 23" xfId="2798" xr:uid="{00000000-0005-0000-0000-0000440A0000}"/>
    <cellStyle name="Comma [0] 2 42 24" xfId="2799" xr:uid="{00000000-0005-0000-0000-0000450A0000}"/>
    <cellStyle name="Comma [0] 2 42 25" xfId="2800" xr:uid="{00000000-0005-0000-0000-0000460A0000}"/>
    <cellStyle name="Comma [0] 2 42 26" xfId="2801" xr:uid="{00000000-0005-0000-0000-0000470A0000}"/>
    <cellStyle name="Comma [0] 2 42 27" xfId="2802" xr:uid="{00000000-0005-0000-0000-0000480A0000}"/>
    <cellStyle name="Comma [0] 2 42 28" xfId="2803" xr:uid="{00000000-0005-0000-0000-0000490A0000}"/>
    <cellStyle name="Comma [0] 2 42 29" xfId="2804" xr:uid="{00000000-0005-0000-0000-00004A0A0000}"/>
    <cellStyle name="Comma [0] 2 42 3" xfId="2805" xr:uid="{00000000-0005-0000-0000-00004B0A0000}"/>
    <cellStyle name="Comma [0] 2 42 30" xfId="2806" xr:uid="{00000000-0005-0000-0000-00004C0A0000}"/>
    <cellStyle name="Comma [0] 2 42 31" xfId="2807" xr:uid="{00000000-0005-0000-0000-00004D0A0000}"/>
    <cellStyle name="Comma [0] 2 42 32" xfId="2808" xr:uid="{00000000-0005-0000-0000-00004E0A0000}"/>
    <cellStyle name="Comma [0] 2 42 33" xfId="2809" xr:uid="{00000000-0005-0000-0000-00004F0A0000}"/>
    <cellStyle name="Comma [0] 2 42 34" xfId="2810" xr:uid="{00000000-0005-0000-0000-0000500A0000}"/>
    <cellStyle name="Comma [0] 2 42 35" xfId="2811" xr:uid="{00000000-0005-0000-0000-0000510A0000}"/>
    <cellStyle name="Comma [0] 2 42 4" xfId="2812" xr:uid="{00000000-0005-0000-0000-0000520A0000}"/>
    <cellStyle name="Comma [0] 2 42 5" xfId="2813" xr:uid="{00000000-0005-0000-0000-0000530A0000}"/>
    <cellStyle name="Comma [0] 2 42 6" xfId="2814" xr:uid="{00000000-0005-0000-0000-0000540A0000}"/>
    <cellStyle name="Comma [0] 2 42 7" xfId="2815" xr:uid="{00000000-0005-0000-0000-0000550A0000}"/>
    <cellStyle name="Comma [0] 2 42 8" xfId="2816" xr:uid="{00000000-0005-0000-0000-0000560A0000}"/>
    <cellStyle name="Comma [0] 2 42 9" xfId="2817" xr:uid="{00000000-0005-0000-0000-0000570A0000}"/>
    <cellStyle name="Comma [0] 2 43" xfId="2818" xr:uid="{00000000-0005-0000-0000-0000580A0000}"/>
    <cellStyle name="Comma [0] 2 43 10" xfId="2819" xr:uid="{00000000-0005-0000-0000-0000590A0000}"/>
    <cellStyle name="Comma [0] 2 43 11" xfId="2820" xr:uid="{00000000-0005-0000-0000-00005A0A0000}"/>
    <cellStyle name="Comma [0] 2 43 12" xfId="2821" xr:uid="{00000000-0005-0000-0000-00005B0A0000}"/>
    <cellStyle name="Comma [0] 2 43 13" xfId="2822" xr:uid="{00000000-0005-0000-0000-00005C0A0000}"/>
    <cellStyle name="Comma [0] 2 43 14" xfId="2823" xr:uid="{00000000-0005-0000-0000-00005D0A0000}"/>
    <cellStyle name="Comma [0] 2 43 15" xfId="2824" xr:uid="{00000000-0005-0000-0000-00005E0A0000}"/>
    <cellStyle name="Comma [0] 2 43 16" xfId="2825" xr:uid="{00000000-0005-0000-0000-00005F0A0000}"/>
    <cellStyle name="Comma [0] 2 43 17" xfId="2826" xr:uid="{00000000-0005-0000-0000-0000600A0000}"/>
    <cellStyle name="Comma [0] 2 43 18" xfId="2827" xr:uid="{00000000-0005-0000-0000-0000610A0000}"/>
    <cellStyle name="Comma [0] 2 43 19" xfId="2828" xr:uid="{00000000-0005-0000-0000-0000620A0000}"/>
    <cellStyle name="Comma [0] 2 43 2" xfId="2829" xr:uid="{00000000-0005-0000-0000-0000630A0000}"/>
    <cellStyle name="Comma [0] 2 43 20" xfId="2830" xr:uid="{00000000-0005-0000-0000-0000640A0000}"/>
    <cellStyle name="Comma [0] 2 43 21" xfId="2831" xr:uid="{00000000-0005-0000-0000-0000650A0000}"/>
    <cellStyle name="Comma [0] 2 43 22" xfId="2832" xr:uid="{00000000-0005-0000-0000-0000660A0000}"/>
    <cellStyle name="Comma [0] 2 43 23" xfId="2833" xr:uid="{00000000-0005-0000-0000-0000670A0000}"/>
    <cellStyle name="Comma [0] 2 43 24" xfId="2834" xr:uid="{00000000-0005-0000-0000-0000680A0000}"/>
    <cellStyle name="Comma [0] 2 43 25" xfId="2835" xr:uid="{00000000-0005-0000-0000-0000690A0000}"/>
    <cellStyle name="Comma [0] 2 43 26" xfId="2836" xr:uid="{00000000-0005-0000-0000-00006A0A0000}"/>
    <cellStyle name="Comma [0] 2 43 27" xfId="2837" xr:uid="{00000000-0005-0000-0000-00006B0A0000}"/>
    <cellStyle name="Comma [0] 2 43 28" xfId="2838" xr:uid="{00000000-0005-0000-0000-00006C0A0000}"/>
    <cellStyle name="Comma [0] 2 43 29" xfId="2839" xr:uid="{00000000-0005-0000-0000-00006D0A0000}"/>
    <cellStyle name="Comma [0] 2 43 3" xfId="2840" xr:uid="{00000000-0005-0000-0000-00006E0A0000}"/>
    <cellStyle name="Comma [0] 2 43 30" xfId="2841" xr:uid="{00000000-0005-0000-0000-00006F0A0000}"/>
    <cellStyle name="Comma [0] 2 43 31" xfId="2842" xr:uid="{00000000-0005-0000-0000-0000700A0000}"/>
    <cellStyle name="Comma [0] 2 43 32" xfId="2843" xr:uid="{00000000-0005-0000-0000-0000710A0000}"/>
    <cellStyle name="Comma [0] 2 43 33" xfId="2844" xr:uid="{00000000-0005-0000-0000-0000720A0000}"/>
    <cellStyle name="Comma [0] 2 43 34" xfId="2845" xr:uid="{00000000-0005-0000-0000-0000730A0000}"/>
    <cellStyle name="Comma [0] 2 43 35" xfId="2846" xr:uid="{00000000-0005-0000-0000-0000740A0000}"/>
    <cellStyle name="Comma [0] 2 43 4" xfId="2847" xr:uid="{00000000-0005-0000-0000-0000750A0000}"/>
    <cellStyle name="Comma [0] 2 43 5" xfId="2848" xr:uid="{00000000-0005-0000-0000-0000760A0000}"/>
    <cellStyle name="Comma [0] 2 43 6" xfId="2849" xr:uid="{00000000-0005-0000-0000-0000770A0000}"/>
    <cellStyle name="Comma [0] 2 43 7" xfId="2850" xr:uid="{00000000-0005-0000-0000-0000780A0000}"/>
    <cellStyle name="Comma [0] 2 43 8" xfId="2851" xr:uid="{00000000-0005-0000-0000-0000790A0000}"/>
    <cellStyle name="Comma [0] 2 43 9" xfId="2852" xr:uid="{00000000-0005-0000-0000-00007A0A0000}"/>
    <cellStyle name="Comma [0] 2 44" xfId="2853" xr:uid="{00000000-0005-0000-0000-00007B0A0000}"/>
    <cellStyle name="Comma [0] 2 44 10" xfId="2854" xr:uid="{00000000-0005-0000-0000-00007C0A0000}"/>
    <cellStyle name="Comma [0] 2 44 11" xfId="2855" xr:uid="{00000000-0005-0000-0000-00007D0A0000}"/>
    <cellStyle name="Comma [0] 2 44 12" xfId="2856" xr:uid="{00000000-0005-0000-0000-00007E0A0000}"/>
    <cellStyle name="Comma [0] 2 44 13" xfId="2857" xr:uid="{00000000-0005-0000-0000-00007F0A0000}"/>
    <cellStyle name="Comma [0] 2 44 14" xfId="2858" xr:uid="{00000000-0005-0000-0000-0000800A0000}"/>
    <cellStyle name="Comma [0] 2 44 15" xfId="2859" xr:uid="{00000000-0005-0000-0000-0000810A0000}"/>
    <cellStyle name="Comma [0] 2 44 16" xfId="2860" xr:uid="{00000000-0005-0000-0000-0000820A0000}"/>
    <cellStyle name="Comma [0] 2 44 17" xfId="2861" xr:uid="{00000000-0005-0000-0000-0000830A0000}"/>
    <cellStyle name="Comma [0] 2 44 18" xfId="2862" xr:uid="{00000000-0005-0000-0000-0000840A0000}"/>
    <cellStyle name="Comma [0] 2 44 19" xfId="2863" xr:uid="{00000000-0005-0000-0000-0000850A0000}"/>
    <cellStyle name="Comma [0] 2 44 2" xfId="2864" xr:uid="{00000000-0005-0000-0000-0000860A0000}"/>
    <cellStyle name="Comma [0] 2 44 20" xfId="2865" xr:uid="{00000000-0005-0000-0000-0000870A0000}"/>
    <cellStyle name="Comma [0] 2 44 21" xfId="2866" xr:uid="{00000000-0005-0000-0000-0000880A0000}"/>
    <cellStyle name="Comma [0] 2 44 22" xfId="2867" xr:uid="{00000000-0005-0000-0000-0000890A0000}"/>
    <cellStyle name="Comma [0] 2 44 23" xfId="2868" xr:uid="{00000000-0005-0000-0000-00008A0A0000}"/>
    <cellStyle name="Comma [0] 2 44 24" xfId="2869" xr:uid="{00000000-0005-0000-0000-00008B0A0000}"/>
    <cellStyle name="Comma [0] 2 44 25" xfId="2870" xr:uid="{00000000-0005-0000-0000-00008C0A0000}"/>
    <cellStyle name="Comma [0] 2 44 26" xfId="2871" xr:uid="{00000000-0005-0000-0000-00008D0A0000}"/>
    <cellStyle name="Comma [0] 2 44 27" xfId="2872" xr:uid="{00000000-0005-0000-0000-00008E0A0000}"/>
    <cellStyle name="Comma [0] 2 44 28" xfId="2873" xr:uid="{00000000-0005-0000-0000-00008F0A0000}"/>
    <cellStyle name="Comma [0] 2 44 29" xfId="2874" xr:uid="{00000000-0005-0000-0000-0000900A0000}"/>
    <cellStyle name="Comma [0] 2 44 3" xfId="2875" xr:uid="{00000000-0005-0000-0000-0000910A0000}"/>
    <cellStyle name="Comma [0] 2 44 30" xfId="2876" xr:uid="{00000000-0005-0000-0000-0000920A0000}"/>
    <cellStyle name="Comma [0] 2 44 31" xfId="2877" xr:uid="{00000000-0005-0000-0000-0000930A0000}"/>
    <cellStyle name="Comma [0] 2 44 32" xfId="2878" xr:uid="{00000000-0005-0000-0000-0000940A0000}"/>
    <cellStyle name="Comma [0] 2 44 33" xfId="2879" xr:uid="{00000000-0005-0000-0000-0000950A0000}"/>
    <cellStyle name="Comma [0] 2 44 34" xfId="2880" xr:uid="{00000000-0005-0000-0000-0000960A0000}"/>
    <cellStyle name="Comma [0] 2 44 35" xfId="2881" xr:uid="{00000000-0005-0000-0000-0000970A0000}"/>
    <cellStyle name="Comma [0] 2 44 4" xfId="2882" xr:uid="{00000000-0005-0000-0000-0000980A0000}"/>
    <cellStyle name="Comma [0] 2 44 5" xfId="2883" xr:uid="{00000000-0005-0000-0000-0000990A0000}"/>
    <cellStyle name="Comma [0] 2 44 6" xfId="2884" xr:uid="{00000000-0005-0000-0000-00009A0A0000}"/>
    <cellStyle name="Comma [0] 2 44 7" xfId="2885" xr:uid="{00000000-0005-0000-0000-00009B0A0000}"/>
    <cellStyle name="Comma [0] 2 44 8" xfId="2886" xr:uid="{00000000-0005-0000-0000-00009C0A0000}"/>
    <cellStyle name="Comma [0] 2 44 9" xfId="2887" xr:uid="{00000000-0005-0000-0000-00009D0A0000}"/>
    <cellStyle name="Comma [0] 2 45" xfId="2888" xr:uid="{00000000-0005-0000-0000-00009E0A0000}"/>
    <cellStyle name="Comma [0] 2 45 10" xfId="2889" xr:uid="{00000000-0005-0000-0000-00009F0A0000}"/>
    <cellStyle name="Comma [0] 2 45 11" xfId="2890" xr:uid="{00000000-0005-0000-0000-0000A00A0000}"/>
    <cellStyle name="Comma [0] 2 45 12" xfId="2891" xr:uid="{00000000-0005-0000-0000-0000A10A0000}"/>
    <cellStyle name="Comma [0] 2 45 13" xfId="2892" xr:uid="{00000000-0005-0000-0000-0000A20A0000}"/>
    <cellStyle name="Comma [0] 2 45 14" xfId="2893" xr:uid="{00000000-0005-0000-0000-0000A30A0000}"/>
    <cellStyle name="Comma [0] 2 45 15" xfId="2894" xr:uid="{00000000-0005-0000-0000-0000A40A0000}"/>
    <cellStyle name="Comma [0] 2 45 16" xfId="2895" xr:uid="{00000000-0005-0000-0000-0000A50A0000}"/>
    <cellStyle name="Comma [0] 2 45 17" xfId="2896" xr:uid="{00000000-0005-0000-0000-0000A60A0000}"/>
    <cellStyle name="Comma [0] 2 45 18" xfId="2897" xr:uid="{00000000-0005-0000-0000-0000A70A0000}"/>
    <cellStyle name="Comma [0] 2 45 19" xfId="2898" xr:uid="{00000000-0005-0000-0000-0000A80A0000}"/>
    <cellStyle name="Comma [0] 2 45 2" xfId="2899" xr:uid="{00000000-0005-0000-0000-0000A90A0000}"/>
    <cellStyle name="Comma [0] 2 45 20" xfId="2900" xr:uid="{00000000-0005-0000-0000-0000AA0A0000}"/>
    <cellStyle name="Comma [0] 2 45 21" xfId="2901" xr:uid="{00000000-0005-0000-0000-0000AB0A0000}"/>
    <cellStyle name="Comma [0] 2 45 22" xfId="2902" xr:uid="{00000000-0005-0000-0000-0000AC0A0000}"/>
    <cellStyle name="Comma [0] 2 45 23" xfId="2903" xr:uid="{00000000-0005-0000-0000-0000AD0A0000}"/>
    <cellStyle name="Comma [0] 2 45 24" xfId="2904" xr:uid="{00000000-0005-0000-0000-0000AE0A0000}"/>
    <cellStyle name="Comma [0] 2 45 25" xfId="2905" xr:uid="{00000000-0005-0000-0000-0000AF0A0000}"/>
    <cellStyle name="Comma [0] 2 45 26" xfId="2906" xr:uid="{00000000-0005-0000-0000-0000B00A0000}"/>
    <cellStyle name="Comma [0] 2 45 27" xfId="2907" xr:uid="{00000000-0005-0000-0000-0000B10A0000}"/>
    <cellStyle name="Comma [0] 2 45 28" xfId="2908" xr:uid="{00000000-0005-0000-0000-0000B20A0000}"/>
    <cellStyle name="Comma [0] 2 45 29" xfId="2909" xr:uid="{00000000-0005-0000-0000-0000B30A0000}"/>
    <cellStyle name="Comma [0] 2 45 3" xfId="2910" xr:uid="{00000000-0005-0000-0000-0000B40A0000}"/>
    <cellStyle name="Comma [0] 2 45 30" xfId="2911" xr:uid="{00000000-0005-0000-0000-0000B50A0000}"/>
    <cellStyle name="Comma [0] 2 45 31" xfId="2912" xr:uid="{00000000-0005-0000-0000-0000B60A0000}"/>
    <cellStyle name="Comma [0] 2 45 32" xfId="2913" xr:uid="{00000000-0005-0000-0000-0000B70A0000}"/>
    <cellStyle name="Comma [0] 2 45 33" xfId="2914" xr:uid="{00000000-0005-0000-0000-0000B80A0000}"/>
    <cellStyle name="Comma [0] 2 45 34" xfId="2915" xr:uid="{00000000-0005-0000-0000-0000B90A0000}"/>
    <cellStyle name="Comma [0] 2 45 35" xfId="2916" xr:uid="{00000000-0005-0000-0000-0000BA0A0000}"/>
    <cellStyle name="Comma [0] 2 45 4" xfId="2917" xr:uid="{00000000-0005-0000-0000-0000BB0A0000}"/>
    <cellStyle name="Comma [0] 2 45 5" xfId="2918" xr:uid="{00000000-0005-0000-0000-0000BC0A0000}"/>
    <cellStyle name="Comma [0] 2 45 6" xfId="2919" xr:uid="{00000000-0005-0000-0000-0000BD0A0000}"/>
    <cellStyle name="Comma [0] 2 45 7" xfId="2920" xr:uid="{00000000-0005-0000-0000-0000BE0A0000}"/>
    <cellStyle name="Comma [0] 2 45 8" xfId="2921" xr:uid="{00000000-0005-0000-0000-0000BF0A0000}"/>
    <cellStyle name="Comma [0] 2 45 9" xfId="2922" xr:uid="{00000000-0005-0000-0000-0000C00A0000}"/>
    <cellStyle name="Comma [0] 2 46" xfId="2923" xr:uid="{00000000-0005-0000-0000-0000C10A0000}"/>
    <cellStyle name="Comma [0] 2 46 10" xfId="2924" xr:uid="{00000000-0005-0000-0000-0000C20A0000}"/>
    <cellStyle name="Comma [0] 2 46 11" xfId="2925" xr:uid="{00000000-0005-0000-0000-0000C30A0000}"/>
    <cellStyle name="Comma [0] 2 46 12" xfId="2926" xr:uid="{00000000-0005-0000-0000-0000C40A0000}"/>
    <cellStyle name="Comma [0] 2 46 13" xfId="2927" xr:uid="{00000000-0005-0000-0000-0000C50A0000}"/>
    <cellStyle name="Comma [0] 2 46 14" xfId="2928" xr:uid="{00000000-0005-0000-0000-0000C60A0000}"/>
    <cellStyle name="Comma [0] 2 46 15" xfId="2929" xr:uid="{00000000-0005-0000-0000-0000C70A0000}"/>
    <cellStyle name="Comma [0] 2 46 16" xfId="2930" xr:uid="{00000000-0005-0000-0000-0000C80A0000}"/>
    <cellStyle name="Comma [0] 2 46 17" xfId="2931" xr:uid="{00000000-0005-0000-0000-0000C90A0000}"/>
    <cellStyle name="Comma [0] 2 46 18" xfId="2932" xr:uid="{00000000-0005-0000-0000-0000CA0A0000}"/>
    <cellStyle name="Comma [0] 2 46 19" xfId="2933" xr:uid="{00000000-0005-0000-0000-0000CB0A0000}"/>
    <cellStyle name="Comma [0] 2 46 2" xfId="2934" xr:uid="{00000000-0005-0000-0000-0000CC0A0000}"/>
    <cellStyle name="Comma [0] 2 46 20" xfId="2935" xr:uid="{00000000-0005-0000-0000-0000CD0A0000}"/>
    <cellStyle name="Comma [0] 2 46 21" xfId="2936" xr:uid="{00000000-0005-0000-0000-0000CE0A0000}"/>
    <cellStyle name="Comma [0] 2 46 22" xfId="2937" xr:uid="{00000000-0005-0000-0000-0000CF0A0000}"/>
    <cellStyle name="Comma [0] 2 46 23" xfId="2938" xr:uid="{00000000-0005-0000-0000-0000D00A0000}"/>
    <cellStyle name="Comma [0] 2 46 24" xfId="2939" xr:uid="{00000000-0005-0000-0000-0000D10A0000}"/>
    <cellStyle name="Comma [0] 2 46 25" xfId="2940" xr:uid="{00000000-0005-0000-0000-0000D20A0000}"/>
    <cellStyle name="Comma [0] 2 46 26" xfId="2941" xr:uid="{00000000-0005-0000-0000-0000D30A0000}"/>
    <cellStyle name="Comma [0] 2 46 27" xfId="2942" xr:uid="{00000000-0005-0000-0000-0000D40A0000}"/>
    <cellStyle name="Comma [0] 2 46 28" xfId="2943" xr:uid="{00000000-0005-0000-0000-0000D50A0000}"/>
    <cellStyle name="Comma [0] 2 46 29" xfId="2944" xr:uid="{00000000-0005-0000-0000-0000D60A0000}"/>
    <cellStyle name="Comma [0] 2 46 3" xfId="2945" xr:uid="{00000000-0005-0000-0000-0000D70A0000}"/>
    <cellStyle name="Comma [0] 2 46 30" xfId="2946" xr:uid="{00000000-0005-0000-0000-0000D80A0000}"/>
    <cellStyle name="Comma [0] 2 46 31" xfId="2947" xr:uid="{00000000-0005-0000-0000-0000D90A0000}"/>
    <cellStyle name="Comma [0] 2 46 32" xfId="2948" xr:uid="{00000000-0005-0000-0000-0000DA0A0000}"/>
    <cellStyle name="Comma [0] 2 46 33" xfId="2949" xr:uid="{00000000-0005-0000-0000-0000DB0A0000}"/>
    <cellStyle name="Comma [0] 2 46 34" xfId="2950" xr:uid="{00000000-0005-0000-0000-0000DC0A0000}"/>
    <cellStyle name="Comma [0] 2 46 35" xfId="2951" xr:uid="{00000000-0005-0000-0000-0000DD0A0000}"/>
    <cellStyle name="Comma [0] 2 46 4" xfId="2952" xr:uid="{00000000-0005-0000-0000-0000DE0A0000}"/>
    <cellStyle name="Comma [0] 2 46 5" xfId="2953" xr:uid="{00000000-0005-0000-0000-0000DF0A0000}"/>
    <cellStyle name="Comma [0] 2 46 6" xfId="2954" xr:uid="{00000000-0005-0000-0000-0000E00A0000}"/>
    <cellStyle name="Comma [0] 2 46 7" xfId="2955" xr:uid="{00000000-0005-0000-0000-0000E10A0000}"/>
    <cellStyle name="Comma [0] 2 46 8" xfId="2956" xr:uid="{00000000-0005-0000-0000-0000E20A0000}"/>
    <cellStyle name="Comma [0] 2 46 9" xfId="2957" xr:uid="{00000000-0005-0000-0000-0000E30A0000}"/>
    <cellStyle name="Comma [0] 2 47" xfId="2958" xr:uid="{00000000-0005-0000-0000-0000E40A0000}"/>
    <cellStyle name="Comma [0] 2 47 10" xfId="2959" xr:uid="{00000000-0005-0000-0000-0000E50A0000}"/>
    <cellStyle name="Comma [0] 2 47 11" xfId="2960" xr:uid="{00000000-0005-0000-0000-0000E60A0000}"/>
    <cellStyle name="Comma [0] 2 47 12" xfId="2961" xr:uid="{00000000-0005-0000-0000-0000E70A0000}"/>
    <cellStyle name="Comma [0] 2 47 13" xfId="2962" xr:uid="{00000000-0005-0000-0000-0000E80A0000}"/>
    <cellStyle name="Comma [0] 2 47 14" xfId="2963" xr:uid="{00000000-0005-0000-0000-0000E90A0000}"/>
    <cellStyle name="Comma [0] 2 47 15" xfId="2964" xr:uid="{00000000-0005-0000-0000-0000EA0A0000}"/>
    <cellStyle name="Comma [0] 2 47 16" xfId="2965" xr:uid="{00000000-0005-0000-0000-0000EB0A0000}"/>
    <cellStyle name="Comma [0] 2 47 17" xfId="2966" xr:uid="{00000000-0005-0000-0000-0000EC0A0000}"/>
    <cellStyle name="Comma [0] 2 47 18" xfId="2967" xr:uid="{00000000-0005-0000-0000-0000ED0A0000}"/>
    <cellStyle name="Comma [0] 2 47 19" xfId="2968" xr:uid="{00000000-0005-0000-0000-0000EE0A0000}"/>
    <cellStyle name="Comma [0] 2 47 2" xfId="2969" xr:uid="{00000000-0005-0000-0000-0000EF0A0000}"/>
    <cellStyle name="Comma [0] 2 47 20" xfId="2970" xr:uid="{00000000-0005-0000-0000-0000F00A0000}"/>
    <cellStyle name="Comma [0] 2 47 21" xfId="2971" xr:uid="{00000000-0005-0000-0000-0000F10A0000}"/>
    <cellStyle name="Comma [0] 2 47 22" xfId="2972" xr:uid="{00000000-0005-0000-0000-0000F20A0000}"/>
    <cellStyle name="Comma [0] 2 47 23" xfId="2973" xr:uid="{00000000-0005-0000-0000-0000F30A0000}"/>
    <cellStyle name="Comma [0] 2 47 24" xfId="2974" xr:uid="{00000000-0005-0000-0000-0000F40A0000}"/>
    <cellStyle name="Comma [0] 2 47 25" xfId="2975" xr:uid="{00000000-0005-0000-0000-0000F50A0000}"/>
    <cellStyle name="Comma [0] 2 47 26" xfId="2976" xr:uid="{00000000-0005-0000-0000-0000F60A0000}"/>
    <cellStyle name="Comma [0] 2 47 27" xfId="2977" xr:uid="{00000000-0005-0000-0000-0000F70A0000}"/>
    <cellStyle name="Comma [0] 2 47 28" xfId="2978" xr:uid="{00000000-0005-0000-0000-0000F80A0000}"/>
    <cellStyle name="Comma [0] 2 47 29" xfId="2979" xr:uid="{00000000-0005-0000-0000-0000F90A0000}"/>
    <cellStyle name="Comma [0] 2 47 3" xfId="2980" xr:uid="{00000000-0005-0000-0000-0000FA0A0000}"/>
    <cellStyle name="Comma [0] 2 47 30" xfId="2981" xr:uid="{00000000-0005-0000-0000-0000FB0A0000}"/>
    <cellStyle name="Comma [0] 2 47 31" xfId="2982" xr:uid="{00000000-0005-0000-0000-0000FC0A0000}"/>
    <cellStyle name="Comma [0] 2 47 32" xfId="2983" xr:uid="{00000000-0005-0000-0000-0000FD0A0000}"/>
    <cellStyle name="Comma [0] 2 47 33" xfId="2984" xr:uid="{00000000-0005-0000-0000-0000FE0A0000}"/>
    <cellStyle name="Comma [0] 2 47 34" xfId="2985" xr:uid="{00000000-0005-0000-0000-0000FF0A0000}"/>
    <cellStyle name="Comma [0] 2 47 35" xfId="2986" xr:uid="{00000000-0005-0000-0000-0000000B0000}"/>
    <cellStyle name="Comma [0] 2 47 4" xfId="2987" xr:uid="{00000000-0005-0000-0000-0000010B0000}"/>
    <cellStyle name="Comma [0] 2 47 5" xfId="2988" xr:uid="{00000000-0005-0000-0000-0000020B0000}"/>
    <cellStyle name="Comma [0] 2 47 6" xfId="2989" xr:uid="{00000000-0005-0000-0000-0000030B0000}"/>
    <cellStyle name="Comma [0] 2 47 7" xfId="2990" xr:uid="{00000000-0005-0000-0000-0000040B0000}"/>
    <cellStyle name="Comma [0] 2 47 8" xfId="2991" xr:uid="{00000000-0005-0000-0000-0000050B0000}"/>
    <cellStyle name="Comma [0] 2 47 9" xfId="2992" xr:uid="{00000000-0005-0000-0000-0000060B0000}"/>
    <cellStyle name="Comma [0] 2 48" xfId="2993" xr:uid="{00000000-0005-0000-0000-0000070B0000}"/>
    <cellStyle name="Comma [0] 2 48 10" xfId="2994" xr:uid="{00000000-0005-0000-0000-0000080B0000}"/>
    <cellStyle name="Comma [0] 2 48 11" xfId="2995" xr:uid="{00000000-0005-0000-0000-0000090B0000}"/>
    <cellStyle name="Comma [0] 2 48 12" xfId="2996" xr:uid="{00000000-0005-0000-0000-00000A0B0000}"/>
    <cellStyle name="Comma [0] 2 48 13" xfId="2997" xr:uid="{00000000-0005-0000-0000-00000B0B0000}"/>
    <cellStyle name="Comma [0] 2 48 14" xfId="2998" xr:uid="{00000000-0005-0000-0000-00000C0B0000}"/>
    <cellStyle name="Comma [0] 2 48 15" xfId="2999" xr:uid="{00000000-0005-0000-0000-00000D0B0000}"/>
    <cellStyle name="Comma [0] 2 48 16" xfId="3000" xr:uid="{00000000-0005-0000-0000-00000E0B0000}"/>
    <cellStyle name="Comma [0] 2 48 17" xfId="3001" xr:uid="{00000000-0005-0000-0000-00000F0B0000}"/>
    <cellStyle name="Comma [0] 2 48 18" xfId="3002" xr:uid="{00000000-0005-0000-0000-0000100B0000}"/>
    <cellStyle name="Comma [0] 2 48 19" xfId="3003" xr:uid="{00000000-0005-0000-0000-0000110B0000}"/>
    <cellStyle name="Comma [0] 2 48 2" xfId="3004" xr:uid="{00000000-0005-0000-0000-0000120B0000}"/>
    <cellStyle name="Comma [0] 2 48 20" xfId="3005" xr:uid="{00000000-0005-0000-0000-0000130B0000}"/>
    <cellStyle name="Comma [0] 2 48 21" xfId="3006" xr:uid="{00000000-0005-0000-0000-0000140B0000}"/>
    <cellStyle name="Comma [0] 2 48 22" xfId="3007" xr:uid="{00000000-0005-0000-0000-0000150B0000}"/>
    <cellStyle name="Comma [0] 2 48 23" xfId="3008" xr:uid="{00000000-0005-0000-0000-0000160B0000}"/>
    <cellStyle name="Comma [0] 2 48 24" xfId="3009" xr:uid="{00000000-0005-0000-0000-0000170B0000}"/>
    <cellStyle name="Comma [0] 2 48 25" xfId="3010" xr:uid="{00000000-0005-0000-0000-0000180B0000}"/>
    <cellStyle name="Comma [0] 2 48 26" xfId="3011" xr:uid="{00000000-0005-0000-0000-0000190B0000}"/>
    <cellStyle name="Comma [0] 2 48 27" xfId="3012" xr:uid="{00000000-0005-0000-0000-00001A0B0000}"/>
    <cellStyle name="Comma [0] 2 48 28" xfId="3013" xr:uid="{00000000-0005-0000-0000-00001B0B0000}"/>
    <cellStyle name="Comma [0] 2 48 29" xfId="3014" xr:uid="{00000000-0005-0000-0000-00001C0B0000}"/>
    <cellStyle name="Comma [0] 2 48 3" xfId="3015" xr:uid="{00000000-0005-0000-0000-00001D0B0000}"/>
    <cellStyle name="Comma [0] 2 48 30" xfId="3016" xr:uid="{00000000-0005-0000-0000-00001E0B0000}"/>
    <cellStyle name="Comma [0] 2 48 31" xfId="3017" xr:uid="{00000000-0005-0000-0000-00001F0B0000}"/>
    <cellStyle name="Comma [0] 2 48 32" xfId="3018" xr:uid="{00000000-0005-0000-0000-0000200B0000}"/>
    <cellStyle name="Comma [0] 2 48 33" xfId="3019" xr:uid="{00000000-0005-0000-0000-0000210B0000}"/>
    <cellStyle name="Comma [0] 2 48 34" xfId="3020" xr:uid="{00000000-0005-0000-0000-0000220B0000}"/>
    <cellStyle name="Comma [0] 2 48 35" xfId="3021" xr:uid="{00000000-0005-0000-0000-0000230B0000}"/>
    <cellStyle name="Comma [0] 2 48 4" xfId="3022" xr:uid="{00000000-0005-0000-0000-0000240B0000}"/>
    <cellStyle name="Comma [0] 2 48 5" xfId="3023" xr:uid="{00000000-0005-0000-0000-0000250B0000}"/>
    <cellStyle name="Comma [0] 2 48 6" xfId="3024" xr:uid="{00000000-0005-0000-0000-0000260B0000}"/>
    <cellStyle name="Comma [0] 2 48 7" xfId="3025" xr:uid="{00000000-0005-0000-0000-0000270B0000}"/>
    <cellStyle name="Comma [0] 2 48 8" xfId="3026" xr:uid="{00000000-0005-0000-0000-0000280B0000}"/>
    <cellStyle name="Comma [0] 2 48 9" xfId="3027" xr:uid="{00000000-0005-0000-0000-0000290B0000}"/>
    <cellStyle name="Comma [0] 2 49" xfId="3028" xr:uid="{00000000-0005-0000-0000-00002A0B0000}"/>
    <cellStyle name="Comma [0] 2 49 10" xfId="3029" xr:uid="{00000000-0005-0000-0000-00002B0B0000}"/>
    <cellStyle name="Comma [0] 2 49 11" xfId="3030" xr:uid="{00000000-0005-0000-0000-00002C0B0000}"/>
    <cellStyle name="Comma [0] 2 49 12" xfId="3031" xr:uid="{00000000-0005-0000-0000-00002D0B0000}"/>
    <cellStyle name="Comma [0] 2 49 13" xfId="3032" xr:uid="{00000000-0005-0000-0000-00002E0B0000}"/>
    <cellStyle name="Comma [0] 2 49 14" xfId="3033" xr:uid="{00000000-0005-0000-0000-00002F0B0000}"/>
    <cellStyle name="Comma [0] 2 49 15" xfId="3034" xr:uid="{00000000-0005-0000-0000-0000300B0000}"/>
    <cellStyle name="Comma [0] 2 49 16" xfId="3035" xr:uid="{00000000-0005-0000-0000-0000310B0000}"/>
    <cellStyle name="Comma [0] 2 49 17" xfId="3036" xr:uid="{00000000-0005-0000-0000-0000320B0000}"/>
    <cellStyle name="Comma [0] 2 49 18" xfId="3037" xr:uid="{00000000-0005-0000-0000-0000330B0000}"/>
    <cellStyle name="Comma [0] 2 49 19" xfId="3038" xr:uid="{00000000-0005-0000-0000-0000340B0000}"/>
    <cellStyle name="Comma [0] 2 49 2" xfId="3039" xr:uid="{00000000-0005-0000-0000-0000350B0000}"/>
    <cellStyle name="Comma [0] 2 49 20" xfId="3040" xr:uid="{00000000-0005-0000-0000-0000360B0000}"/>
    <cellStyle name="Comma [0] 2 49 21" xfId="3041" xr:uid="{00000000-0005-0000-0000-0000370B0000}"/>
    <cellStyle name="Comma [0] 2 49 22" xfId="3042" xr:uid="{00000000-0005-0000-0000-0000380B0000}"/>
    <cellStyle name="Comma [0] 2 49 23" xfId="3043" xr:uid="{00000000-0005-0000-0000-0000390B0000}"/>
    <cellStyle name="Comma [0] 2 49 24" xfId="3044" xr:uid="{00000000-0005-0000-0000-00003A0B0000}"/>
    <cellStyle name="Comma [0] 2 49 25" xfId="3045" xr:uid="{00000000-0005-0000-0000-00003B0B0000}"/>
    <cellStyle name="Comma [0] 2 49 26" xfId="3046" xr:uid="{00000000-0005-0000-0000-00003C0B0000}"/>
    <cellStyle name="Comma [0] 2 49 27" xfId="3047" xr:uid="{00000000-0005-0000-0000-00003D0B0000}"/>
    <cellStyle name="Comma [0] 2 49 28" xfId="3048" xr:uid="{00000000-0005-0000-0000-00003E0B0000}"/>
    <cellStyle name="Comma [0] 2 49 29" xfId="3049" xr:uid="{00000000-0005-0000-0000-00003F0B0000}"/>
    <cellStyle name="Comma [0] 2 49 3" xfId="3050" xr:uid="{00000000-0005-0000-0000-0000400B0000}"/>
    <cellStyle name="Comma [0] 2 49 30" xfId="3051" xr:uid="{00000000-0005-0000-0000-0000410B0000}"/>
    <cellStyle name="Comma [0] 2 49 31" xfId="3052" xr:uid="{00000000-0005-0000-0000-0000420B0000}"/>
    <cellStyle name="Comma [0] 2 49 32" xfId="3053" xr:uid="{00000000-0005-0000-0000-0000430B0000}"/>
    <cellStyle name="Comma [0] 2 49 33" xfId="3054" xr:uid="{00000000-0005-0000-0000-0000440B0000}"/>
    <cellStyle name="Comma [0] 2 49 34" xfId="3055" xr:uid="{00000000-0005-0000-0000-0000450B0000}"/>
    <cellStyle name="Comma [0] 2 49 35" xfId="3056" xr:uid="{00000000-0005-0000-0000-0000460B0000}"/>
    <cellStyle name="Comma [0] 2 49 4" xfId="3057" xr:uid="{00000000-0005-0000-0000-0000470B0000}"/>
    <cellStyle name="Comma [0] 2 49 5" xfId="3058" xr:uid="{00000000-0005-0000-0000-0000480B0000}"/>
    <cellStyle name="Comma [0] 2 49 6" xfId="3059" xr:uid="{00000000-0005-0000-0000-0000490B0000}"/>
    <cellStyle name="Comma [0] 2 49 7" xfId="3060" xr:uid="{00000000-0005-0000-0000-00004A0B0000}"/>
    <cellStyle name="Comma [0] 2 49 8" xfId="3061" xr:uid="{00000000-0005-0000-0000-00004B0B0000}"/>
    <cellStyle name="Comma [0] 2 49 9" xfId="3062" xr:uid="{00000000-0005-0000-0000-00004C0B0000}"/>
    <cellStyle name="Comma [0] 2 5" xfId="3063" xr:uid="{00000000-0005-0000-0000-00004D0B0000}"/>
    <cellStyle name="Comma [0] 2 5 10" xfId="3064" xr:uid="{00000000-0005-0000-0000-00004E0B0000}"/>
    <cellStyle name="Comma [0] 2 5 11" xfId="3065" xr:uid="{00000000-0005-0000-0000-00004F0B0000}"/>
    <cellStyle name="Comma [0] 2 5 12" xfId="3066" xr:uid="{00000000-0005-0000-0000-0000500B0000}"/>
    <cellStyle name="Comma [0] 2 5 13" xfId="3067" xr:uid="{00000000-0005-0000-0000-0000510B0000}"/>
    <cellStyle name="Comma [0] 2 5 14" xfId="3068" xr:uid="{00000000-0005-0000-0000-0000520B0000}"/>
    <cellStyle name="Comma [0] 2 5 15" xfId="3069" xr:uid="{00000000-0005-0000-0000-0000530B0000}"/>
    <cellStyle name="Comma [0] 2 5 16" xfId="3070" xr:uid="{00000000-0005-0000-0000-0000540B0000}"/>
    <cellStyle name="Comma [0] 2 5 17" xfId="3071" xr:uid="{00000000-0005-0000-0000-0000550B0000}"/>
    <cellStyle name="Comma [0] 2 5 18" xfId="3072" xr:uid="{00000000-0005-0000-0000-0000560B0000}"/>
    <cellStyle name="Comma [0] 2 5 19" xfId="3073" xr:uid="{00000000-0005-0000-0000-0000570B0000}"/>
    <cellStyle name="Comma [0] 2 5 2" xfId="3074" xr:uid="{00000000-0005-0000-0000-0000580B0000}"/>
    <cellStyle name="Comma [0] 2 5 20" xfId="3075" xr:uid="{00000000-0005-0000-0000-0000590B0000}"/>
    <cellStyle name="Comma [0] 2 5 21" xfId="3076" xr:uid="{00000000-0005-0000-0000-00005A0B0000}"/>
    <cellStyle name="Comma [0] 2 5 22" xfId="3077" xr:uid="{00000000-0005-0000-0000-00005B0B0000}"/>
    <cellStyle name="Comma [0] 2 5 23" xfId="3078" xr:uid="{00000000-0005-0000-0000-00005C0B0000}"/>
    <cellStyle name="Comma [0] 2 5 24" xfId="3079" xr:uid="{00000000-0005-0000-0000-00005D0B0000}"/>
    <cellStyle name="Comma [0] 2 5 25" xfId="3080" xr:uid="{00000000-0005-0000-0000-00005E0B0000}"/>
    <cellStyle name="Comma [0] 2 5 26" xfId="3081" xr:uid="{00000000-0005-0000-0000-00005F0B0000}"/>
    <cellStyle name="Comma [0] 2 5 27" xfId="3082" xr:uid="{00000000-0005-0000-0000-0000600B0000}"/>
    <cellStyle name="Comma [0] 2 5 28" xfId="3083" xr:uid="{00000000-0005-0000-0000-0000610B0000}"/>
    <cellStyle name="Comma [0] 2 5 29" xfId="3084" xr:uid="{00000000-0005-0000-0000-0000620B0000}"/>
    <cellStyle name="Comma [0] 2 5 3" xfId="3085" xr:uid="{00000000-0005-0000-0000-0000630B0000}"/>
    <cellStyle name="Comma [0] 2 5 30" xfId="3086" xr:uid="{00000000-0005-0000-0000-0000640B0000}"/>
    <cellStyle name="Comma [0] 2 5 31" xfId="3087" xr:uid="{00000000-0005-0000-0000-0000650B0000}"/>
    <cellStyle name="Comma [0] 2 5 32" xfId="3088" xr:uid="{00000000-0005-0000-0000-0000660B0000}"/>
    <cellStyle name="Comma [0] 2 5 33" xfId="3089" xr:uid="{00000000-0005-0000-0000-0000670B0000}"/>
    <cellStyle name="Comma [0] 2 5 34" xfId="3090" xr:uid="{00000000-0005-0000-0000-0000680B0000}"/>
    <cellStyle name="Comma [0] 2 5 35" xfId="3091" xr:uid="{00000000-0005-0000-0000-0000690B0000}"/>
    <cellStyle name="Comma [0] 2 5 4" xfId="3092" xr:uid="{00000000-0005-0000-0000-00006A0B0000}"/>
    <cellStyle name="Comma [0] 2 5 5" xfId="3093" xr:uid="{00000000-0005-0000-0000-00006B0B0000}"/>
    <cellStyle name="Comma [0] 2 5 6" xfId="3094" xr:uid="{00000000-0005-0000-0000-00006C0B0000}"/>
    <cellStyle name="Comma [0] 2 5 7" xfId="3095" xr:uid="{00000000-0005-0000-0000-00006D0B0000}"/>
    <cellStyle name="Comma [0] 2 5 8" xfId="3096" xr:uid="{00000000-0005-0000-0000-00006E0B0000}"/>
    <cellStyle name="Comma [0] 2 5 9" xfId="3097" xr:uid="{00000000-0005-0000-0000-00006F0B0000}"/>
    <cellStyle name="Comma [0] 2 50" xfId="3098" xr:uid="{00000000-0005-0000-0000-0000700B0000}"/>
    <cellStyle name="Comma [0] 2 50 10" xfId="3099" xr:uid="{00000000-0005-0000-0000-0000710B0000}"/>
    <cellStyle name="Comma [0] 2 50 11" xfId="3100" xr:uid="{00000000-0005-0000-0000-0000720B0000}"/>
    <cellStyle name="Comma [0] 2 50 12" xfId="3101" xr:uid="{00000000-0005-0000-0000-0000730B0000}"/>
    <cellStyle name="Comma [0] 2 50 13" xfId="3102" xr:uid="{00000000-0005-0000-0000-0000740B0000}"/>
    <cellStyle name="Comma [0] 2 50 14" xfId="3103" xr:uid="{00000000-0005-0000-0000-0000750B0000}"/>
    <cellStyle name="Comma [0] 2 50 15" xfId="3104" xr:uid="{00000000-0005-0000-0000-0000760B0000}"/>
    <cellStyle name="Comma [0] 2 50 16" xfId="3105" xr:uid="{00000000-0005-0000-0000-0000770B0000}"/>
    <cellStyle name="Comma [0] 2 50 17" xfId="3106" xr:uid="{00000000-0005-0000-0000-0000780B0000}"/>
    <cellStyle name="Comma [0] 2 50 18" xfId="3107" xr:uid="{00000000-0005-0000-0000-0000790B0000}"/>
    <cellStyle name="Comma [0] 2 50 19" xfId="3108" xr:uid="{00000000-0005-0000-0000-00007A0B0000}"/>
    <cellStyle name="Comma [0] 2 50 2" xfId="3109" xr:uid="{00000000-0005-0000-0000-00007B0B0000}"/>
    <cellStyle name="Comma [0] 2 50 20" xfId="3110" xr:uid="{00000000-0005-0000-0000-00007C0B0000}"/>
    <cellStyle name="Comma [0] 2 50 21" xfId="3111" xr:uid="{00000000-0005-0000-0000-00007D0B0000}"/>
    <cellStyle name="Comma [0] 2 50 22" xfId="3112" xr:uid="{00000000-0005-0000-0000-00007E0B0000}"/>
    <cellStyle name="Comma [0] 2 50 23" xfId="3113" xr:uid="{00000000-0005-0000-0000-00007F0B0000}"/>
    <cellStyle name="Comma [0] 2 50 24" xfId="3114" xr:uid="{00000000-0005-0000-0000-0000800B0000}"/>
    <cellStyle name="Comma [0] 2 50 25" xfId="3115" xr:uid="{00000000-0005-0000-0000-0000810B0000}"/>
    <cellStyle name="Comma [0] 2 50 26" xfId="3116" xr:uid="{00000000-0005-0000-0000-0000820B0000}"/>
    <cellStyle name="Comma [0] 2 50 27" xfId="3117" xr:uid="{00000000-0005-0000-0000-0000830B0000}"/>
    <cellStyle name="Comma [0] 2 50 28" xfId="3118" xr:uid="{00000000-0005-0000-0000-0000840B0000}"/>
    <cellStyle name="Comma [0] 2 50 29" xfId="3119" xr:uid="{00000000-0005-0000-0000-0000850B0000}"/>
    <cellStyle name="Comma [0] 2 50 3" xfId="3120" xr:uid="{00000000-0005-0000-0000-0000860B0000}"/>
    <cellStyle name="Comma [0] 2 50 30" xfId="3121" xr:uid="{00000000-0005-0000-0000-0000870B0000}"/>
    <cellStyle name="Comma [0] 2 50 31" xfId="3122" xr:uid="{00000000-0005-0000-0000-0000880B0000}"/>
    <cellStyle name="Comma [0] 2 50 32" xfId="3123" xr:uid="{00000000-0005-0000-0000-0000890B0000}"/>
    <cellStyle name="Comma [0] 2 50 33" xfId="3124" xr:uid="{00000000-0005-0000-0000-00008A0B0000}"/>
    <cellStyle name="Comma [0] 2 50 34" xfId="3125" xr:uid="{00000000-0005-0000-0000-00008B0B0000}"/>
    <cellStyle name="Comma [0] 2 50 35" xfId="3126" xr:uid="{00000000-0005-0000-0000-00008C0B0000}"/>
    <cellStyle name="Comma [0] 2 50 4" xfId="3127" xr:uid="{00000000-0005-0000-0000-00008D0B0000}"/>
    <cellStyle name="Comma [0] 2 50 5" xfId="3128" xr:uid="{00000000-0005-0000-0000-00008E0B0000}"/>
    <cellStyle name="Comma [0] 2 50 6" xfId="3129" xr:uid="{00000000-0005-0000-0000-00008F0B0000}"/>
    <cellStyle name="Comma [0] 2 50 7" xfId="3130" xr:uid="{00000000-0005-0000-0000-0000900B0000}"/>
    <cellStyle name="Comma [0] 2 50 8" xfId="3131" xr:uid="{00000000-0005-0000-0000-0000910B0000}"/>
    <cellStyle name="Comma [0] 2 50 9" xfId="3132" xr:uid="{00000000-0005-0000-0000-0000920B0000}"/>
    <cellStyle name="Comma [0] 2 51" xfId="3133" xr:uid="{00000000-0005-0000-0000-0000930B0000}"/>
    <cellStyle name="Comma [0] 2 51 10" xfId="3134" xr:uid="{00000000-0005-0000-0000-0000940B0000}"/>
    <cellStyle name="Comma [0] 2 51 11" xfId="3135" xr:uid="{00000000-0005-0000-0000-0000950B0000}"/>
    <cellStyle name="Comma [0] 2 51 12" xfId="3136" xr:uid="{00000000-0005-0000-0000-0000960B0000}"/>
    <cellStyle name="Comma [0] 2 51 13" xfId="3137" xr:uid="{00000000-0005-0000-0000-0000970B0000}"/>
    <cellStyle name="Comma [0] 2 51 14" xfId="3138" xr:uid="{00000000-0005-0000-0000-0000980B0000}"/>
    <cellStyle name="Comma [0] 2 51 15" xfId="3139" xr:uid="{00000000-0005-0000-0000-0000990B0000}"/>
    <cellStyle name="Comma [0] 2 51 16" xfId="3140" xr:uid="{00000000-0005-0000-0000-00009A0B0000}"/>
    <cellStyle name="Comma [0] 2 51 17" xfId="3141" xr:uid="{00000000-0005-0000-0000-00009B0B0000}"/>
    <cellStyle name="Comma [0] 2 51 18" xfId="3142" xr:uid="{00000000-0005-0000-0000-00009C0B0000}"/>
    <cellStyle name="Comma [0] 2 51 19" xfId="3143" xr:uid="{00000000-0005-0000-0000-00009D0B0000}"/>
    <cellStyle name="Comma [0] 2 51 2" xfId="3144" xr:uid="{00000000-0005-0000-0000-00009E0B0000}"/>
    <cellStyle name="Comma [0] 2 51 20" xfId="3145" xr:uid="{00000000-0005-0000-0000-00009F0B0000}"/>
    <cellStyle name="Comma [0] 2 51 21" xfId="3146" xr:uid="{00000000-0005-0000-0000-0000A00B0000}"/>
    <cellStyle name="Comma [0] 2 51 22" xfId="3147" xr:uid="{00000000-0005-0000-0000-0000A10B0000}"/>
    <cellStyle name="Comma [0] 2 51 23" xfId="3148" xr:uid="{00000000-0005-0000-0000-0000A20B0000}"/>
    <cellStyle name="Comma [0] 2 51 24" xfId="3149" xr:uid="{00000000-0005-0000-0000-0000A30B0000}"/>
    <cellStyle name="Comma [0] 2 51 25" xfId="3150" xr:uid="{00000000-0005-0000-0000-0000A40B0000}"/>
    <cellStyle name="Comma [0] 2 51 26" xfId="3151" xr:uid="{00000000-0005-0000-0000-0000A50B0000}"/>
    <cellStyle name="Comma [0] 2 51 27" xfId="3152" xr:uid="{00000000-0005-0000-0000-0000A60B0000}"/>
    <cellStyle name="Comma [0] 2 51 28" xfId="3153" xr:uid="{00000000-0005-0000-0000-0000A70B0000}"/>
    <cellStyle name="Comma [0] 2 51 29" xfId="3154" xr:uid="{00000000-0005-0000-0000-0000A80B0000}"/>
    <cellStyle name="Comma [0] 2 51 3" xfId="3155" xr:uid="{00000000-0005-0000-0000-0000A90B0000}"/>
    <cellStyle name="Comma [0] 2 51 30" xfId="3156" xr:uid="{00000000-0005-0000-0000-0000AA0B0000}"/>
    <cellStyle name="Comma [0] 2 51 31" xfId="3157" xr:uid="{00000000-0005-0000-0000-0000AB0B0000}"/>
    <cellStyle name="Comma [0] 2 51 32" xfId="3158" xr:uid="{00000000-0005-0000-0000-0000AC0B0000}"/>
    <cellStyle name="Comma [0] 2 51 33" xfId="3159" xr:uid="{00000000-0005-0000-0000-0000AD0B0000}"/>
    <cellStyle name="Comma [0] 2 51 34" xfId="3160" xr:uid="{00000000-0005-0000-0000-0000AE0B0000}"/>
    <cellStyle name="Comma [0] 2 51 35" xfId="3161" xr:uid="{00000000-0005-0000-0000-0000AF0B0000}"/>
    <cellStyle name="Comma [0] 2 51 4" xfId="3162" xr:uid="{00000000-0005-0000-0000-0000B00B0000}"/>
    <cellStyle name="Comma [0] 2 51 5" xfId="3163" xr:uid="{00000000-0005-0000-0000-0000B10B0000}"/>
    <cellStyle name="Comma [0] 2 51 6" xfId="3164" xr:uid="{00000000-0005-0000-0000-0000B20B0000}"/>
    <cellStyle name="Comma [0] 2 51 7" xfId="3165" xr:uid="{00000000-0005-0000-0000-0000B30B0000}"/>
    <cellStyle name="Comma [0] 2 51 8" xfId="3166" xr:uid="{00000000-0005-0000-0000-0000B40B0000}"/>
    <cellStyle name="Comma [0] 2 51 9" xfId="3167" xr:uid="{00000000-0005-0000-0000-0000B50B0000}"/>
    <cellStyle name="Comma [0] 2 52" xfId="3168" xr:uid="{00000000-0005-0000-0000-0000B60B0000}"/>
    <cellStyle name="Comma [0] 2 52 10" xfId="3169" xr:uid="{00000000-0005-0000-0000-0000B70B0000}"/>
    <cellStyle name="Comma [0] 2 52 11" xfId="3170" xr:uid="{00000000-0005-0000-0000-0000B80B0000}"/>
    <cellStyle name="Comma [0] 2 52 12" xfId="3171" xr:uid="{00000000-0005-0000-0000-0000B90B0000}"/>
    <cellStyle name="Comma [0] 2 52 13" xfId="3172" xr:uid="{00000000-0005-0000-0000-0000BA0B0000}"/>
    <cellStyle name="Comma [0] 2 52 14" xfId="3173" xr:uid="{00000000-0005-0000-0000-0000BB0B0000}"/>
    <cellStyle name="Comma [0] 2 52 15" xfId="3174" xr:uid="{00000000-0005-0000-0000-0000BC0B0000}"/>
    <cellStyle name="Comma [0] 2 52 16" xfId="3175" xr:uid="{00000000-0005-0000-0000-0000BD0B0000}"/>
    <cellStyle name="Comma [0] 2 52 17" xfId="3176" xr:uid="{00000000-0005-0000-0000-0000BE0B0000}"/>
    <cellStyle name="Comma [0] 2 52 18" xfId="3177" xr:uid="{00000000-0005-0000-0000-0000BF0B0000}"/>
    <cellStyle name="Comma [0] 2 52 19" xfId="3178" xr:uid="{00000000-0005-0000-0000-0000C00B0000}"/>
    <cellStyle name="Comma [0] 2 52 2" xfId="3179" xr:uid="{00000000-0005-0000-0000-0000C10B0000}"/>
    <cellStyle name="Comma [0] 2 52 20" xfId="3180" xr:uid="{00000000-0005-0000-0000-0000C20B0000}"/>
    <cellStyle name="Comma [0] 2 52 21" xfId="3181" xr:uid="{00000000-0005-0000-0000-0000C30B0000}"/>
    <cellStyle name="Comma [0] 2 52 22" xfId="3182" xr:uid="{00000000-0005-0000-0000-0000C40B0000}"/>
    <cellStyle name="Comma [0] 2 52 23" xfId="3183" xr:uid="{00000000-0005-0000-0000-0000C50B0000}"/>
    <cellStyle name="Comma [0] 2 52 24" xfId="3184" xr:uid="{00000000-0005-0000-0000-0000C60B0000}"/>
    <cellStyle name="Comma [0] 2 52 25" xfId="3185" xr:uid="{00000000-0005-0000-0000-0000C70B0000}"/>
    <cellStyle name="Comma [0] 2 52 26" xfId="3186" xr:uid="{00000000-0005-0000-0000-0000C80B0000}"/>
    <cellStyle name="Comma [0] 2 52 27" xfId="3187" xr:uid="{00000000-0005-0000-0000-0000C90B0000}"/>
    <cellStyle name="Comma [0] 2 52 28" xfId="3188" xr:uid="{00000000-0005-0000-0000-0000CA0B0000}"/>
    <cellStyle name="Comma [0] 2 52 29" xfId="3189" xr:uid="{00000000-0005-0000-0000-0000CB0B0000}"/>
    <cellStyle name="Comma [0] 2 52 3" xfId="3190" xr:uid="{00000000-0005-0000-0000-0000CC0B0000}"/>
    <cellStyle name="Comma [0] 2 52 30" xfId="3191" xr:uid="{00000000-0005-0000-0000-0000CD0B0000}"/>
    <cellStyle name="Comma [0] 2 52 31" xfId="3192" xr:uid="{00000000-0005-0000-0000-0000CE0B0000}"/>
    <cellStyle name="Comma [0] 2 52 32" xfId="3193" xr:uid="{00000000-0005-0000-0000-0000CF0B0000}"/>
    <cellStyle name="Comma [0] 2 52 33" xfId="3194" xr:uid="{00000000-0005-0000-0000-0000D00B0000}"/>
    <cellStyle name="Comma [0] 2 52 34" xfId="3195" xr:uid="{00000000-0005-0000-0000-0000D10B0000}"/>
    <cellStyle name="Comma [0] 2 52 35" xfId="3196" xr:uid="{00000000-0005-0000-0000-0000D20B0000}"/>
    <cellStyle name="Comma [0] 2 52 4" xfId="3197" xr:uid="{00000000-0005-0000-0000-0000D30B0000}"/>
    <cellStyle name="Comma [0] 2 52 5" xfId="3198" xr:uid="{00000000-0005-0000-0000-0000D40B0000}"/>
    <cellStyle name="Comma [0] 2 52 6" xfId="3199" xr:uid="{00000000-0005-0000-0000-0000D50B0000}"/>
    <cellStyle name="Comma [0] 2 52 7" xfId="3200" xr:uid="{00000000-0005-0000-0000-0000D60B0000}"/>
    <cellStyle name="Comma [0] 2 52 8" xfId="3201" xr:uid="{00000000-0005-0000-0000-0000D70B0000}"/>
    <cellStyle name="Comma [0] 2 52 9" xfId="3202" xr:uid="{00000000-0005-0000-0000-0000D80B0000}"/>
    <cellStyle name="Comma [0] 2 53" xfId="3203" xr:uid="{00000000-0005-0000-0000-0000D90B0000}"/>
    <cellStyle name="Comma [0] 2 53 10" xfId="3204" xr:uid="{00000000-0005-0000-0000-0000DA0B0000}"/>
    <cellStyle name="Comma [0] 2 53 11" xfId="3205" xr:uid="{00000000-0005-0000-0000-0000DB0B0000}"/>
    <cellStyle name="Comma [0] 2 53 12" xfId="3206" xr:uid="{00000000-0005-0000-0000-0000DC0B0000}"/>
    <cellStyle name="Comma [0] 2 53 13" xfId="3207" xr:uid="{00000000-0005-0000-0000-0000DD0B0000}"/>
    <cellStyle name="Comma [0] 2 53 14" xfId="3208" xr:uid="{00000000-0005-0000-0000-0000DE0B0000}"/>
    <cellStyle name="Comma [0] 2 53 15" xfId="3209" xr:uid="{00000000-0005-0000-0000-0000DF0B0000}"/>
    <cellStyle name="Comma [0] 2 53 16" xfId="3210" xr:uid="{00000000-0005-0000-0000-0000E00B0000}"/>
    <cellStyle name="Comma [0] 2 53 17" xfId="3211" xr:uid="{00000000-0005-0000-0000-0000E10B0000}"/>
    <cellStyle name="Comma [0] 2 53 18" xfId="3212" xr:uid="{00000000-0005-0000-0000-0000E20B0000}"/>
    <cellStyle name="Comma [0] 2 53 19" xfId="3213" xr:uid="{00000000-0005-0000-0000-0000E30B0000}"/>
    <cellStyle name="Comma [0] 2 53 2" xfId="3214" xr:uid="{00000000-0005-0000-0000-0000E40B0000}"/>
    <cellStyle name="Comma [0] 2 53 20" xfId="3215" xr:uid="{00000000-0005-0000-0000-0000E50B0000}"/>
    <cellStyle name="Comma [0] 2 53 21" xfId="3216" xr:uid="{00000000-0005-0000-0000-0000E60B0000}"/>
    <cellStyle name="Comma [0] 2 53 22" xfId="3217" xr:uid="{00000000-0005-0000-0000-0000E70B0000}"/>
    <cellStyle name="Comma [0] 2 53 23" xfId="3218" xr:uid="{00000000-0005-0000-0000-0000E80B0000}"/>
    <cellStyle name="Comma [0] 2 53 24" xfId="3219" xr:uid="{00000000-0005-0000-0000-0000E90B0000}"/>
    <cellStyle name="Comma [0] 2 53 25" xfId="3220" xr:uid="{00000000-0005-0000-0000-0000EA0B0000}"/>
    <cellStyle name="Comma [0] 2 53 26" xfId="3221" xr:uid="{00000000-0005-0000-0000-0000EB0B0000}"/>
    <cellStyle name="Comma [0] 2 53 27" xfId="3222" xr:uid="{00000000-0005-0000-0000-0000EC0B0000}"/>
    <cellStyle name="Comma [0] 2 53 28" xfId="3223" xr:uid="{00000000-0005-0000-0000-0000ED0B0000}"/>
    <cellStyle name="Comma [0] 2 53 29" xfId="3224" xr:uid="{00000000-0005-0000-0000-0000EE0B0000}"/>
    <cellStyle name="Comma [0] 2 53 3" xfId="3225" xr:uid="{00000000-0005-0000-0000-0000EF0B0000}"/>
    <cellStyle name="Comma [0] 2 53 30" xfId="3226" xr:uid="{00000000-0005-0000-0000-0000F00B0000}"/>
    <cellStyle name="Comma [0] 2 53 31" xfId="3227" xr:uid="{00000000-0005-0000-0000-0000F10B0000}"/>
    <cellStyle name="Comma [0] 2 53 32" xfId="3228" xr:uid="{00000000-0005-0000-0000-0000F20B0000}"/>
    <cellStyle name="Comma [0] 2 53 33" xfId="3229" xr:uid="{00000000-0005-0000-0000-0000F30B0000}"/>
    <cellStyle name="Comma [0] 2 53 34" xfId="3230" xr:uid="{00000000-0005-0000-0000-0000F40B0000}"/>
    <cellStyle name="Comma [0] 2 53 35" xfId="3231" xr:uid="{00000000-0005-0000-0000-0000F50B0000}"/>
    <cellStyle name="Comma [0] 2 53 4" xfId="3232" xr:uid="{00000000-0005-0000-0000-0000F60B0000}"/>
    <cellStyle name="Comma [0] 2 53 5" xfId="3233" xr:uid="{00000000-0005-0000-0000-0000F70B0000}"/>
    <cellStyle name="Comma [0] 2 53 6" xfId="3234" xr:uid="{00000000-0005-0000-0000-0000F80B0000}"/>
    <cellStyle name="Comma [0] 2 53 7" xfId="3235" xr:uid="{00000000-0005-0000-0000-0000F90B0000}"/>
    <cellStyle name="Comma [0] 2 53 8" xfId="3236" xr:uid="{00000000-0005-0000-0000-0000FA0B0000}"/>
    <cellStyle name="Comma [0] 2 53 9" xfId="3237" xr:uid="{00000000-0005-0000-0000-0000FB0B0000}"/>
    <cellStyle name="Comma [0] 2 54" xfId="3238" xr:uid="{00000000-0005-0000-0000-0000FC0B0000}"/>
    <cellStyle name="Comma [0] 2 54 10" xfId="3239" xr:uid="{00000000-0005-0000-0000-0000FD0B0000}"/>
    <cellStyle name="Comma [0] 2 54 11" xfId="3240" xr:uid="{00000000-0005-0000-0000-0000FE0B0000}"/>
    <cellStyle name="Comma [0] 2 54 12" xfId="3241" xr:uid="{00000000-0005-0000-0000-0000FF0B0000}"/>
    <cellStyle name="Comma [0] 2 54 13" xfId="3242" xr:uid="{00000000-0005-0000-0000-0000000C0000}"/>
    <cellStyle name="Comma [0] 2 54 14" xfId="3243" xr:uid="{00000000-0005-0000-0000-0000010C0000}"/>
    <cellStyle name="Comma [0] 2 54 15" xfId="3244" xr:uid="{00000000-0005-0000-0000-0000020C0000}"/>
    <cellStyle name="Comma [0] 2 54 16" xfId="3245" xr:uid="{00000000-0005-0000-0000-0000030C0000}"/>
    <cellStyle name="Comma [0] 2 54 17" xfId="3246" xr:uid="{00000000-0005-0000-0000-0000040C0000}"/>
    <cellStyle name="Comma [0] 2 54 18" xfId="3247" xr:uid="{00000000-0005-0000-0000-0000050C0000}"/>
    <cellStyle name="Comma [0] 2 54 19" xfId="3248" xr:uid="{00000000-0005-0000-0000-0000060C0000}"/>
    <cellStyle name="Comma [0] 2 54 2" xfId="3249" xr:uid="{00000000-0005-0000-0000-0000070C0000}"/>
    <cellStyle name="Comma [0] 2 54 20" xfId="3250" xr:uid="{00000000-0005-0000-0000-0000080C0000}"/>
    <cellStyle name="Comma [0] 2 54 21" xfId="3251" xr:uid="{00000000-0005-0000-0000-0000090C0000}"/>
    <cellStyle name="Comma [0] 2 54 22" xfId="3252" xr:uid="{00000000-0005-0000-0000-00000A0C0000}"/>
    <cellStyle name="Comma [0] 2 54 23" xfId="3253" xr:uid="{00000000-0005-0000-0000-00000B0C0000}"/>
    <cellStyle name="Comma [0] 2 54 24" xfId="3254" xr:uid="{00000000-0005-0000-0000-00000C0C0000}"/>
    <cellStyle name="Comma [0] 2 54 25" xfId="3255" xr:uid="{00000000-0005-0000-0000-00000D0C0000}"/>
    <cellStyle name="Comma [0] 2 54 26" xfId="3256" xr:uid="{00000000-0005-0000-0000-00000E0C0000}"/>
    <cellStyle name="Comma [0] 2 54 27" xfId="3257" xr:uid="{00000000-0005-0000-0000-00000F0C0000}"/>
    <cellStyle name="Comma [0] 2 54 28" xfId="3258" xr:uid="{00000000-0005-0000-0000-0000100C0000}"/>
    <cellStyle name="Comma [0] 2 54 29" xfId="3259" xr:uid="{00000000-0005-0000-0000-0000110C0000}"/>
    <cellStyle name="Comma [0] 2 54 3" xfId="3260" xr:uid="{00000000-0005-0000-0000-0000120C0000}"/>
    <cellStyle name="Comma [0] 2 54 30" xfId="3261" xr:uid="{00000000-0005-0000-0000-0000130C0000}"/>
    <cellStyle name="Comma [0] 2 54 31" xfId="3262" xr:uid="{00000000-0005-0000-0000-0000140C0000}"/>
    <cellStyle name="Comma [0] 2 54 32" xfId="3263" xr:uid="{00000000-0005-0000-0000-0000150C0000}"/>
    <cellStyle name="Comma [0] 2 54 33" xfId="3264" xr:uid="{00000000-0005-0000-0000-0000160C0000}"/>
    <cellStyle name="Comma [0] 2 54 34" xfId="3265" xr:uid="{00000000-0005-0000-0000-0000170C0000}"/>
    <cellStyle name="Comma [0] 2 54 35" xfId="3266" xr:uid="{00000000-0005-0000-0000-0000180C0000}"/>
    <cellStyle name="Comma [0] 2 54 4" xfId="3267" xr:uid="{00000000-0005-0000-0000-0000190C0000}"/>
    <cellStyle name="Comma [0] 2 54 5" xfId="3268" xr:uid="{00000000-0005-0000-0000-00001A0C0000}"/>
    <cellStyle name="Comma [0] 2 54 6" xfId="3269" xr:uid="{00000000-0005-0000-0000-00001B0C0000}"/>
    <cellStyle name="Comma [0] 2 54 7" xfId="3270" xr:uid="{00000000-0005-0000-0000-00001C0C0000}"/>
    <cellStyle name="Comma [0] 2 54 8" xfId="3271" xr:uid="{00000000-0005-0000-0000-00001D0C0000}"/>
    <cellStyle name="Comma [0] 2 54 9" xfId="3272" xr:uid="{00000000-0005-0000-0000-00001E0C0000}"/>
    <cellStyle name="Comma [0] 2 55" xfId="3273" xr:uid="{00000000-0005-0000-0000-00001F0C0000}"/>
    <cellStyle name="Comma [0] 2 55 10" xfId="3274" xr:uid="{00000000-0005-0000-0000-0000200C0000}"/>
    <cellStyle name="Comma [0] 2 55 11" xfId="3275" xr:uid="{00000000-0005-0000-0000-0000210C0000}"/>
    <cellStyle name="Comma [0] 2 55 12" xfId="3276" xr:uid="{00000000-0005-0000-0000-0000220C0000}"/>
    <cellStyle name="Comma [0] 2 55 13" xfId="3277" xr:uid="{00000000-0005-0000-0000-0000230C0000}"/>
    <cellStyle name="Comma [0] 2 55 14" xfId="3278" xr:uid="{00000000-0005-0000-0000-0000240C0000}"/>
    <cellStyle name="Comma [0] 2 55 15" xfId="3279" xr:uid="{00000000-0005-0000-0000-0000250C0000}"/>
    <cellStyle name="Comma [0] 2 55 16" xfId="3280" xr:uid="{00000000-0005-0000-0000-0000260C0000}"/>
    <cellStyle name="Comma [0] 2 55 17" xfId="3281" xr:uid="{00000000-0005-0000-0000-0000270C0000}"/>
    <cellStyle name="Comma [0] 2 55 18" xfId="3282" xr:uid="{00000000-0005-0000-0000-0000280C0000}"/>
    <cellStyle name="Comma [0] 2 55 19" xfId="3283" xr:uid="{00000000-0005-0000-0000-0000290C0000}"/>
    <cellStyle name="Comma [0] 2 55 2" xfId="3284" xr:uid="{00000000-0005-0000-0000-00002A0C0000}"/>
    <cellStyle name="Comma [0] 2 55 20" xfId="3285" xr:uid="{00000000-0005-0000-0000-00002B0C0000}"/>
    <cellStyle name="Comma [0] 2 55 21" xfId="3286" xr:uid="{00000000-0005-0000-0000-00002C0C0000}"/>
    <cellStyle name="Comma [0] 2 55 22" xfId="3287" xr:uid="{00000000-0005-0000-0000-00002D0C0000}"/>
    <cellStyle name="Comma [0] 2 55 23" xfId="3288" xr:uid="{00000000-0005-0000-0000-00002E0C0000}"/>
    <cellStyle name="Comma [0] 2 55 24" xfId="3289" xr:uid="{00000000-0005-0000-0000-00002F0C0000}"/>
    <cellStyle name="Comma [0] 2 55 25" xfId="3290" xr:uid="{00000000-0005-0000-0000-0000300C0000}"/>
    <cellStyle name="Comma [0] 2 55 26" xfId="3291" xr:uid="{00000000-0005-0000-0000-0000310C0000}"/>
    <cellStyle name="Comma [0] 2 55 27" xfId="3292" xr:uid="{00000000-0005-0000-0000-0000320C0000}"/>
    <cellStyle name="Comma [0] 2 55 28" xfId="3293" xr:uid="{00000000-0005-0000-0000-0000330C0000}"/>
    <cellStyle name="Comma [0] 2 55 29" xfId="3294" xr:uid="{00000000-0005-0000-0000-0000340C0000}"/>
    <cellStyle name="Comma [0] 2 55 3" xfId="3295" xr:uid="{00000000-0005-0000-0000-0000350C0000}"/>
    <cellStyle name="Comma [0] 2 55 30" xfId="3296" xr:uid="{00000000-0005-0000-0000-0000360C0000}"/>
    <cellStyle name="Comma [0] 2 55 31" xfId="3297" xr:uid="{00000000-0005-0000-0000-0000370C0000}"/>
    <cellStyle name="Comma [0] 2 55 32" xfId="3298" xr:uid="{00000000-0005-0000-0000-0000380C0000}"/>
    <cellStyle name="Comma [0] 2 55 33" xfId="3299" xr:uid="{00000000-0005-0000-0000-0000390C0000}"/>
    <cellStyle name="Comma [0] 2 55 34" xfId="3300" xr:uid="{00000000-0005-0000-0000-00003A0C0000}"/>
    <cellStyle name="Comma [0] 2 55 35" xfId="3301" xr:uid="{00000000-0005-0000-0000-00003B0C0000}"/>
    <cellStyle name="Comma [0] 2 55 4" xfId="3302" xr:uid="{00000000-0005-0000-0000-00003C0C0000}"/>
    <cellStyle name="Comma [0] 2 55 5" xfId="3303" xr:uid="{00000000-0005-0000-0000-00003D0C0000}"/>
    <cellStyle name="Comma [0] 2 55 6" xfId="3304" xr:uid="{00000000-0005-0000-0000-00003E0C0000}"/>
    <cellStyle name="Comma [0] 2 55 7" xfId="3305" xr:uid="{00000000-0005-0000-0000-00003F0C0000}"/>
    <cellStyle name="Comma [0] 2 55 8" xfId="3306" xr:uid="{00000000-0005-0000-0000-0000400C0000}"/>
    <cellStyle name="Comma [0] 2 55 9" xfId="3307" xr:uid="{00000000-0005-0000-0000-0000410C0000}"/>
    <cellStyle name="Comma [0] 2 56" xfId="3308" xr:uid="{00000000-0005-0000-0000-0000420C0000}"/>
    <cellStyle name="Comma [0] 2 57" xfId="3309" xr:uid="{00000000-0005-0000-0000-0000430C0000}"/>
    <cellStyle name="Comma [0] 2 58" xfId="3310" xr:uid="{00000000-0005-0000-0000-0000440C0000}"/>
    <cellStyle name="Comma [0] 2 59" xfId="3311" xr:uid="{00000000-0005-0000-0000-0000450C0000}"/>
    <cellStyle name="Comma [0] 2 6" xfId="3312" xr:uid="{00000000-0005-0000-0000-0000460C0000}"/>
    <cellStyle name="Comma [0] 2 6 10" xfId="3313" xr:uid="{00000000-0005-0000-0000-0000470C0000}"/>
    <cellStyle name="Comma [0] 2 6 11" xfId="3314" xr:uid="{00000000-0005-0000-0000-0000480C0000}"/>
    <cellStyle name="Comma [0] 2 6 12" xfId="3315" xr:uid="{00000000-0005-0000-0000-0000490C0000}"/>
    <cellStyle name="Comma [0] 2 6 13" xfId="3316" xr:uid="{00000000-0005-0000-0000-00004A0C0000}"/>
    <cellStyle name="Comma [0] 2 6 14" xfId="3317" xr:uid="{00000000-0005-0000-0000-00004B0C0000}"/>
    <cellStyle name="Comma [0] 2 6 15" xfId="3318" xr:uid="{00000000-0005-0000-0000-00004C0C0000}"/>
    <cellStyle name="Comma [0] 2 6 16" xfId="3319" xr:uid="{00000000-0005-0000-0000-00004D0C0000}"/>
    <cellStyle name="Comma [0] 2 6 17" xfId="3320" xr:uid="{00000000-0005-0000-0000-00004E0C0000}"/>
    <cellStyle name="Comma [0] 2 6 18" xfId="3321" xr:uid="{00000000-0005-0000-0000-00004F0C0000}"/>
    <cellStyle name="Comma [0] 2 6 19" xfId="3322" xr:uid="{00000000-0005-0000-0000-0000500C0000}"/>
    <cellStyle name="Comma [0] 2 6 2" xfId="3323" xr:uid="{00000000-0005-0000-0000-0000510C0000}"/>
    <cellStyle name="Comma [0] 2 6 20" xfId="3324" xr:uid="{00000000-0005-0000-0000-0000520C0000}"/>
    <cellStyle name="Comma [0] 2 6 21" xfId="3325" xr:uid="{00000000-0005-0000-0000-0000530C0000}"/>
    <cellStyle name="Comma [0] 2 6 22" xfId="3326" xr:uid="{00000000-0005-0000-0000-0000540C0000}"/>
    <cellStyle name="Comma [0] 2 6 23" xfId="3327" xr:uid="{00000000-0005-0000-0000-0000550C0000}"/>
    <cellStyle name="Comma [0] 2 6 24" xfId="3328" xr:uid="{00000000-0005-0000-0000-0000560C0000}"/>
    <cellStyle name="Comma [0] 2 6 25" xfId="3329" xr:uid="{00000000-0005-0000-0000-0000570C0000}"/>
    <cellStyle name="Comma [0] 2 6 26" xfId="3330" xr:uid="{00000000-0005-0000-0000-0000580C0000}"/>
    <cellStyle name="Comma [0] 2 6 27" xfId="3331" xr:uid="{00000000-0005-0000-0000-0000590C0000}"/>
    <cellStyle name="Comma [0] 2 6 28" xfId="3332" xr:uid="{00000000-0005-0000-0000-00005A0C0000}"/>
    <cellStyle name="Comma [0] 2 6 29" xfId="3333" xr:uid="{00000000-0005-0000-0000-00005B0C0000}"/>
    <cellStyle name="Comma [0] 2 6 3" xfId="3334" xr:uid="{00000000-0005-0000-0000-00005C0C0000}"/>
    <cellStyle name="Comma [0] 2 6 30" xfId="3335" xr:uid="{00000000-0005-0000-0000-00005D0C0000}"/>
    <cellStyle name="Comma [0] 2 6 31" xfId="3336" xr:uid="{00000000-0005-0000-0000-00005E0C0000}"/>
    <cellStyle name="Comma [0] 2 6 32" xfId="3337" xr:uid="{00000000-0005-0000-0000-00005F0C0000}"/>
    <cellStyle name="Comma [0] 2 6 33" xfId="3338" xr:uid="{00000000-0005-0000-0000-0000600C0000}"/>
    <cellStyle name="Comma [0] 2 6 34" xfId="3339" xr:uid="{00000000-0005-0000-0000-0000610C0000}"/>
    <cellStyle name="Comma [0] 2 6 35" xfId="3340" xr:uid="{00000000-0005-0000-0000-0000620C0000}"/>
    <cellStyle name="Comma [0] 2 6 4" xfId="3341" xr:uid="{00000000-0005-0000-0000-0000630C0000}"/>
    <cellStyle name="Comma [0] 2 6 5" xfId="3342" xr:uid="{00000000-0005-0000-0000-0000640C0000}"/>
    <cellStyle name="Comma [0] 2 6 6" xfId="3343" xr:uid="{00000000-0005-0000-0000-0000650C0000}"/>
    <cellStyle name="Comma [0] 2 6 7" xfId="3344" xr:uid="{00000000-0005-0000-0000-0000660C0000}"/>
    <cellStyle name="Comma [0] 2 6 8" xfId="3345" xr:uid="{00000000-0005-0000-0000-0000670C0000}"/>
    <cellStyle name="Comma [0] 2 6 9" xfId="3346" xr:uid="{00000000-0005-0000-0000-0000680C0000}"/>
    <cellStyle name="Comma [0] 2 60" xfId="3347" xr:uid="{00000000-0005-0000-0000-0000690C0000}"/>
    <cellStyle name="Comma [0] 2 61" xfId="3348" xr:uid="{00000000-0005-0000-0000-00006A0C0000}"/>
    <cellStyle name="Comma [0] 2 62" xfId="3349" xr:uid="{00000000-0005-0000-0000-00006B0C0000}"/>
    <cellStyle name="Comma [0] 2 63" xfId="3350" xr:uid="{00000000-0005-0000-0000-00006C0C0000}"/>
    <cellStyle name="Comma [0] 2 64" xfId="3351" xr:uid="{00000000-0005-0000-0000-00006D0C0000}"/>
    <cellStyle name="Comma [0] 2 65" xfId="3352" xr:uid="{00000000-0005-0000-0000-00006E0C0000}"/>
    <cellStyle name="Comma [0] 2 66" xfId="3353" xr:uid="{00000000-0005-0000-0000-00006F0C0000}"/>
    <cellStyle name="Comma [0] 2 67" xfId="3354" xr:uid="{00000000-0005-0000-0000-0000700C0000}"/>
    <cellStyle name="Comma [0] 2 68" xfId="3355" xr:uid="{00000000-0005-0000-0000-0000710C0000}"/>
    <cellStyle name="Comma [0] 2 69" xfId="3356" xr:uid="{00000000-0005-0000-0000-0000720C0000}"/>
    <cellStyle name="Comma [0] 2 7" xfId="3357" xr:uid="{00000000-0005-0000-0000-0000730C0000}"/>
    <cellStyle name="Comma [0] 2 7 10" xfId="3358" xr:uid="{00000000-0005-0000-0000-0000740C0000}"/>
    <cellStyle name="Comma [0] 2 7 11" xfId="3359" xr:uid="{00000000-0005-0000-0000-0000750C0000}"/>
    <cellStyle name="Comma [0] 2 7 12" xfId="3360" xr:uid="{00000000-0005-0000-0000-0000760C0000}"/>
    <cellStyle name="Comma [0] 2 7 13" xfId="3361" xr:uid="{00000000-0005-0000-0000-0000770C0000}"/>
    <cellStyle name="Comma [0] 2 7 14" xfId="3362" xr:uid="{00000000-0005-0000-0000-0000780C0000}"/>
    <cellStyle name="Comma [0] 2 7 15" xfId="3363" xr:uid="{00000000-0005-0000-0000-0000790C0000}"/>
    <cellStyle name="Comma [0] 2 7 16" xfId="3364" xr:uid="{00000000-0005-0000-0000-00007A0C0000}"/>
    <cellStyle name="Comma [0] 2 7 17" xfId="3365" xr:uid="{00000000-0005-0000-0000-00007B0C0000}"/>
    <cellStyle name="Comma [0] 2 7 18" xfId="3366" xr:uid="{00000000-0005-0000-0000-00007C0C0000}"/>
    <cellStyle name="Comma [0] 2 7 19" xfId="3367" xr:uid="{00000000-0005-0000-0000-00007D0C0000}"/>
    <cellStyle name="Comma [0] 2 7 2" xfId="3368" xr:uid="{00000000-0005-0000-0000-00007E0C0000}"/>
    <cellStyle name="Comma [0] 2 7 20" xfId="3369" xr:uid="{00000000-0005-0000-0000-00007F0C0000}"/>
    <cellStyle name="Comma [0] 2 7 21" xfId="3370" xr:uid="{00000000-0005-0000-0000-0000800C0000}"/>
    <cellStyle name="Comma [0] 2 7 22" xfId="3371" xr:uid="{00000000-0005-0000-0000-0000810C0000}"/>
    <cellStyle name="Comma [0] 2 7 23" xfId="3372" xr:uid="{00000000-0005-0000-0000-0000820C0000}"/>
    <cellStyle name="Comma [0] 2 7 24" xfId="3373" xr:uid="{00000000-0005-0000-0000-0000830C0000}"/>
    <cellStyle name="Comma [0] 2 7 25" xfId="3374" xr:uid="{00000000-0005-0000-0000-0000840C0000}"/>
    <cellStyle name="Comma [0] 2 7 26" xfId="3375" xr:uid="{00000000-0005-0000-0000-0000850C0000}"/>
    <cellStyle name="Comma [0] 2 7 27" xfId="3376" xr:uid="{00000000-0005-0000-0000-0000860C0000}"/>
    <cellStyle name="Comma [0] 2 7 28" xfId="3377" xr:uid="{00000000-0005-0000-0000-0000870C0000}"/>
    <cellStyle name="Comma [0] 2 7 29" xfId="3378" xr:uid="{00000000-0005-0000-0000-0000880C0000}"/>
    <cellStyle name="Comma [0] 2 7 3" xfId="3379" xr:uid="{00000000-0005-0000-0000-0000890C0000}"/>
    <cellStyle name="Comma [0] 2 7 30" xfId="3380" xr:uid="{00000000-0005-0000-0000-00008A0C0000}"/>
    <cellStyle name="Comma [0] 2 7 31" xfId="3381" xr:uid="{00000000-0005-0000-0000-00008B0C0000}"/>
    <cellStyle name="Comma [0] 2 7 32" xfId="3382" xr:uid="{00000000-0005-0000-0000-00008C0C0000}"/>
    <cellStyle name="Comma [0] 2 7 33" xfId="3383" xr:uid="{00000000-0005-0000-0000-00008D0C0000}"/>
    <cellStyle name="Comma [0] 2 7 34" xfId="3384" xr:uid="{00000000-0005-0000-0000-00008E0C0000}"/>
    <cellStyle name="Comma [0] 2 7 35" xfId="3385" xr:uid="{00000000-0005-0000-0000-00008F0C0000}"/>
    <cellStyle name="Comma [0] 2 7 4" xfId="3386" xr:uid="{00000000-0005-0000-0000-0000900C0000}"/>
    <cellStyle name="Comma [0] 2 7 5" xfId="3387" xr:uid="{00000000-0005-0000-0000-0000910C0000}"/>
    <cellStyle name="Comma [0] 2 7 6" xfId="3388" xr:uid="{00000000-0005-0000-0000-0000920C0000}"/>
    <cellStyle name="Comma [0] 2 7 7" xfId="3389" xr:uid="{00000000-0005-0000-0000-0000930C0000}"/>
    <cellStyle name="Comma [0] 2 7 8" xfId="3390" xr:uid="{00000000-0005-0000-0000-0000940C0000}"/>
    <cellStyle name="Comma [0] 2 7 9" xfId="3391" xr:uid="{00000000-0005-0000-0000-0000950C0000}"/>
    <cellStyle name="Comma [0] 2 70" xfId="3392" xr:uid="{00000000-0005-0000-0000-0000960C0000}"/>
    <cellStyle name="Comma [0] 2 71" xfId="3393" xr:uid="{00000000-0005-0000-0000-0000970C0000}"/>
    <cellStyle name="Comma [0] 2 72" xfId="3394" xr:uid="{00000000-0005-0000-0000-0000980C0000}"/>
    <cellStyle name="Comma [0] 2 73" xfId="3395" xr:uid="{00000000-0005-0000-0000-0000990C0000}"/>
    <cellStyle name="Comma [0] 2 74" xfId="3396" xr:uid="{00000000-0005-0000-0000-00009A0C0000}"/>
    <cellStyle name="Comma [0] 2 75" xfId="3397" xr:uid="{00000000-0005-0000-0000-00009B0C0000}"/>
    <cellStyle name="Comma [0] 2 76" xfId="3398" xr:uid="{00000000-0005-0000-0000-00009C0C0000}"/>
    <cellStyle name="Comma [0] 2 77" xfId="3399" xr:uid="{00000000-0005-0000-0000-00009D0C0000}"/>
    <cellStyle name="Comma [0] 2 78" xfId="3400" xr:uid="{00000000-0005-0000-0000-00009E0C0000}"/>
    <cellStyle name="Comma [0] 2 79" xfId="3401" xr:uid="{00000000-0005-0000-0000-00009F0C0000}"/>
    <cellStyle name="Comma [0] 2 8" xfId="3402" xr:uid="{00000000-0005-0000-0000-0000A00C0000}"/>
    <cellStyle name="Comma [0] 2 8 10" xfId="3403" xr:uid="{00000000-0005-0000-0000-0000A10C0000}"/>
    <cellStyle name="Comma [0] 2 8 11" xfId="3404" xr:uid="{00000000-0005-0000-0000-0000A20C0000}"/>
    <cellStyle name="Comma [0] 2 8 12" xfId="3405" xr:uid="{00000000-0005-0000-0000-0000A30C0000}"/>
    <cellStyle name="Comma [0] 2 8 13" xfId="3406" xr:uid="{00000000-0005-0000-0000-0000A40C0000}"/>
    <cellStyle name="Comma [0] 2 8 14" xfId="3407" xr:uid="{00000000-0005-0000-0000-0000A50C0000}"/>
    <cellStyle name="Comma [0] 2 8 15" xfId="3408" xr:uid="{00000000-0005-0000-0000-0000A60C0000}"/>
    <cellStyle name="Comma [0] 2 8 16" xfId="3409" xr:uid="{00000000-0005-0000-0000-0000A70C0000}"/>
    <cellStyle name="Comma [0] 2 8 17" xfId="3410" xr:uid="{00000000-0005-0000-0000-0000A80C0000}"/>
    <cellStyle name="Comma [0] 2 8 18" xfId="3411" xr:uid="{00000000-0005-0000-0000-0000A90C0000}"/>
    <cellStyle name="Comma [0] 2 8 19" xfId="3412" xr:uid="{00000000-0005-0000-0000-0000AA0C0000}"/>
    <cellStyle name="Comma [0] 2 8 2" xfId="3413" xr:uid="{00000000-0005-0000-0000-0000AB0C0000}"/>
    <cellStyle name="Comma [0] 2 8 20" xfId="3414" xr:uid="{00000000-0005-0000-0000-0000AC0C0000}"/>
    <cellStyle name="Comma [0] 2 8 21" xfId="3415" xr:uid="{00000000-0005-0000-0000-0000AD0C0000}"/>
    <cellStyle name="Comma [0] 2 8 22" xfId="3416" xr:uid="{00000000-0005-0000-0000-0000AE0C0000}"/>
    <cellStyle name="Comma [0] 2 8 23" xfId="3417" xr:uid="{00000000-0005-0000-0000-0000AF0C0000}"/>
    <cellStyle name="Comma [0] 2 8 24" xfId="3418" xr:uid="{00000000-0005-0000-0000-0000B00C0000}"/>
    <cellStyle name="Comma [0] 2 8 25" xfId="3419" xr:uid="{00000000-0005-0000-0000-0000B10C0000}"/>
    <cellStyle name="Comma [0] 2 8 26" xfId="3420" xr:uid="{00000000-0005-0000-0000-0000B20C0000}"/>
    <cellStyle name="Comma [0] 2 8 27" xfId="3421" xr:uid="{00000000-0005-0000-0000-0000B30C0000}"/>
    <cellStyle name="Comma [0] 2 8 28" xfId="3422" xr:uid="{00000000-0005-0000-0000-0000B40C0000}"/>
    <cellStyle name="Comma [0] 2 8 29" xfId="3423" xr:uid="{00000000-0005-0000-0000-0000B50C0000}"/>
    <cellStyle name="Comma [0] 2 8 3" xfId="3424" xr:uid="{00000000-0005-0000-0000-0000B60C0000}"/>
    <cellStyle name="Comma [0] 2 8 30" xfId="3425" xr:uid="{00000000-0005-0000-0000-0000B70C0000}"/>
    <cellStyle name="Comma [0] 2 8 31" xfId="3426" xr:uid="{00000000-0005-0000-0000-0000B80C0000}"/>
    <cellStyle name="Comma [0] 2 8 32" xfId="3427" xr:uid="{00000000-0005-0000-0000-0000B90C0000}"/>
    <cellStyle name="Comma [0] 2 8 33" xfId="3428" xr:uid="{00000000-0005-0000-0000-0000BA0C0000}"/>
    <cellStyle name="Comma [0] 2 8 34" xfId="3429" xr:uid="{00000000-0005-0000-0000-0000BB0C0000}"/>
    <cellStyle name="Comma [0] 2 8 35" xfId="3430" xr:uid="{00000000-0005-0000-0000-0000BC0C0000}"/>
    <cellStyle name="Comma [0] 2 8 4" xfId="3431" xr:uid="{00000000-0005-0000-0000-0000BD0C0000}"/>
    <cellStyle name="Comma [0] 2 8 5" xfId="3432" xr:uid="{00000000-0005-0000-0000-0000BE0C0000}"/>
    <cellStyle name="Comma [0] 2 8 6" xfId="3433" xr:uid="{00000000-0005-0000-0000-0000BF0C0000}"/>
    <cellStyle name="Comma [0] 2 8 7" xfId="3434" xr:uid="{00000000-0005-0000-0000-0000C00C0000}"/>
    <cellStyle name="Comma [0] 2 8 8" xfId="3435" xr:uid="{00000000-0005-0000-0000-0000C10C0000}"/>
    <cellStyle name="Comma [0] 2 8 9" xfId="3436" xr:uid="{00000000-0005-0000-0000-0000C20C0000}"/>
    <cellStyle name="Comma [0] 2 80" xfId="3437" xr:uid="{00000000-0005-0000-0000-0000C30C0000}"/>
    <cellStyle name="Comma [0] 2 81" xfId="3438" xr:uid="{00000000-0005-0000-0000-0000C40C0000}"/>
    <cellStyle name="Comma [0] 2 82" xfId="3439" xr:uid="{00000000-0005-0000-0000-0000C50C0000}"/>
    <cellStyle name="Comma [0] 2 83" xfId="3440" xr:uid="{00000000-0005-0000-0000-0000C60C0000}"/>
    <cellStyle name="Comma [0] 2 84" xfId="3441" xr:uid="{00000000-0005-0000-0000-0000C70C0000}"/>
    <cellStyle name="Comma [0] 2 85" xfId="3442" xr:uid="{00000000-0005-0000-0000-0000C80C0000}"/>
    <cellStyle name="Comma [0] 2 86" xfId="3443" xr:uid="{00000000-0005-0000-0000-0000C90C0000}"/>
    <cellStyle name="Comma [0] 2 87" xfId="3444" xr:uid="{00000000-0005-0000-0000-0000CA0C0000}"/>
    <cellStyle name="Comma [0] 2 88" xfId="3445" xr:uid="{00000000-0005-0000-0000-0000CB0C0000}"/>
    <cellStyle name="Comma [0] 2 89" xfId="3446" xr:uid="{00000000-0005-0000-0000-0000CC0C0000}"/>
    <cellStyle name="Comma [0] 2 9" xfId="3447" xr:uid="{00000000-0005-0000-0000-0000CD0C0000}"/>
    <cellStyle name="Comma [0] 2 9 10" xfId="3448" xr:uid="{00000000-0005-0000-0000-0000CE0C0000}"/>
    <cellStyle name="Comma [0] 2 9 11" xfId="3449" xr:uid="{00000000-0005-0000-0000-0000CF0C0000}"/>
    <cellStyle name="Comma [0] 2 9 12" xfId="3450" xr:uid="{00000000-0005-0000-0000-0000D00C0000}"/>
    <cellStyle name="Comma [0] 2 9 13" xfId="3451" xr:uid="{00000000-0005-0000-0000-0000D10C0000}"/>
    <cellStyle name="Comma [0] 2 9 14" xfId="3452" xr:uid="{00000000-0005-0000-0000-0000D20C0000}"/>
    <cellStyle name="Comma [0] 2 9 15" xfId="3453" xr:uid="{00000000-0005-0000-0000-0000D30C0000}"/>
    <cellStyle name="Comma [0] 2 9 16" xfId="3454" xr:uid="{00000000-0005-0000-0000-0000D40C0000}"/>
    <cellStyle name="Comma [0] 2 9 17" xfId="3455" xr:uid="{00000000-0005-0000-0000-0000D50C0000}"/>
    <cellStyle name="Comma [0] 2 9 18" xfId="3456" xr:uid="{00000000-0005-0000-0000-0000D60C0000}"/>
    <cellStyle name="Comma [0] 2 9 19" xfId="3457" xr:uid="{00000000-0005-0000-0000-0000D70C0000}"/>
    <cellStyle name="Comma [0] 2 9 2" xfId="3458" xr:uid="{00000000-0005-0000-0000-0000D80C0000}"/>
    <cellStyle name="Comma [0] 2 9 20" xfId="3459" xr:uid="{00000000-0005-0000-0000-0000D90C0000}"/>
    <cellStyle name="Comma [0] 2 9 21" xfId="3460" xr:uid="{00000000-0005-0000-0000-0000DA0C0000}"/>
    <cellStyle name="Comma [0] 2 9 22" xfId="3461" xr:uid="{00000000-0005-0000-0000-0000DB0C0000}"/>
    <cellStyle name="Comma [0] 2 9 23" xfId="3462" xr:uid="{00000000-0005-0000-0000-0000DC0C0000}"/>
    <cellStyle name="Comma [0] 2 9 24" xfId="3463" xr:uid="{00000000-0005-0000-0000-0000DD0C0000}"/>
    <cellStyle name="Comma [0] 2 9 25" xfId="3464" xr:uid="{00000000-0005-0000-0000-0000DE0C0000}"/>
    <cellStyle name="Comma [0] 2 9 26" xfId="3465" xr:uid="{00000000-0005-0000-0000-0000DF0C0000}"/>
    <cellStyle name="Comma [0] 2 9 27" xfId="3466" xr:uid="{00000000-0005-0000-0000-0000E00C0000}"/>
    <cellStyle name="Comma [0] 2 9 28" xfId="3467" xr:uid="{00000000-0005-0000-0000-0000E10C0000}"/>
    <cellStyle name="Comma [0] 2 9 29" xfId="3468" xr:uid="{00000000-0005-0000-0000-0000E20C0000}"/>
    <cellStyle name="Comma [0] 2 9 3" xfId="3469" xr:uid="{00000000-0005-0000-0000-0000E30C0000}"/>
    <cellStyle name="Comma [0] 2 9 30" xfId="3470" xr:uid="{00000000-0005-0000-0000-0000E40C0000}"/>
    <cellStyle name="Comma [0] 2 9 31" xfId="3471" xr:uid="{00000000-0005-0000-0000-0000E50C0000}"/>
    <cellStyle name="Comma [0] 2 9 32" xfId="3472" xr:uid="{00000000-0005-0000-0000-0000E60C0000}"/>
    <cellStyle name="Comma [0] 2 9 33" xfId="3473" xr:uid="{00000000-0005-0000-0000-0000E70C0000}"/>
    <cellStyle name="Comma [0] 2 9 34" xfId="3474" xr:uid="{00000000-0005-0000-0000-0000E80C0000}"/>
    <cellStyle name="Comma [0] 2 9 35" xfId="3475" xr:uid="{00000000-0005-0000-0000-0000E90C0000}"/>
    <cellStyle name="Comma [0] 2 9 4" xfId="3476" xr:uid="{00000000-0005-0000-0000-0000EA0C0000}"/>
    <cellStyle name="Comma [0] 2 9 5" xfId="3477" xr:uid="{00000000-0005-0000-0000-0000EB0C0000}"/>
    <cellStyle name="Comma [0] 2 9 6" xfId="3478" xr:uid="{00000000-0005-0000-0000-0000EC0C0000}"/>
    <cellStyle name="Comma [0] 2 9 7" xfId="3479" xr:uid="{00000000-0005-0000-0000-0000ED0C0000}"/>
    <cellStyle name="Comma [0] 2 9 8" xfId="3480" xr:uid="{00000000-0005-0000-0000-0000EE0C0000}"/>
    <cellStyle name="Comma [0] 2 9 9" xfId="3481" xr:uid="{00000000-0005-0000-0000-0000EF0C0000}"/>
    <cellStyle name="Comma 10" xfId="100" xr:uid="{00000000-0005-0000-0000-0000F00C0000}"/>
    <cellStyle name="Comma 10 2" xfId="3483" xr:uid="{00000000-0005-0000-0000-0000F10C0000}"/>
    <cellStyle name="Comma 10 2 2" xfId="3484" xr:uid="{00000000-0005-0000-0000-0000F20C0000}"/>
    <cellStyle name="Comma 10 3" xfId="3482" xr:uid="{00000000-0005-0000-0000-0000F30C0000}"/>
    <cellStyle name="Comma 11" xfId="101" xr:uid="{00000000-0005-0000-0000-0000F40C0000}"/>
    <cellStyle name="Comma 11 2" xfId="3485" xr:uid="{00000000-0005-0000-0000-0000F50C0000}"/>
    <cellStyle name="Comma 11 2 2" xfId="3486" xr:uid="{00000000-0005-0000-0000-0000F60C0000}"/>
    <cellStyle name="Comma 11 2 2 2" xfId="3487" xr:uid="{00000000-0005-0000-0000-0000F70C0000}"/>
    <cellStyle name="Comma 11 2 3" xfId="3488" xr:uid="{00000000-0005-0000-0000-0000F80C0000}"/>
    <cellStyle name="Comma 11 3" xfId="3489" xr:uid="{00000000-0005-0000-0000-0000F90C0000}"/>
    <cellStyle name="Comma 11 3 2" xfId="3490" xr:uid="{00000000-0005-0000-0000-0000FA0C0000}"/>
    <cellStyle name="Comma 11 4" xfId="3491" xr:uid="{00000000-0005-0000-0000-0000FB0C0000}"/>
    <cellStyle name="Comma 12" xfId="102" xr:uid="{00000000-0005-0000-0000-0000FC0C0000}"/>
    <cellStyle name="Comma 12 10" xfId="3493" xr:uid="{00000000-0005-0000-0000-0000FD0C0000}"/>
    <cellStyle name="Comma 12 10 2" xfId="3494" xr:uid="{00000000-0005-0000-0000-0000FE0C0000}"/>
    <cellStyle name="Comma 12 11" xfId="3495" xr:uid="{00000000-0005-0000-0000-0000FF0C0000}"/>
    <cellStyle name="Comma 12 11 2" xfId="3496" xr:uid="{00000000-0005-0000-0000-0000000D0000}"/>
    <cellStyle name="Comma 12 12" xfId="3497" xr:uid="{00000000-0005-0000-0000-0000010D0000}"/>
    <cellStyle name="Comma 12 12 2" xfId="3498" xr:uid="{00000000-0005-0000-0000-0000020D0000}"/>
    <cellStyle name="Comma 12 13" xfId="3499" xr:uid="{00000000-0005-0000-0000-0000030D0000}"/>
    <cellStyle name="Comma 12 13 2" xfId="3500" xr:uid="{00000000-0005-0000-0000-0000040D0000}"/>
    <cellStyle name="Comma 12 14" xfId="3501" xr:uid="{00000000-0005-0000-0000-0000050D0000}"/>
    <cellStyle name="Comma 12 14 2" xfId="3502" xr:uid="{00000000-0005-0000-0000-0000060D0000}"/>
    <cellStyle name="Comma 12 15" xfId="3503" xr:uid="{00000000-0005-0000-0000-0000070D0000}"/>
    <cellStyle name="Comma 12 15 2" xfId="3504" xr:uid="{00000000-0005-0000-0000-0000080D0000}"/>
    <cellStyle name="Comma 12 16" xfId="3505" xr:uid="{00000000-0005-0000-0000-0000090D0000}"/>
    <cellStyle name="Comma 12 16 2" xfId="3506" xr:uid="{00000000-0005-0000-0000-00000A0D0000}"/>
    <cellStyle name="Comma 12 17" xfId="3507" xr:uid="{00000000-0005-0000-0000-00000B0D0000}"/>
    <cellStyle name="Comma 12 17 2" xfId="3508" xr:uid="{00000000-0005-0000-0000-00000C0D0000}"/>
    <cellStyle name="Comma 12 18" xfId="3509" xr:uid="{00000000-0005-0000-0000-00000D0D0000}"/>
    <cellStyle name="Comma 12 18 2" xfId="3510" xr:uid="{00000000-0005-0000-0000-00000E0D0000}"/>
    <cellStyle name="Comma 12 19" xfId="3511" xr:uid="{00000000-0005-0000-0000-00000F0D0000}"/>
    <cellStyle name="Comma 12 19 2" xfId="3512" xr:uid="{00000000-0005-0000-0000-0000100D0000}"/>
    <cellStyle name="Comma 12 2" xfId="3513" xr:uid="{00000000-0005-0000-0000-0000110D0000}"/>
    <cellStyle name="Comma 12 2 2" xfId="3514" xr:uid="{00000000-0005-0000-0000-0000120D0000}"/>
    <cellStyle name="Comma 12 2 2 2" xfId="3515" xr:uid="{00000000-0005-0000-0000-0000130D0000}"/>
    <cellStyle name="Comma 12 2 2 2 2" xfId="3516" xr:uid="{00000000-0005-0000-0000-0000140D0000}"/>
    <cellStyle name="Comma 12 2 2 3" xfId="3517" xr:uid="{00000000-0005-0000-0000-0000150D0000}"/>
    <cellStyle name="Comma 12 2 3" xfId="3518" xr:uid="{00000000-0005-0000-0000-0000160D0000}"/>
    <cellStyle name="Comma 12 2 3 10" xfId="3519" xr:uid="{00000000-0005-0000-0000-0000170D0000}"/>
    <cellStyle name="Comma 12 2 3 10 2" xfId="3520" xr:uid="{00000000-0005-0000-0000-0000180D0000}"/>
    <cellStyle name="Comma 12 2 3 11" xfId="3521" xr:uid="{00000000-0005-0000-0000-0000190D0000}"/>
    <cellStyle name="Comma 12 2 3 11 2" xfId="3522" xr:uid="{00000000-0005-0000-0000-00001A0D0000}"/>
    <cellStyle name="Comma 12 2 3 12" xfId="3523" xr:uid="{00000000-0005-0000-0000-00001B0D0000}"/>
    <cellStyle name="Comma 12 2 3 12 2" xfId="3524" xr:uid="{00000000-0005-0000-0000-00001C0D0000}"/>
    <cellStyle name="Comma 12 2 3 13" xfId="3525" xr:uid="{00000000-0005-0000-0000-00001D0D0000}"/>
    <cellStyle name="Comma 12 2 3 13 2" xfId="3526" xr:uid="{00000000-0005-0000-0000-00001E0D0000}"/>
    <cellStyle name="Comma 12 2 3 14" xfId="3527" xr:uid="{00000000-0005-0000-0000-00001F0D0000}"/>
    <cellStyle name="Comma 12 2 3 14 2" xfId="3528" xr:uid="{00000000-0005-0000-0000-0000200D0000}"/>
    <cellStyle name="Comma 12 2 3 15" xfId="3529" xr:uid="{00000000-0005-0000-0000-0000210D0000}"/>
    <cellStyle name="Comma 12 2 3 15 2" xfId="3530" xr:uid="{00000000-0005-0000-0000-0000220D0000}"/>
    <cellStyle name="Comma 12 2 3 16" xfId="3531" xr:uid="{00000000-0005-0000-0000-0000230D0000}"/>
    <cellStyle name="Comma 12 2 3 16 2" xfId="3532" xr:uid="{00000000-0005-0000-0000-0000240D0000}"/>
    <cellStyle name="Comma 12 2 3 17" xfId="3533" xr:uid="{00000000-0005-0000-0000-0000250D0000}"/>
    <cellStyle name="Comma 12 2 3 17 2" xfId="3534" xr:uid="{00000000-0005-0000-0000-0000260D0000}"/>
    <cellStyle name="Comma 12 2 3 18" xfId="3535" xr:uid="{00000000-0005-0000-0000-0000270D0000}"/>
    <cellStyle name="Comma 12 2 3 18 2" xfId="3536" xr:uid="{00000000-0005-0000-0000-0000280D0000}"/>
    <cellStyle name="Comma 12 2 3 19" xfId="3537" xr:uid="{00000000-0005-0000-0000-0000290D0000}"/>
    <cellStyle name="Comma 12 2 3 19 2" xfId="3538" xr:uid="{00000000-0005-0000-0000-00002A0D0000}"/>
    <cellStyle name="Comma 12 2 3 2" xfId="3539" xr:uid="{00000000-0005-0000-0000-00002B0D0000}"/>
    <cellStyle name="Comma 12 2 3 2 2" xfId="3540" xr:uid="{00000000-0005-0000-0000-00002C0D0000}"/>
    <cellStyle name="Comma 12 2 3 2 2 2" xfId="3541" xr:uid="{00000000-0005-0000-0000-00002D0D0000}"/>
    <cellStyle name="Comma 12 2 3 2 3" xfId="3542" xr:uid="{00000000-0005-0000-0000-00002E0D0000}"/>
    <cellStyle name="Comma 12 2 3 20" xfId="3543" xr:uid="{00000000-0005-0000-0000-00002F0D0000}"/>
    <cellStyle name="Comma 12 2 3 3" xfId="3544" xr:uid="{00000000-0005-0000-0000-0000300D0000}"/>
    <cellStyle name="Comma 12 2 3 3 2" xfId="3545" xr:uid="{00000000-0005-0000-0000-0000310D0000}"/>
    <cellStyle name="Comma 12 2 3 4" xfId="3546" xr:uid="{00000000-0005-0000-0000-0000320D0000}"/>
    <cellStyle name="Comma 12 2 3 4 2" xfId="3547" xr:uid="{00000000-0005-0000-0000-0000330D0000}"/>
    <cellStyle name="Comma 12 2 3 5" xfId="3548" xr:uid="{00000000-0005-0000-0000-0000340D0000}"/>
    <cellStyle name="Comma 12 2 3 5 2" xfId="3549" xr:uid="{00000000-0005-0000-0000-0000350D0000}"/>
    <cellStyle name="Comma 12 2 3 6" xfId="3550" xr:uid="{00000000-0005-0000-0000-0000360D0000}"/>
    <cellStyle name="Comma 12 2 3 6 2" xfId="3551" xr:uid="{00000000-0005-0000-0000-0000370D0000}"/>
    <cellStyle name="Comma 12 2 3 7" xfId="3552" xr:uid="{00000000-0005-0000-0000-0000380D0000}"/>
    <cellStyle name="Comma 12 2 3 7 2" xfId="3553" xr:uid="{00000000-0005-0000-0000-0000390D0000}"/>
    <cellStyle name="Comma 12 2 3 8" xfId="3554" xr:uid="{00000000-0005-0000-0000-00003A0D0000}"/>
    <cellStyle name="Comma 12 2 3 8 2" xfId="3555" xr:uid="{00000000-0005-0000-0000-00003B0D0000}"/>
    <cellStyle name="Comma 12 2 3 9" xfId="3556" xr:uid="{00000000-0005-0000-0000-00003C0D0000}"/>
    <cellStyle name="Comma 12 2 3 9 2" xfId="3557" xr:uid="{00000000-0005-0000-0000-00003D0D0000}"/>
    <cellStyle name="Comma 12 2 4" xfId="3558" xr:uid="{00000000-0005-0000-0000-00003E0D0000}"/>
    <cellStyle name="Comma 12 2 4 2" xfId="3559" xr:uid="{00000000-0005-0000-0000-00003F0D0000}"/>
    <cellStyle name="Comma 12 2 5" xfId="3560" xr:uid="{00000000-0005-0000-0000-0000400D0000}"/>
    <cellStyle name="Comma 12 20" xfId="3561" xr:uid="{00000000-0005-0000-0000-0000410D0000}"/>
    <cellStyle name="Comma 12 20 2" xfId="3562" xr:uid="{00000000-0005-0000-0000-0000420D0000}"/>
    <cellStyle name="Comma 12 21" xfId="3563" xr:uid="{00000000-0005-0000-0000-0000430D0000}"/>
    <cellStyle name="Comma 12 21 2" xfId="3564" xr:uid="{00000000-0005-0000-0000-0000440D0000}"/>
    <cellStyle name="Comma 12 22" xfId="3565" xr:uid="{00000000-0005-0000-0000-0000450D0000}"/>
    <cellStyle name="Comma 12 23" xfId="3492" xr:uid="{00000000-0005-0000-0000-0000460D0000}"/>
    <cellStyle name="Comma 12 3" xfId="3566" xr:uid="{00000000-0005-0000-0000-0000470D0000}"/>
    <cellStyle name="Comma 12 3 2" xfId="3567" xr:uid="{00000000-0005-0000-0000-0000480D0000}"/>
    <cellStyle name="Comma 12 3 2 2" xfId="3568" xr:uid="{00000000-0005-0000-0000-0000490D0000}"/>
    <cellStyle name="Comma 12 3 3" xfId="3569" xr:uid="{00000000-0005-0000-0000-00004A0D0000}"/>
    <cellStyle name="Comma 12 4" xfId="3570" xr:uid="{00000000-0005-0000-0000-00004B0D0000}"/>
    <cellStyle name="Comma 12 4 10" xfId="3571" xr:uid="{00000000-0005-0000-0000-00004C0D0000}"/>
    <cellStyle name="Comma 12 4 10 2" xfId="3572" xr:uid="{00000000-0005-0000-0000-00004D0D0000}"/>
    <cellStyle name="Comma 12 4 11" xfId="3573" xr:uid="{00000000-0005-0000-0000-00004E0D0000}"/>
    <cellStyle name="Comma 12 4 11 2" xfId="3574" xr:uid="{00000000-0005-0000-0000-00004F0D0000}"/>
    <cellStyle name="Comma 12 4 12" xfId="3575" xr:uid="{00000000-0005-0000-0000-0000500D0000}"/>
    <cellStyle name="Comma 12 4 12 2" xfId="3576" xr:uid="{00000000-0005-0000-0000-0000510D0000}"/>
    <cellStyle name="Comma 12 4 13" xfId="3577" xr:uid="{00000000-0005-0000-0000-0000520D0000}"/>
    <cellStyle name="Comma 12 4 13 2" xfId="3578" xr:uid="{00000000-0005-0000-0000-0000530D0000}"/>
    <cellStyle name="Comma 12 4 14" xfId="3579" xr:uid="{00000000-0005-0000-0000-0000540D0000}"/>
    <cellStyle name="Comma 12 4 14 2" xfId="3580" xr:uid="{00000000-0005-0000-0000-0000550D0000}"/>
    <cellStyle name="Comma 12 4 15" xfId="3581" xr:uid="{00000000-0005-0000-0000-0000560D0000}"/>
    <cellStyle name="Comma 12 4 15 2" xfId="3582" xr:uid="{00000000-0005-0000-0000-0000570D0000}"/>
    <cellStyle name="Comma 12 4 16" xfId="3583" xr:uid="{00000000-0005-0000-0000-0000580D0000}"/>
    <cellStyle name="Comma 12 4 16 2" xfId="3584" xr:uid="{00000000-0005-0000-0000-0000590D0000}"/>
    <cellStyle name="Comma 12 4 17" xfId="3585" xr:uid="{00000000-0005-0000-0000-00005A0D0000}"/>
    <cellStyle name="Comma 12 4 17 2" xfId="3586" xr:uid="{00000000-0005-0000-0000-00005B0D0000}"/>
    <cellStyle name="Comma 12 4 18" xfId="3587" xr:uid="{00000000-0005-0000-0000-00005C0D0000}"/>
    <cellStyle name="Comma 12 4 18 2" xfId="3588" xr:uid="{00000000-0005-0000-0000-00005D0D0000}"/>
    <cellStyle name="Comma 12 4 19" xfId="3589" xr:uid="{00000000-0005-0000-0000-00005E0D0000}"/>
    <cellStyle name="Comma 12 4 19 2" xfId="3590" xr:uid="{00000000-0005-0000-0000-00005F0D0000}"/>
    <cellStyle name="Comma 12 4 2" xfId="3591" xr:uid="{00000000-0005-0000-0000-0000600D0000}"/>
    <cellStyle name="Comma 12 4 2 2" xfId="3592" xr:uid="{00000000-0005-0000-0000-0000610D0000}"/>
    <cellStyle name="Comma 12 4 2 2 2" xfId="3593" xr:uid="{00000000-0005-0000-0000-0000620D0000}"/>
    <cellStyle name="Comma 12 4 2 3" xfId="3594" xr:uid="{00000000-0005-0000-0000-0000630D0000}"/>
    <cellStyle name="Comma 12 4 20" xfId="3595" xr:uid="{00000000-0005-0000-0000-0000640D0000}"/>
    <cellStyle name="Comma 12 4 3" xfId="3596" xr:uid="{00000000-0005-0000-0000-0000650D0000}"/>
    <cellStyle name="Comma 12 4 3 2" xfId="3597" xr:uid="{00000000-0005-0000-0000-0000660D0000}"/>
    <cellStyle name="Comma 12 4 4" xfId="3598" xr:uid="{00000000-0005-0000-0000-0000670D0000}"/>
    <cellStyle name="Comma 12 4 4 2" xfId="3599" xr:uid="{00000000-0005-0000-0000-0000680D0000}"/>
    <cellStyle name="Comma 12 4 5" xfId="3600" xr:uid="{00000000-0005-0000-0000-0000690D0000}"/>
    <cellStyle name="Comma 12 4 5 2" xfId="3601" xr:uid="{00000000-0005-0000-0000-00006A0D0000}"/>
    <cellStyle name="Comma 12 4 6" xfId="3602" xr:uid="{00000000-0005-0000-0000-00006B0D0000}"/>
    <cellStyle name="Comma 12 4 6 2" xfId="3603" xr:uid="{00000000-0005-0000-0000-00006C0D0000}"/>
    <cellStyle name="Comma 12 4 7" xfId="3604" xr:uid="{00000000-0005-0000-0000-00006D0D0000}"/>
    <cellStyle name="Comma 12 4 7 2" xfId="3605" xr:uid="{00000000-0005-0000-0000-00006E0D0000}"/>
    <cellStyle name="Comma 12 4 8" xfId="3606" xr:uid="{00000000-0005-0000-0000-00006F0D0000}"/>
    <cellStyle name="Comma 12 4 8 2" xfId="3607" xr:uid="{00000000-0005-0000-0000-0000700D0000}"/>
    <cellStyle name="Comma 12 4 9" xfId="3608" xr:uid="{00000000-0005-0000-0000-0000710D0000}"/>
    <cellStyle name="Comma 12 4 9 2" xfId="3609" xr:uid="{00000000-0005-0000-0000-0000720D0000}"/>
    <cellStyle name="Comma 12 5" xfId="3610" xr:uid="{00000000-0005-0000-0000-0000730D0000}"/>
    <cellStyle name="Comma 12 5 2" xfId="3611" xr:uid="{00000000-0005-0000-0000-0000740D0000}"/>
    <cellStyle name="Comma 12 5 2 2" xfId="3612" xr:uid="{00000000-0005-0000-0000-0000750D0000}"/>
    <cellStyle name="Comma 12 5 3" xfId="3613" xr:uid="{00000000-0005-0000-0000-0000760D0000}"/>
    <cellStyle name="Comma 12 6" xfId="3614" xr:uid="{00000000-0005-0000-0000-0000770D0000}"/>
    <cellStyle name="Comma 12 6 2" xfId="3615" xr:uid="{00000000-0005-0000-0000-0000780D0000}"/>
    <cellStyle name="Comma 12 7" xfId="3616" xr:uid="{00000000-0005-0000-0000-0000790D0000}"/>
    <cellStyle name="Comma 12 7 2" xfId="3617" xr:uid="{00000000-0005-0000-0000-00007A0D0000}"/>
    <cellStyle name="Comma 12 8" xfId="3618" xr:uid="{00000000-0005-0000-0000-00007B0D0000}"/>
    <cellStyle name="Comma 12 8 2" xfId="3619" xr:uid="{00000000-0005-0000-0000-00007C0D0000}"/>
    <cellStyle name="Comma 12 9" xfId="3620" xr:uid="{00000000-0005-0000-0000-00007D0D0000}"/>
    <cellStyle name="Comma 12 9 2" xfId="3621" xr:uid="{00000000-0005-0000-0000-00007E0D0000}"/>
    <cellStyle name="Comma 13" xfId="103" xr:uid="{00000000-0005-0000-0000-00007F0D0000}"/>
    <cellStyle name="Comma 13 10" xfId="3623" xr:uid="{00000000-0005-0000-0000-0000800D0000}"/>
    <cellStyle name="Comma 13 10 2" xfId="3624" xr:uid="{00000000-0005-0000-0000-0000810D0000}"/>
    <cellStyle name="Comma 13 11" xfId="3625" xr:uid="{00000000-0005-0000-0000-0000820D0000}"/>
    <cellStyle name="Comma 13 11 2" xfId="3626" xr:uid="{00000000-0005-0000-0000-0000830D0000}"/>
    <cellStyle name="Comma 13 12" xfId="3627" xr:uid="{00000000-0005-0000-0000-0000840D0000}"/>
    <cellStyle name="Comma 13 12 2" xfId="3628" xr:uid="{00000000-0005-0000-0000-0000850D0000}"/>
    <cellStyle name="Comma 13 13" xfId="3629" xr:uid="{00000000-0005-0000-0000-0000860D0000}"/>
    <cellStyle name="Comma 13 13 2" xfId="3630" xr:uid="{00000000-0005-0000-0000-0000870D0000}"/>
    <cellStyle name="Comma 13 14" xfId="3631" xr:uid="{00000000-0005-0000-0000-0000880D0000}"/>
    <cellStyle name="Comma 13 14 2" xfId="3632" xr:uid="{00000000-0005-0000-0000-0000890D0000}"/>
    <cellStyle name="Comma 13 15" xfId="3633" xr:uid="{00000000-0005-0000-0000-00008A0D0000}"/>
    <cellStyle name="Comma 13 15 2" xfId="3634" xr:uid="{00000000-0005-0000-0000-00008B0D0000}"/>
    <cellStyle name="Comma 13 16" xfId="3635" xr:uid="{00000000-0005-0000-0000-00008C0D0000}"/>
    <cellStyle name="Comma 13 16 2" xfId="3636" xr:uid="{00000000-0005-0000-0000-00008D0D0000}"/>
    <cellStyle name="Comma 13 17" xfId="3637" xr:uid="{00000000-0005-0000-0000-00008E0D0000}"/>
    <cellStyle name="Comma 13 17 2" xfId="3638" xr:uid="{00000000-0005-0000-0000-00008F0D0000}"/>
    <cellStyle name="Comma 13 18" xfId="3639" xr:uid="{00000000-0005-0000-0000-0000900D0000}"/>
    <cellStyle name="Comma 13 18 2" xfId="3640" xr:uid="{00000000-0005-0000-0000-0000910D0000}"/>
    <cellStyle name="Comma 13 19" xfId="3641" xr:uid="{00000000-0005-0000-0000-0000920D0000}"/>
    <cellStyle name="Comma 13 19 2" xfId="3642" xr:uid="{00000000-0005-0000-0000-0000930D0000}"/>
    <cellStyle name="Comma 13 2" xfId="3643" xr:uid="{00000000-0005-0000-0000-0000940D0000}"/>
    <cellStyle name="Comma 13 2 2" xfId="3644" xr:uid="{00000000-0005-0000-0000-0000950D0000}"/>
    <cellStyle name="Comma 13 2 2 2" xfId="3645" xr:uid="{00000000-0005-0000-0000-0000960D0000}"/>
    <cellStyle name="Comma 13 2 3" xfId="3646" xr:uid="{00000000-0005-0000-0000-0000970D0000}"/>
    <cellStyle name="Comma 13 20" xfId="3647" xr:uid="{00000000-0005-0000-0000-0000980D0000}"/>
    <cellStyle name="Comma 13 21" xfId="3622" xr:uid="{00000000-0005-0000-0000-0000990D0000}"/>
    <cellStyle name="Comma 13 3" xfId="3648" xr:uid="{00000000-0005-0000-0000-00009A0D0000}"/>
    <cellStyle name="Comma 13 3 2" xfId="3649" xr:uid="{00000000-0005-0000-0000-00009B0D0000}"/>
    <cellStyle name="Comma 13 4" xfId="3650" xr:uid="{00000000-0005-0000-0000-00009C0D0000}"/>
    <cellStyle name="Comma 13 4 2" xfId="3651" xr:uid="{00000000-0005-0000-0000-00009D0D0000}"/>
    <cellStyle name="Comma 13 5" xfId="3652" xr:uid="{00000000-0005-0000-0000-00009E0D0000}"/>
    <cellStyle name="Comma 13 5 2" xfId="3653" xr:uid="{00000000-0005-0000-0000-00009F0D0000}"/>
    <cellStyle name="Comma 13 6" xfId="3654" xr:uid="{00000000-0005-0000-0000-0000A00D0000}"/>
    <cellStyle name="Comma 13 6 2" xfId="3655" xr:uid="{00000000-0005-0000-0000-0000A10D0000}"/>
    <cellStyle name="Comma 13 7" xfId="3656" xr:uid="{00000000-0005-0000-0000-0000A20D0000}"/>
    <cellStyle name="Comma 13 7 2" xfId="3657" xr:uid="{00000000-0005-0000-0000-0000A30D0000}"/>
    <cellStyle name="Comma 13 8" xfId="3658" xr:uid="{00000000-0005-0000-0000-0000A40D0000}"/>
    <cellStyle name="Comma 13 8 2" xfId="3659" xr:uid="{00000000-0005-0000-0000-0000A50D0000}"/>
    <cellStyle name="Comma 13 9" xfId="3660" xr:uid="{00000000-0005-0000-0000-0000A60D0000}"/>
    <cellStyle name="Comma 13 9 2" xfId="3661" xr:uid="{00000000-0005-0000-0000-0000A70D0000}"/>
    <cellStyle name="Comma 14" xfId="104" xr:uid="{00000000-0005-0000-0000-0000A80D0000}"/>
    <cellStyle name="Comma 15" xfId="105" xr:uid="{00000000-0005-0000-0000-0000A90D0000}"/>
    <cellStyle name="Comma 15 2" xfId="3662" xr:uid="{00000000-0005-0000-0000-0000AA0D0000}"/>
    <cellStyle name="Comma 16" xfId="106" xr:uid="{00000000-0005-0000-0000-0000AB0D0000}"/>
    <cellStyle name="Comma 16 2" xfId="3663" xr:uid="{00000000-0005-0000-0000-0000AC0D0000}"/>
    <cellStyle name="Comma 17" xfId="107" xr:uid="{00000000-0005-0000-0000-0000AD0D0000}"/>
    <cellStyle name="Comma 18" xfId="108" xr:uid="{00000000-0005-0000-0000-0000AE0D0000}"/>
    <cellStyle name="Comma 18 2" xfId="3664" xr:uid="{00000000-0005-0000-0000-0000AF0D0000}"/>
    <cellStyle name="Comma 19" xfId="109" xr:uid="{00000000-0005-0000-0000-0000B00D0000}"/>
    <cellStyle name="Comma 2" xfId="56" xr:uid="{00000000-0005-0000-0000-0000B10D0000}"/>
    <cellStyle name="Comma 2 10" xfId="3666" xr:uid="{00000000-0005-0000-0000-0000B20D0000}"/>
    <cellStyle name="Comma 2 11" xfId="3667" xr:uid="{00000000-0005-0000-0000-0000B30D0000}"/>
    <cellStyle name="Comma 2 12" xfId="3665" xr:uid="{00000000-0005-0000-0000-0000B40D0000}"/>
    <cellStyle name="Comma 2 13" xfId="110" xr:uid="{00000000-0005-0000-0000-0000B50D0000}"/>
    <cellStyle name="Comma 2 14" xfId="157" xr:uid="{00000000-0005-0000-0000-0000B60D0000}"/>
    <cellStyle name="Comma 2 2" xfId="84" xr:uid="{00000000-0005-0000-0000-0000B70D0000}"/>
    <cellStyle name="Comma 2 2 10" xfId="3668" xr:uid="{00000000-0005-0000-0000-0000B80D0000}"/>
    <cellStyle name="Comma 2 2 11" xfId="111" xr:uid="{00000000-0005-0000-0000-0000B90D0000}"/>
    <cellStyle name="Comma 2 2 2" xfId="3669" xr:uid="{00000000-0005-0000-0000-0000BA0D0000}"/>
    <cellStyle name="Comma 2 2 2 2" xfId="3670" xr:uid="{00000000-0005-0000-0000-0000BB0D0000}"/>
    <cellStyle name="Comma 2 2 2 2 2" xfId="3671" xr:uid="{00000000-0005-0000-0000-0000BC0D0000}"/>
    <cellStyle name="Comma 2 2 2 2 3" xfId="3672" xr:uid="{00000000-0005-0000-0000-0000BD0D0000}"/>
    <cellStyle name="Comma 2 2 2 3" xfId="3673" xr:uid="{00000000-0005-0000-0000-0000BE0D0000}"/>
    <cellStyle name="Comma 2 2 2 3 2" xfId="3674" xr:uid="{00000000-0005-0000-0000-0000BF0D0000}"/>
    <cellStyle name="Comma 2 2 2 4" xfId="3675" xr:uid="{00000000-0005-0000-0000-0000C00D0000}"/>
    <cellStyle name="Comma 2 2 2 4 2" xfId="3676" xr:uid="{00000000-0005-0000-0000-0000C10D0000}"/>
    <cellStyle name="Comma 2 2 3" xfId="3677" xr:uid="{00000000-0005-0000-0000-0000C20D0000}"/>
    <cellStyle name="Comma 2 2 3 2" xfId="3678" xr:uid="{00000000-0005-0000-0000-0000C30D0000}"/>
    <cellStyle name="Comma 2 2 3 3" xfId="3679" xr:uid="{00000000-0005-0000-0000-0000C40D0000}"/>
    <cellStyle name="Comma 2 2 4" xfId="3680" xr:uid="{00000000-0005-0000-0000-0000C50D0000}"/>
    <cellStyle name="Comma 2 2 4 2" xfId="3681" xr:uid="{00000000-0005-0000-0000-0000C60D0000}"/>
    <cellStyle name="Comma 2 2 5" xfId="3682" xr:uid="{00000000-0005-0000-0000-0000C70D0000}"/>
    <cellStyle name="Comma 2 2 5 2" xfId="3683" xr:uid="{00000000-0005-0000-0000-0000C80D0000}"/>
    <cellStyle name="Comma 2 2 6" xfId="3684" xr:uid="{00000000-0005-0000-0000-0000C90D0000}"/>
    <cellStyle name="Comma 2 2 7" xfId="3685" xr:uid="{00000000-0005-0000-0000-0000CA0D0000}"/>
    <cellStyle name="Comma 2 2 8" xfId="3686" xr:uid="{00000000-0005-0000-0000-0000CB0D0000}"/>
    <cellStyle name="Comma 2 2 9" xfId="3687" xr:uid="{00000000-0005-0000-0000-0000CC0D0000}"/>
    <cellStyle name="Comma 2 3" xfId="3688" xr:uid="{00000000-0005-0000-0000-0000CD0D0000}"/>
    <cellStyle name="Comma 2 3 2" xfId="3689" xr:uid="{00000000-0005-0000-0000-0000CE0D0000}"/>
    <cellStyle name="Comma 2 3 2 2" xfId="3690" xr:uid="{00000000-0005-0000-0000-0000CF0D0000}"/>
    <cellStyle name="Comma 2 3 2 2 2" xfId="3691" xr:uid="{00000000-0005-0000-0000-0000D00D0000}"/>
    <cellStyle name="Comma 2 3 2 3" xfId="3692" xr:uid="{00000000-0005-0000-0000-0000D10D0000}"/>
    <cellStyle name="Comma 2 3 2 4" xfId="3693" xr:uid="{00000000-0005-0000-0000-0000D20D0000}"/>
    <cellStyle name="Comma 2 3 3" xfId="3694" xr:uid="{00000000-0005-0000-0000-0000D30D0000}"/>
    <cellStyle name="Comma 2 3 3 2" xfId="3695" xr:uid="{00000000-0005-0000-0000-0000D40D0000}"/>
    <cellStyle name="Comma 2 3 4" xfId="3696" xr:uid="{00000000-0005-0000-0000-0000D50D0000}"/>
    <cellStyle name="Comma 2 3 5" xfId="3697" xr:uid="{00000000-0005-0000-0000-0000D60D0000}"/>
    <cellStyle name="Comma 2 3 6" xfId="3698" xr:uid="{00000000-0005-0000-0000-0000D70D0000}"/>
    <cellStyle name="Comma 2 3 7" xfId="3699" xr:uid="{00000000-0005-0000-0000-0000D80D0000}"/>
    <cellStyle name="Comma 2 4" xfId="3700" xr:uid="{00000000-0005-0000-0000-0000D90D0000}"/>
    <cellStyle name="Comma 2 4 10" xfId="3701" xr:uid="{00000000-0005-0000-0000-0000DA0D0000}"/>
    <cellStyle name="Comma 2 4 10 2" xfId="3702" xr:uid="{00000000-0005-0000-0000-0000DB0D0000}"/>
    <cellStyle name="Comma 2 4 11" xfId="3703" xr:uid="{00000000-0005-0000-0000-0000DC0D0000}"/>
    <cellStyle name="Comma 2 4 11 2" xfId="3704" xr:uid="{00000000-0005-0000-0000-0000DD0D0000}"/>
    <cellStyle name="Comma 2 4 12" xfId="3705" xr:uid="{00000000-0005-0000-0000-0000DE0D0000}"/>
    <cellStyle name="Comma 2 4 12 2" xfId="3706" xr:uid="{00000000-0005-0000-0000-0000DF0D0000}"/>
    <cellStyle name="Comma 2 4 13" xfId="3707" xr:uid="{00000000-0005-0000-0000-0000E00D0000}"/>
    <cellStyle name="Comma 2 4 13 2" xfId="3708" xr:uid="{00000000-0005-0000-0000-0000E10D0000}"/>
    <cellStyle name="Comma 2 4 14" xfId="3709" xr:uid="{00000000-0005-0000-0000-0000E20D0000}"/>
    <cellStyle name="Comma 2 4 14 2" xfId="3710" xr:uid="{00000000-0005-0000-0000-0000E30D0000}"/>
    <cellStyle name="Comma 2 4 15" xfId="3711" xr:uid="{00000000-0005-0000-0000-0000E40D0000}"/>
    <cellStyle name="Comma 2 4 15 2" xfId="3712" xr:uid="{00000000-0005-0000-0000-0000E50D0000}"/>
    <cellStyle name="Comma 2 4 16" xfId="3713" xr:uid="{00000000-0005-0000-0000-0000E60D0000}"/>
    <cellStyle name="Comma 2 4 16 2" xfId="3714" xr:uid="{00000000-0005-0000-0000-0000E70D0000}"/>
    <cellStyle name="Comma 2 4 17" xfId="3715" xr:uid="{00000000-0005-0000-0000-0000E80D0000}"/>
    <cellStyle name="Comma 2 4 17 2" xfId="3716" xr:uid="{00000000-0005-0000-0000-0000E90D0000}"/>
    <cellStyle name="Comma 2 4 18" xfId="3717" xr:uid="{00000000-0005-0000-0000-0000EA0D0000}"/>
    <cellStyle name="Comma 2 4 18 2" xfId="3718" xr:uid="{00000000-0005-0000-0000-0000EB0D0000}"/>
    <cellStyle name="Comma 2 4 19" xfId="3719" xr:uid="{00000000-0005-0000-0000-0000EC0D0000}"/>
    <cellStyle name="Comma 2 4 19 2" xfId="3720" xr:uid="{00000000-0005-0000-0000-0000ED0D0000}"/>
    <cellStyle name="Comma 2 4 2" xfId="3721" xr:uid="{00000000-0005-0000-0000-0000EE0D0000}"/>
    <cellStyle name="Comma 2 4 2 2" xfId="3722" xr:uid="{00000000-0005-0000-0000-0000EF0D0000}"/>
    <cellStyle name="Comma 2 4 2 2 2" xfId="3723" xr:uid="{00000000-0005-0000-0000-0000F00D0000}"/>
    <cellStyle name="Comma 2 4 2 3" xfId="3724" xr:uid="{00000000-0005-0000-0000-0000F10D0000}"/>
    <cellStyle name="Comma 2 4 2 4" xfId="3725" xr:uid="{00000000-0005-0000-0000-0000F20D0000}"/>
    <cellStyle name="Comma 2 4 20" xfId="3726" xr:uid="{00000000-0005-0000-0000-0000F30D0000}"/>
    <cellStyle name="Comma 2 4 20 2" xfId="3727" xr:uid="{00000000-0005-0000-0000-0000F40D0000}"/>
    <cellStyle name="Comma 2 4 21" xfId="3728" xr:uid="{00000000-0005-0000-0000-0000F50D0000}"/>
    <cellStyle name="Comma 2 4 22" xfId="3729" xr:uid="{00000000-0005-0000-0000-0000F60D0000}"/>
    <cellStyle name="Comma 2 4 23" xfId="3730" xr:uid="{00000000-0005-0000-0000-0000F70D0000}"/>
    <cellStyle name="Comma 2 4 3" xfId="3731" xr:uid="{00000000-0005-0000-0000-0000F80D0000}"/>
    <cellStyle name="Comma 2 4 3 2" xfId="3732" xr:uid="{00000000-0005-0000-0000-0000F90D0000}"/>
    <cellStyle name="Comma 2 4 3 2 2" xfId="3733" xr:uid="{00000000-0005-0000-0000-0000FA0D0000}"/>
    <cellStyle name="Comma 2 4 3 3" xfId="3734" xr:uid="{00000000-0005-0000-0000-0000FB0D0000}"/>
    <cellStyle name="Comma 2 4 3 4" xfId="3735" xr:uid="{00000000-0005-0000-0000-0000FC0D0000}"/>
    <cellStyle name="Comma 2 4 4" xfId="3736" xr:uid="{00000000-0005-0000-0000-0000FD0D0000}"/>
    <cellStyle name="Comma 2 4 4 2" xfId="3737" xr:uid="{00000000-0005-0000-0000-0000FE0D0000}"/>
    <cellStyle name="Comma 2 4 4 3" xfId="3738" xr:uid="{00000000-0005-0000-0000-0000FF0D0000}"/>
    <cellStyle name="Comma 2 4 5" xfId="3739" xr:uid="{00000000-0005-0000-0000-0000000E0000}"/>
    <cellStyle name="Comma 2 4 5 2" xfId="3740" xr:uid="{00000000-0005-0000-0000-0000010E0000}"/>
    <cellStyle name="Comma 2 4 5 3" xfId="3741" xr:uid="{00000000-0005-0000-0000-0000020E0000}"/>
    <cellStyle name="Comma 2 4 6" xfId="3742" xr:uid="{00000000-0005-0000-0000-0000030E0000}"/>
    <cellStyle name="Comma 2 4 6 2" xfId="3743" xr:uid="{00000000-0005-0000-0000-0000040E0000}"/>
    <cellStyle name="Comma 2 4 6 3" xfId="3744" xr:uid="{00000000-0005-0000-0000-0000050E0000}"/>
    <cellStyle name="Comma 2 4 7" xfId="3745" xr:uid="{00000000-0005-0000-0000-0000060E0000}"/>
    <cellStyle name="Comma 2 4 7 2" xfId="3746" xr:uid="{00000000-0005-0000-0000-0000070E0000}"/>
    <cellStyle name="Comma 2 4 7 3" xfId="3747" xr:uid="{00000000-0005-0000-0000-0000080E0000}"/>
    <cellStyle name="Comma 2 4 8" xfId="3748" xr:uid="{00000000-0005-0000-0000-0000090E0000}"/>
    <cellStyle name="Comma 2 4 8 2" xfId="3749" xr:uid="{00000000-0005-0000-0000-00000A0E0000}"/>
    <cellStyle name="Comma 2 4 8 3" xfId="3750" xr:uid="{00000000-0005-0000-0000-00000B0E0000}"/>
    <cellStyle name="Comma 2 4 9" xfId="3751" xr:uid="{00000000-0005-0000-0000-00000C0E0000}"/>
    <cellStyle name="Comma 2 4 9 2" xfId="3752" xr:uid="{00000000-0005-0000-0000-00000D0E0000}"/>
    <cellStyle name="Comma 2 5" xfId="3753" xr:uid="{00000000-0005-0000-0000-00000E0E0000}"/>
    <cellStyle name="Comma 2 5 2" xfId="3754" xr:uid="{00000000-0005-0000-0000-00000F0E0000}"/>
    <cellStyle name="Comma 2 5 2 2" xfId="3755" xr:uid="{00000000-0005-0000-0000-0000100E0000}"/>
    <cellStyle name="Comma 2 5 2 3" xfId="3756" xr:uid="{00000000-0005-0000-0000-0000110E0000}"/>
    <cellStyle name="Comma 2 5 2 4" xfId="3757" xr:uid="{00000000-0005-0000-0000-0000120E0000}"/>
    <cellStyle name="Comma 2 5 3" xfId="3758" xr:uid="{00000000-0005-0000-0000-0000130E0000}"/>
    <cellStyle name="Comma 2 5 3 2" xfId="3759" xr:uid="{00000000-0005-0000-0000-0000140E0000}"/>
    <cellStyle name="Comma 2 5 4" xfId="3760" xr:uid="{00000000-0005-0000-0000-0000150E0000}"/>
    <cellStyle name="Comma 2 5 5" xfId="3761" xr:uid="{00000000-0005-0000-0000-0000160E0000}"/>
    <cellStyle name="Comma 2 5 6" xfId="3762" xr:uid="{00000000-0005-0000-0000-0000170E0000}"/>
    <cellStyle name="Comma 2 5 7" xfId="3763" xr:uid="{00000000-0005-0000-0000-0000180E0000}"/>
    <cellStyle name="Comma 2 5 8" xfId="3764" xr:uid="{00000000-0005-0000-0000-0000190E0000}"/>
    <cellStyle name="Comma 2 6" xfId="3765" xr:uid="{00000000-0005-0000-0000-00001A0E0000}"/>
    <cellStyle name="Comma 2 6 2" xfId="3766" xr:uid="{00000000-0005-0000-0000-00001B0E0000}"/>
    <cellStyle name="Comma 2 6 3" xfId="3767" xr:uid="{00000000-0005-0000-0000-00001C0E0000}"/>
    <cellStyle name="Comma 2 7" xfId="3768" xr:uid="{00000000-0005-0000-0000-00001D0E0000}"/>
    <cellStyle name="Comma 2 8" xfId="3769" xr:uid="{00000000-0005-0000-0000-00001E0E0000}"/>
    <cellStyle name="Comma 2 9" xfId="3770" xr:uid="{00000000-0005-0000-0000-00001F0E0000}"/>
    <cellStyle name="Comma 20" xfId="112" xr:uid="{00000000-0005-0000-0000-0000200E0000}"/>
    <cellStyle name="Comma 21" xfId="113" xr:uid="{00000000-0005-0000-0000-0000210E0000}"/>
    <cellStyle name="Comma 22" xfId="114" xr:uid="{00000000-0005-0000-0000-0000220E0000}"/>
    <cellStyle name="Comma 23" xfId="115" xr:uid="{00000000-0005-0000-0000-0000230E0000}"/>
    <cellStyle name="Comma 24" xfId="116" xr:uid="{00000000-0005-0000-0000-0000240E0000}"/>
    <cellStyle name="Comma 25" xfId="117" xr:uid="{00000000-0005-0000-0000-0000250E0000}"/>
    <cellStyle name="Comma 26" xfId="118" xr:uid="{00000000-0005-0000-0000-0000260E0000}"/>
    <cellStyle name="Comma 27" xfId="119" xr:uid="{00000000-0005-0000-0000-0000270E0000}"/>
    <cellStyle name="Comma 28" xfId="120" xr:uid="{00000000-0005-0000-0000-0000280E0000}"/>
    <cellStyle name="Comma 29" xfId="121" xr:uid="{00000000-0005-0000-0000-0000290E0000}"/>
    <cellStyle name="Comma 3" xfId="122" xr:uid="{00000000-0005-0000-0000-00002A0E0000}"/>
    <cellStyle name="Comma 3 2" xfId="3771" xr:uid="{00000000-0005-0000-0000-00002B0E0000}"/>
    <cellStyle name="Comma 3 2 2" xfId="3772" xr:uid="{00000000-0005-0000-0000-00002C0E0000}"/>
    <cellStyle name="Comma 3 2 3" xfId="3773" xr:uid="{00000000-0005-0000-0000-00002D0E0000}"/>
    <cellStyle name="Comma 3 2 4" xfId="3774" xr:uid="{00000000-0005-0000-0000-00002E0E0000}"/>
    <cellStyle name="Comma 3 3" xfId="3775" xr:uid="{00000000-0005-0000-0000-00002F0E0000}"/>
    <cellStyle name="Comma 3 3 2" xfId="3776" xr:uid="{00000000-0005-0000-0000-0000300E0000}"/>
    <cellStyle name="Comma 3 3 2 2" xfId="3777" xr:uid="{00000000-0005-0000-0000-0000310E0000}"/>
    <cellStyle name="Comma 3 3 3" xfId="3778" xr:uid="{00000000-0005-0000-0000-0000320E0000}"/>
    <cellStyle name="Comma 3 3 4" xfId="3779" xr:uid="{00000000-0005-0000-0000-0000330E0000}"/>
    <cellStyle name="Comma 3 4" xfId="3780" xr:uid="{00000000-0005-0000-0000-0000340E0000}"/>
    <cellStyle name="Comma 3 5" xfId="3781" xr:uid="{00000000-0005-0000-0000-0000350E0000}"/>
    <cellStyle name="Comma 3 6" xfId="3782" xr:uid="{00000000-0005-0000-0000-0000360E0000}"/>
    <cellStyle name="Comma 30" xfId="123" xr:uid="{00000000-0005-0000-0000-0000370E0000}"/>
    <cellStyle name="Comma 31" xfId="124" xr:uid="{00000000-0005-0000-0000-0000380E0000}"/>
    <cellStyle name="Comma 32" xfId="125" xr:uid="{00000000-0005-0000-0000-0000390E0000}"/>
    <cellStyle name="Comma 33" xfId="126" xr:uid="{00000000-0005-0000-0000-00003A0E0000}"/>
    <cellStyle name="Comma 34" xfId="127" xr:uid="{00000000-0005-0000-0000-00003B0E0000}"/>
    <cellStyle name="Comma 35" xfId="128" xr:uid="{00000000-0005-0000-0000-00003C0E0000}"/>
    <cellStyle name="Comma 36" xfId="129" xr:uid="{00000000-0005-0000-0000-00003D0E0000}"/>
    <cellStyle name="Comma 37" xfId="130" xr:uid="{00000000-0005-0000-0000-00003E0E0000}"/>
    <cellStyle name="Comma 38" xfId="131" xr:uid="{00000000-0005-0000-0000-00003F0E0000}"/>
    <cellStyle name="Comma 39" xfId="132" xr:uid="{00000000-0005-0000-0000-0000400E0000}"/>
    <cellStyle name="Comma 4" xfId="133" xr:uid="{00000000-0005-0000-0000-0000410E0000}"/>
    <cellStyle name="Comma 4 2" xfId="3784" xr:uid="{00000000-0005-0000-0000-0000420E0000}"/>
    <cellStyle name="Comma 4 2 2" xfId="3785" xr:uid="{00000000-0005-0000-0000-0000430E0000}"/>
    <cellStyle name="Comma 4 2 2 2" xfId="3786" xr:uid="{00000000-0005-0000-0000-0000440E0000}"/>
    <cellStyle name="Comma 4 2 3" xfId="3787" xr:uid="{00000000-0005-0000-0000-0000450E0000}"/>
    <cellStyle name="Comma 4 2 4" xfId="3788" xr:uid="{00000000-0005-0000-0000-0000460E0000}"/>
    <cellStyle name="Comma 4 2 5" xfId="3789" xr:uid="{00000000-0005-0000-0000-0000470E0000}"/>
    <cellStyle name="Comma 4 3" xfId="3790" xr:uid="{00000000-0005-0000-0000-0000480E0000}"/>
    <cellStyle name="Comma 4 3 10" xfId="3791" xr:uid="{00000000-0005-0000-0000-0000490E0000}"/>
    <cellStyle name="Comma 4 3 10 2" xfId="3792" xr:uid="{00000000-0005-0000-0000-00004A0E0000}"/>
    <cellStyle name="Comma 4 3 11" xfId="3793" xr:uid="{00000000-0005-0000-0000-00004B0E0000}"/>
    <cellStyle name="Comma 4 3 11 2" xfId="3794" xr:uid="{00000000-0005-0000-0000-00004C0E0000}"/>
    <cellStyle name="Comma 4 3 12" xfId="3795" xr:uid="{00000000-0005-0000-0000-00004D0E0000}"/>
    <cellStyle name="Comma 4 3 12 2" xfId="3796" xr:uid="{00000000-0005-0000-0000-00004E0E0000}"/>
    <cellStyle name="Comma 4 3 13" xfId="3797" xr:uid="{00000000-0005-0000-0000-00004F0E0000}"/>
    <cellStyle name="Comma 4 3 13 2" xfId="3798" xr:uid="{00000000-0005-0000-0000-0000500E0000}"/>
    <cellStyle name="Comma 4 3 14" xfId="3799" xr:uid="{00000000-0005-0000-0000-0000510E0000}"/>
    <cellStyle name="Comma 4 3 14 2" xfId="3800" xr:uid="{00000000-0005-0000-0000-0000520E0000}"/>
    <cellStyle name="Comma 4 3 15" xfId="3801" xr:uid="{00000000-0005-0000-0000-0000530E0000}"/>
    <cellStyle name="Comma 4 3 15 2" xfId="3802" xr:uid="{00000000-0005-0000-0000-0000540E0000}"/>
    <cellStyle name="Comma 4 3 16" xfId="3803" xr:uid="{00000000-0005-0000-0000-0000550E0000}"/>
    <cellStyle name="Comma 4 3 16 2" xfId="3804" xr:uid="{00000000-0005-0000-0000-0000560E0000}"/>
    <cellStyle name="Comma 4 3 17" xfId="3805" xr:uid="{00000000-0005-0000-0000-0000570E0000}"/>
    <cellStyle name="Comma 4 3 17 2" xfId="3806" xr:uid="{00000000-0005-0000-0000-0000580E0000}"/>
    <cellStyle name="Comma 4 3 18" xfId="3807" xr:uid="{00000000-0005-0000-0000-0000590E0000}"/>
    <cellStyle name="Comma 4 3 18 2" xfId="3808" xr:uid="{00000000-0005-0000-0000-00005A0E0000}"/>
    <cellStyle name="Comma 4 3 19" xfId="3809" xr:uid="{00000000-0005-0000-0000-00005B0E0000}"/>
    <cellStyle name="Comma 4 3 19 2" xfId="3810" xr:uid="{00000000-0005-0000-0000-00005C0E0000}"/>
    <cellStyle name="Comma 4 3 2" xfId="3811" xr:uid="{00000000-0005-0000-0000-00005D0E0000}"/>
    <cellStyle name="Comma 4 3 2 2" xfId="3812" xr:uid="{00000000-0005-0000-0000-00005E0E0000}"/>
    <cellStyle name="Comma 4 3 2 2 2" xfId="3813" xr:uid="{00000000-0005-0000-0000-00005F0E0000}"/>
    <cellStyle name="Comma 4 3 2 3" xfId="3814" xr:uid="{00000000-0005-0000-0000-0000600E0000}"/>
    <cellStyle name="Comma 4 3 20" xfId="3815" xr:uid="{00000000-0005-0000-0000-0000610E0000}"/>
    <cellStyle name="Comma 4 3 3" xfId="3816" xr:uid="{00000000-0005-0000-0000-0000620E0000}"/>
    <cellStyle name="Comma 4 3 3 2" xfId="3817" xr:uid="{00000000-0005-0000-0000-0000630E0000}"/>
    <cellStyle name="Comma 4 3 4" xfId="3818" xr:uid="{00000000-0005-0000-0000-0000640E0000}"/>
    <cellStyle name="Comma 4 3 4 2" xfId="3819" xr:uid="{00000000-0005-0000-0000-0000650E0000}"/>
    <cellStyle name="Comma 4 3 5" xfId="3820" xr:uid="{00000000-0005-0000-0000-0000660E0000}"/>
    <cellStyle name="Comma 4 3 5 2" xfId="3821" xr:uid="{00000000-0005-0000-0000-0000670E0000}"/>
    <cellStyle name="Comma 4 3 6" xfId="3822" xr:uid="{00000000-0005-0000-0000-0000680E0000}"/>
    <cellStyle name="Comma 4 3 6 2" xfId="3823" xr:uid="{00000000-0005-0000-0000-0000690E0000}"/>
    <cellStyle name="Comma 4 3 7" xfId="3824" xr:uid="{00000000-0005-0000-0000-00006A0E0000}"/>
    <cellStyle name="Comma 4 3 7 2" xfId="3825" xr:uid="{00000000-0005-0000-0000-00006B0E0000}"/>
    <cellStyle name="Comma 4 3 8" xfId="3826" xr:uid="{00000000-0005-0000-0000-00006C0E0000}"/>
    <cellStyle name="Comma 4 3 8 2" xfId="3827" xr:uid="{00000000-0005-0000-0000-00006D0E0000}"/>
    <cellStyle name="Comma 4 3 9" xfId="3828" xr:uid="{00000000-0005-0000-0000-00006E0E0000}"/>
    <cellStyle name="Comma 4 3 9 2" xfId="3829" xr:uid="{00000000-0005-0000-0000-00006F0E0000}"/>
    <cellStyle name="Comma 4 4" xfId="3830" xr:uid="{00000000-0005-0000-0000-0000700E0000}"/>
    <cellStyle name="Comma 4 5" xfId="3831" xr:uid="{00000000-0005-0000-0000-0000710E0000}"/>
    <cellStyle name="Comma 4 6" xfId="3832" xr:uid="{00000000-0005-0000-0000-0000720E0000}"/>
    <cellStyle name="Comma 4 7" xfId="3783" xr:uid="{00000000-0005-0000-0000-0000730E0000}"/>
    <cellStyle name="Comma 40" xfId="134" xr:uid="{00000000-0005-0000-0000-0000740E0000}"/>
    <cellStyle name="Comma 41" xfId="135" xr:uid="{00000000-0005-0000-0000-0000750E0000}"/>
    <cellStyle name="Comma 42" xfId="136" xr:uid="{00000000-0005-0000-0000-0000760E0000}"/>
    <cellStyle name="Comma 43" xfId="137" xr:uid="{00000000-0005-0000-0000-0000770E0000}"/>
    <cellStyle name="Comma 44" xfId="138" xr:uid="{00000000-0005-0000-0000-0000780E0000}"/>
    <cellStyle name="Comma 45" xfId="139" xr:uid="{00000000-0005-0000-0000-0000790E0000}"/>
    <cellStyle name="Comma 46" xfId="140" xr:uid="{00000000-0005-0000-0000-00007A0E0000}"/>
    <cellStyle name="Comma 47" xfId="141" xr:uid="{00000000-0005-0000-0000-00007B0E0000}"/>
    <cellStyle name="Comma 48" xfId="142" xr:uid="{00000000-0005-0000-0000-00007C0E0000}"/>
    <cellStyle name="Comma 49" xfId="143" xr:uid="{00000000-0005-0000-0000-00007D0E0000}"/>
    <cellStyle name="Comma 5" xfId="144" xr:uid="{00000000-0005-0000-0000-00007E0E0000}"/>
    <cellStyle name="Comma 5 2" xfId="3834" xr:uid="{00000000-0005-0000-0000-00007F0E0000}"/>
    <cellStyle name="Comma 5 2 2" xfId="3835" xr:uid="{00000000-0005-0000-0000-0000800E0000}"/>
    <cellStyle name="Comma 5 2 2 2" xfId="3836" xr:uid="{00000000-0005-0000-0000-0000810E0000}"/>
    <cellStyle name="Comma 5 2 2 3" xfId="3837" xr:uid="{00000000-0005-0000-0000-0000820E0000}"/>
    <cellStyle name="Comma 5 2 2 4" xfId="3838" xr:uid="{00000000-0005-0000-0000-0000830E0000}"/>
    <cellStyle name="Comma 5 2 3" xfId="3839" xr:uid="{00000000-0005-0000-0000-0000840E0000}"/>
    <cellStyle name="Comma 5 2 4" xfId="3840" xr:uid="{00000000-0005-0000-0000-0000850E0000}"/>
    <cellStyle name="Comma 5 2 5" xfId="3841" xr:uid="{00000000-0005-0000-0000-0000860E0000}"/>
    <cellStyle name="Comma 5 3" xfId="3842" xr:uid="{00000000-0005-0000-0000-0000870E0000}"/>
    <cellStyle name="Comma 5 3 2" xfId="3843" xr:uid="{00000000-0005-0000-0000-0000880E0000}"/>
    <cellStyle name="Comma 5 3 2 2" xfId="3844" xr:uid="{00000000-0005-0000-0000-0000890E0000}"/>
    <cellStyle name="Comma 5 3 2 3" xfId="3845" xr:uid="{00000000-0005-0000-0000-00008A0E0000}"/>
    <cellStyle name="Comma 5 3 3" xfId="3846" xr:uid="{00000000-0005-0000-0000-00008B0E0000}"/>
    <cellStyle name="Comma 5 3 4" xfId="3847" xr:uid="{00000000-0005-0000-0000-00008C0E0000}"/>
    <cellStyle name="Comma 5 3 5" xfId="3848" xr:uid="{00000000-0005-0000-0000-00008D0E0000}"/>
    <cellStyle name="Comma 5 4" xfId="3849" xr:uid="{00000000-0005-0000-0000-00008E0E0000}"/>
    <cellStyle name="Comma 5 4 2" xfId="3850" xr:uid="{00000000-0005-0000-0000-00008F0E0000}"/>
    <cellStyle name="Comma 5 5" xfId="3851" xr:uid="{00000000-0005-0000-0000-0000900E0000}"/>
    <cellStyle name="Comma 5 6" xfId="3852" xr:uid="{00000000-0005-0000-0000-0000910E0000}"/>
    <cellStyle name="Comma 5 7" xfId="3833" xr:uid="{00000000-0005-0000-0000-0000920E0000}"/>
    <cellStyle name="Comma 50" xfId="145" xr:uid="{00000000-0005-0000-0000-0000930E0000}"/>
    <cellStyle name="Comma 51" xfId="146" xr:uid="{00000000-0005-0000-0000-0000940E0000}"/>
    <cellStyle name="Comma 52" xfId="147" xr:uid="{00000000-0005-0000-0000-0000950E0000}"/>
    <cellStyle name="Comma 53" xfId="148" xr:uid="{00000000-0005-0000-0000-0000960E0000}"/>
    <cellStyle name="Comma 54" xfId="149" xr:uid="{00000000-0005-0000-0000-0000970E0000}"/>
    <cellStyle name="Comma 55" xfId="150" xr:uid="{00000000-0005-0000-0000-0000980E0000}"/>
    <cellStyle name="Comma 56" xfId="151" xr:uid="{00000000-0005-0000-0000-0000990E0000}"/>
    <cellStyle name="Comma 57" xfId="190" xr:uid="{00000000-0005-0000-0000-00009A0E0000}"/>
    <cellStyle name="Comma 58" xfId="195" xr:uid="{00000000-0005-0000-0000-00009B0E0000}"/>
    <cellStyle name="Comma 59" xfId="194" xr:uid="{00000000-0005-0000-0000-00009C0E0000}"/>
    <cellStyle name="Comma 6" xfId="152" xr:uid="{00000000-0005-0000-0000-00009D0E0000}"/>
    <cellStyle name="Comma 6 2" xfId="3853" xr:uid="{00000000-0005-0000-0000-00009E0E0000}"/>
    <cellStyle name="Comma 6 2 2" xfId="3854" xr:uid="{00000000-0005-0000-0000-00009F0E0000}"/>
    <cellStyle name="Comma 6 2 2 2" xfId="3855" xr:uid="{00000000-0005-0000-0000-0000A00E0000}"/>
    <cellStyle name="Comma 6 2 3" xfId="3856" xr:uid="{00000000-0005-0000-0000-0000A10E0000}"/>
    <cellStyle name="Comma 6 2 4" xfId="3857" xr:uid="{00000000-0005-0000-0000-0000A20E0000}"/>
    <cellStyle name="Comma 6 3" xfId="3858" xr:uid="{00000000-0005-0000-0000-0000A30E0000}"/>
    <cellStyle name="Comma 6 4" xfId="3859" xr:uid="{00000000-0005-0000-0000-0000A40E0000}"/>
    <cellStyle name="Comma 60" xfId="196" xr:uid="{00000000-0005-0000-0000-0000A50E0000}"/>
    <cellStyle name="Comma 61" xfId="193" xr:uid="{00000000-0005-0000-0000-0000A60E0000}"/>
    <cellStyle name="Comma 62" xfId="191" xr:uid="{00000000-0005-0000-0000-0000A70E0000}"/>
    <cellStyle name="Comma 63" xfId="192" xr:uid="{00000000-0005-0000-0000-0000A80E0000}"/>
    <cellStyle name="Comma 64" xfId="199" xr:uid="{00000000-0005-0000-0000-0000A90E0000}"/>
    <cellStyle name="Comma 65" xfId="23737" xr:uid="{00000000-0005-0000-0000-0000AA0E0000}"/>
    <cellStyle name="Comma 66" xfId="23740" xr:uid="{00000000-0005-0000-0000-0000AB0E0000}"/>
    <cellStyle name="Comma 67" xfId="23743" xr:uid="{00000000-0005-0000-0000-0000AC0E0000}"/>
    <cellStyle name="Comma 68" xfId="23744" xr:uid="{00000000-0005-0000-0000-0000AD0E0000}"/>
    <cellStyle name="Comma 69" xfId="23745" xr:uid="{00000000-0005-0000-0000-0000AE0E0000}"/>
    <cellStyle name="Comma 7" xfId="153" xr:uid="{00000000-0005-0000-0000-0000AF0E0000}"/>
    <cellStyle name="Comma 7 2" xfId="3861" xr:uid="{00000000-0005-0000-0000-0000B00E0000}"/>
    <cellStyle name="Comma 7 2 2" xfId="3862" xr:uid="{00000000-0005-0000-0000-0000B10E0000}"/>
    <cellStyle name="Comma 7 2 2 2" xfId="3863" xr:uid="{00000000-0005-0000-0000-0000B20E0000}"/>
    <cellStyle name="Comma 7 2 3" xfId="3864" xr:uid="{00000000-0005-0000-0000-0000B30E0000}"/>
    <cellStyle name="Comma 7 2 4" xfId="3865" xr:uid="{00000000-0005-0000-0000-0000B40E0000}"/>
    <cellStyle name="Comma 7 3" xfId="3866" xr:uid="{00000000-0005-0000-0000-0000B50E0000}"/>
    <cellStyle name="Comma 7 4" xfId="3867" xr:uid="{00000000-0005-0000-0000-0000B60E0000}"/>
    <cellStyle name="Comma 7 5" xfId="3868" xr:uid="{00000000-0005-0000-0000-0000B70E0000}"/>
    <cellStyle name="Comma 7 6" xfId="3860" xr:uid="{00000000-0005-0000-0000-0000B80E0000}"/>
    <cellStyle name="Comma 70" xfId="23746" xr:uid="{00000000-0005-0000-0000-0000B90E0000}"/>
    <cellStyle name="Comma 71" xfId="3869" xr:uid="{00000000-0005-0000-0000-0000BA0E0000}"/>
    <cellStyle name="Comma 72" xfId="3870" xr:uid="{00000000-0005-0000-0000-0000BB0E0000}"/>
    <cellStyle name="Comma 73" xfId="3871" xr:uid="{00000000-0005-0000-0000-0000BC0E0000}"/>
    <cellStyle name="Comma 74" xfId="3872" xr:uid="{00000000-0005-0000-0000-0000BD0E0000}"/>
    <cellStyle name="Comma 75" xfId="23747" xr:uid="{00000000-0005-0000-0000-0000BE0E0000}"/>
    <cellStyle name="Comma 76" xfId="23748" xr:uid="{00000000-0005-0000-0000-0000BF0E0000}"/>
    <cellStyle name="Comma 77" xfId="23749" xr:uid="{00000000-0005-0000-0000-0000C00E0000}"/>
    <cellStyle name="Comma 78" xfId="23750" xr:uid="{00000000-0005-0000-0000-0000C10E0000}"/>
    <cellStyle name="Comma 79" xfId="23775" xr:uid="{00000000-0005-0000-0000-0000C20E0000}"/>
    <cellStyle name="Comma 8" xfId="154" xr:uid="{00000000-0005-0000-0000-0000C30E0000}"/>
    <cellStyle name="Comma 8 2" xfId="3874" xr:uid="{00000000-0005-0000-0000-0000C40E0000}"/>
    <cellStyle name="Comma 8 2 2" xfId="3875" xr:uid="{00000000-0005-0000-0000-0000C50E0000}"/>
    <cellStyle name="Comma 8 3" xfId="3876" xr:uid="{00000000-0005-0000-0000-0000C60E0000}"/>
    <cellStyle name="Comma 8 4" xfId="3873" xr:uid="{00000000-0005-0000-0000-0000C70E0000}"/>
    <cellStyle name="Comma 80" xfId="23794" xr:uid="{00000000-0005-0000-0000-0000C80E0000}"/>
    <cellStyle name="Comma 81" xfId="23796" xr:uid="{00000000-0005-0000-0000-0000C90E0000}"/>
    <cellStyle name="Comma 9" xfId="155" xr:uid="{00000000-0005-0000-0000-0000CA0E0000}"/>
    <cellStyle name="Comma 9 2" xfId="3877" xr:uid="{00000000-0005-0000-0000-0000CB0E0000}"/>
    <cellStyle name="Comma 9 2 2" xfId="3878" xr:uid="{00000000-0005-0000-0000-0000CC0E0000}"/>
    <cellStyle name="Comma 9 3" xfId="3879" xr:uid="{00000000-0005-0000-0000-0000CD0E0000}"/>
    <cellStyle name="Commentaire" xfId="3880" xr:uid="{00000000-0005-0000-0000-0000CE0E0000}"/>
    <cellStyle name="COMMENTS" xfId="3881" xr:uid="{00000000-0005-0000-0000-0000CF0E0000}"/>
    <cellStyle name="COMMENTS 2" xfId="3882" xr:uid="{00000000-0005-0000-0000-0000D00E0000}"/>
    <cellStyle name="Control Check" xfId="3883" xr:uid="{00000000-0005-0000-0000-0000D10E0000}"/>
    <cellStyle name="control table footer 1" xfId="3884" xr:uid="{00000000-0005-0000-0000-0000D20E0000}"/>
    <cellStyle name="control table header 1" xfId="3885" xr:uid="{00000000-0005-0000-0000-0000D30E0000}"/>
    <cellStyle name="covenant" xfId="3886" xr:uid="{00000000-0005-0000-0000-0000D40E0000}"/>
    <cellStyle name="CURR" xfId="3887" xr:uid="{00000000-0005-0000-0000-0000D50E0000}"/>
    <cellStyle name="Currency [0] U" xfId="3888" xr:uid="{00000000-0005-0000-0000-0000D60E0000}"/>
    <cellStyle name="Currency [2]" xfId="3889" xr:uid="{00000000-0005-0000-0000-0000D70E0000}"/>
    <cellStyle name="Currency [2] U" xfId="3890" xr:uid="{00000000-0005-0000-0000-0000D80E0000}"/>
    <cellStyle name="Currency 10" xfId="3891" xr:uid="{00000000-0005-0000-0000-0000D90E0000}"/>
    <cellStyle name="Currency 2" xfId="3892" xr:uid="{00000000-0005-0000-0000-0000DA0E0000}"/>
    <cellStyle name="Currency 2 2" xfId="3893" xr:uid="{00000000-0005-0000-0000-0000DB0E0000}"/>
    <cellStyle name="Currency 2 2 2" xfId="3894" xr:uid="{00000000-0005-0000-0000-0000DC0E0000}"/>
    <cellStyle name="Currency 2 2 3" xfId="3895" xr:uid="{00000000-0005-0000-0000-0000DD0E0000}"/>
    <cellStyle name="Currency 2 3" xfId="3896" xr:uid="{00000000-0005-0000-0000-0000DE0E0000}"/>
    <cellStyle name="Currency 2 3 2" xfId="3897" xr:uid="{00000000-0005-0000-0000-0000DF0E0000}"/>
    <cellStyle name="Currency 2 3 3" xfId="3898" xr:uid="{00000000-0005-0000-0000-0000E00E0000}"/>
    <cellStyle name="Currency 2 4" xfId="3899" xr:uid="{00000000-0005-0000-0000-0000E10E0000}"/>
    <cellStyle name="Currency 2 4 2" xfId="3900" xr:uid="{00000000-0005-0000-0000-0000E20E0000}"/>
    <cellStyle name="Currency 2 4 3" xfId="3901" xr:uid="{00000000-0005-0000-0000-0000E30E0000}"/>
    <cellStyle name="Currency 2 5" xfId="3902" xr:uid="{00000000-0005-0000-0000-0000E40E0000}"/>
    <cellStyle name="Currency 2 6" xfId="3903" xr:uid="{00000000-0005-0000-0000-0000E50E0000}"/>
    <cellStyle name="Currency 2 7" xfId="3904" xr:uid="{00000000-0005-0000-0000-0000E60E0000}"/>
    <cellStyle name="Currency 2_110324 - Modelled Scenarios v1" xfId="3905" xr:uid="{00000000-0005-0000-0000-0000E70E0000}"/>
    <cellStyle name="Currency 3" xfId="3906" xr:uid="{00000000-0005-0000-0000-0000E80E0000}"/>
    <cellStyle name="Currency 3 2" xfId="3907" xr:uid="{00000000-0005-0000-0000-0000E90E0000}"/>
    <cellStyle name="Currency 3 3" xfId="3908" xr:uid="{00000000-0005-0000-0000-0000EA0E0000}"/>
    <cellStyle name="Currency 3 4" xfId="3909" xr:uid="{00000000-0005-0000-0000-0000EB0E0000}"/>
    <cellStyle name="Currency 3_Attachments 9 August1" xfId="3910" xr:uid="{00000000-0005-0000-0000-0000EC0E0000}"/>
    <cellStyle name="Currency 4" xfId="3911" xr:uid="{00000000-0005-0000-0000-0000ED0E0000}"/>
    <cellStyle name="Currency 4 2" xfId="3912" xr:uid="{00000000-0005-0000-0000-0000EE0E0000}"/>
    <cellStyle name="Currency 5" xfId="3913" xr:uid="{00000000-0005-0000-0000-0000EF0E0000}"/>
    <cellStyle name="Currency 6" xfId="3914" xr:uid="{00000000-0005-0000-0000-0000F00E0000}"/>
    <cellStyle name="Currency 7" xfId="3915" xr:uid="{00000000-0005-0000-0000-0000F10E0000}"/>
    <cellStyle name="Currency 7 2" xfId="3916" xr:uid="{00000000-0005-0000-0000-0000F20E0000}"/>
    <cellStyle name="Currency 7 3" xfId="3917" xr:uid="{00000000-0005-0000-0000-0000F30E0000}"/>
    <cellStyle name="Currency 8" xfId="3918" xr:uid="{00000000-0005-0000-0000-0000F40E0000}"/>
    <cellStyle name="Currency 9" xfId="3919" xr:uid="{00000000-0005-0000-0000-0000F50E0000}"/>
    <cellStyle name="Currency 9 2" xfId="3920" xr:uid="{00000000-0005-0000-0000-0000F60E0000}"/>
    <cellStyle name="Currency 9 3" xfId="3921" xr:uid="{00000000-0005-0000-0000-0000F70E0000}"/>
    <cellStyle name="Currency(000)" xfId="3922" xr:uid="{00000000-0005-0000-0000-0000F80E0000}"/>
    <cellStyle name="Data" xfId="3923" xr:uid="{00000000-0005-0000-0000-0000F90E0000}"/>
    <cellStyle name="Data Input" xfId="3924" xr:uid="{00000000-0005-0000-0000-0000FA0E0000}"/>
    <cellStyle name="Data Input 2" xfId="3925" xr:uid="{00000000-0005-0000-0000-0000FB0E0000}"/>
    <cellStyle name="Data Input 3" xfId="3926" xr:uid="{00000000-0005-0000-0000-0000FC0E0000}"/>
    <cellStyle name="Date" xfId="3927" xr:uid="{00000000-0005-0000-0000-0000FD0E0000}"/>
    <cellStyle name="Date 1" xfId="3928" xr:uid="{00000000-0005-0000-0000-0000FE0E0000}"/>
    <cellStyle name="Date 1 2" xfId="3929" xr:uid="{00000000-0005-0000-0000-0000FF0E0000}"/>
    <cellStyle name="Date 1 3" xfId="3930" xr:uid="{00000000-0005-0000-0000-0000000F0000}"/>
    <cellStyle name="Date 2" xfId="3931" xr:uid="{00000000-0005-0000-0000-0000010F0000}"/>
    <cellStyle name="Date 3" xfId="3932" xr:uid="{00000000-0005-0000-0000-0000020F0000}"/>
    <cellStyle name="Date U" xfId="3933" xr:uid="{00000000-0005-0000-0000-0000030F0000}"/>
    <cellStyle name="Date_110324 - Modelled Scenarios v1" xfId="3934" xr:uid="{00000000-0005-0000-0000-0000040F0000}"/>
    <cellStyle name="DateLong" xfId="3935" xr:uid="{00000000-0005-0000-0000-0000050F0000}"/>
    <cellStyle name="DateLong 2" xfId="3936" xr:uid="{00000000-0005-0000-0000-0000060F0000}"/>
    <cellStyle name="DateLong 3" xfId="3937" xr:uid="{00000000-0005-0000-0000-0000070F0000}"/>
    <cellStyle name="DateShort" xfId="3938" xr:uid="{00000000-0005-0000-0000-0000080F0000}"/>
    <cellStyle name="DateShort 2" xfId="3939" xr:uid="{00000000-0005-0000-0000-0000090F0000}"/>
    <cellStyle name="DateShort 3" xfId="3940" xr:uid="{00000000-0005-0000-0000-00000A0F0000}"/>
    <cellStyle name="dd-mmm-yy" xfId="3941" xr:uid="{00000000-0005-0000-0000-00000B0F0000}"/>
    <cellStyle name="dd-mmm-yy 2" xfId="3942" xr:uid="{00000000-0005-0000-0000-00000C0F0000}"/>
    <cellStyle name="dd-mmm-yy 3" xfId="3943" xr:uid="{00000000-0005-0000-0000-00000D0F0000}"/>
    <cellStyle name="Decimal [0]" xfId="3944" xr:uid="{00000000-0005-0000-0000-00000E0F0000}"/>
    <cellStyle name="Decimal [2]" xfId="3945" xr:uid="{00000000-0005-0000-0000-00000F0F0000}"/>
    <cellStyle name="Decimal [2] U" xfId="3946" xr:uid="{00000000-0005-0000-0000-0000100F0000}"/>
    <cellStyle name="Decimal [4]" xfId="3947" xr:uid="{00000000-0005-0000-0000-0000110F0000}"/>
    <cellStyle name="Decimal [4] U" xfId="3948" xr:uid="{00000000-0005-0000-0000-0000120F0000}"/>
    <cellStyle name="Deviant" xfId="3949" xr:uid="{00000000-0005-0000-0000-0000130F0000}"/>
    <cellStyle name="Deviant 2" xfId="3950" xr:uid="{00000000-0005-0000-0000-0000140F0000}"/>
    <cellStyle name="Deviant 3" xfId="3951" xr:uid="{00000000-0005-0000-0000-0000150F0000}"/>
    <cellStyle name="Dezimal [0]_BB Financial Summary Template" xfId="3952" xr:uid="{00000000-0005-0000-0000-0000160F0000}"/>
    <cellStyle name="Dezimal_BB Financial Summary Template" xfId="3953" xr:uid="{00000000-0005-0000-0000-0000170F0000}"/>
    <cellStyle name="diskette" xfId="3954" xr:uid="{00000000-0005-0000-0000-0000180F0000}"/>
    <cellStyle name="diskette 2" xfId="3955" xr:uid="{00000000-0005-0000-0000-0000190F0000}"/>
    <cellStyle name="emma" xfId="3956" xr:uid="{00000000-0005-0000-0000-00001A0F0000}"/>
    <cellStyle name="Entrée" xfId="3957" xr:uid="{00000000-0005-0000-0000-00001B0F0000}"/>
    <cellStyle name="Euro" xfId="3958" xr:uid="{00000000-0005-0000-0000-00001C0F0000}"/>
    <cellStyle name="Euro 2" xfId="3959" xr:uid="{00000000-0005-0000-0000-00001D0F0000}"/>
    <cellStyle name="Euro 3" xfId="3960" xr:uid="{00000000-0005-0000-0000-00001E0F0000}"/>
    <cellStyle name="Exception" xfId="3961" xr:uid="{00000000-0005-0000-0000-00001F0F0000}"/>
    <cellStyle name="Exception - Light" xfId="3962" xr:uid="{00000000-0005-0000-0000-0000200F0000}"/>
    <cellStyle name="Explanatory Text 2" xfId="36" xr:uid="{00000000-0005-0000-0000-0000210F0000}"/>
    <cellStyle name="Explanatory Text 2 2" xfId="3963" xr:uid="{00000000-0005-0000-0000-0000220F0000}"/>
    <cellStyle name="Explanatory Text 2 3" xfId="3964" xr:uid="{00000000-0005-0000-0000-0000230F0000}"/>
    <cellStyle name="Explanatory Text 2 4" xfId="3965" xr:uid="{00000000-0005-0000-0000-0000240F0000}"/>
    <cellStyle name="Explanatory Text 3" xfId="3966" xr:uid="{00000000-0005-0000-0000-0000250F0000}"/>
    <cellStyle name="Explanatory Text 4" xfId="3967" xr:uid="{00000000-0005-0000-0000-0000260F0000}"/>
    <cellStyle name="External" xfId="3968" xr:uid="{00000000-0005-0000-0000-0000270F0000}"/>
    <cellStyle name="External Links" xfId="3969" xr:uid="{00000000-0005-0000-0000-0000280F0000}"/>
    <cellStyle name="External Links 2" xfId="3970" xr:uid="{00000000-0005-0000-0000-0000290F0000}"/>
    <cellStyle name="External Links 3" xfId="3971" xr:uid="{00000000-0005-0000-0000-00002A0F0000}"/>
    <cellStyle name="External_110324 - Modelled Scenarios v1" xfId="3972" xr:uid="{00000000-0005-0000-0000-00002B0F0000}"/>
    <cellStyle name="Extra Large" xfId="3973" xr:uid="{00000000-0005-0000-0000-00002C0F0000}"/>
    <cellStyle name="EY House" xfId="3974" xr:uid="{00000000-0005-0000-0000-00002D0F0000}"/>
    <cellStyle name="EY0dp" xfId="3975" xr:uid="{00000000-0005-0000-0000-00002E0F0000}"/>
    <cellStyle name="EYBlocked" xfId="3976" xr:uid="{00000000-0005-0000-0000-00002F0F0000}"/>
    <cellStyle name="EYCallUp" xfId="3977" xr:uid="{00000000-0005-0000-0000-0000300F0000}"/>
    <cellStyle name="EYCheck" xfId="3978" xr:uid="{00000000-0005-0000-0000-0000310F0000}"/>
    <cellStyle name="EYDate" xfId="3979" xr:uid="{00000000-0005-0000-0000-0000320F0000}"/>
    <cellStyle name="EYDeviant" xfId="3980" xr:uid="{00000000-0005-0000-0000-0000330F0000}"/>
    <cellStyle name="EYFlag" xfId="3981" xr:uid="{00000000-0005-0000-0000-0000340F0000}"/>
    <cellStyle name="EYHeader1" xfId="3982" xr:uid="{00000000-0005-0000-0000-0000350F0000}"/>
    <cellStyle name="EYHeader2" xfId="3983" xr:uid="{00000000-0005-0000-0000-0000360F0000}"/>
    <cellStyle name="EYHeader3" xfId="3984" xr:uid="{00000000-0005-0000-0000-0000370F0000}"/>
    <cellStyle name="EYInputDate" xfId="3985" xr:uid="{00000000-0005-0000-0000-0000380F0000}"/>
    <cellStyle name="EYInputPercent" xfId="3986" xr:uid="{00000000-0005-0000-0000-0000390F0000}"/>
    <cellStyle name="EYInputValue" xfId="3987" xr:uid="{00000000-0005-0000-0000-00003A0F0000}"/>
    <cellStyle name="EYNormal" xfId="3988" xr:uid="{00000000-0005-0000-0000-00003B0F0000}"/>
    <cellStyle name="EYnumber" xfId="3989" xr:uid="{00000000-0005-0000-0000-00003C0F0000}"/>
    <cellStyle name="EYPercent" xfId="3990" xr:uid="{00000000-0005-0000-0000-00003D0F0000}"/>
    <cellStyle name="EYPercentCapped" xfId="3991" xr:uid="{00000000-0005-0000-0000-00003E0F0000}"/>
    <cellStyle name="EYSubTotal" xfId="3992" xr:uid="{00000000-0005-0000-0000-00003F0F0000}"/>
    <cellStyle name="EYtext" xfId="3993" xr:uid="{00000000-0005-0000-0000-0000400F0000}"/>
    <cellStyle name="EYTotal" xfId="3994" xr:uid="{00000000-0005-0000-0000-0000410F0000}"/>
    <cellStyle name="EYWIP" xfId="3995" xr:uid="{00000000-0005-0000-0000-0000420F0000}"/>
    <cellStyle name="Factor" xfId="3996" xr:uid="{00000000-0005-0000-0000-0000430F0000}"/>
    <cellStyle name="Factor 2" xfId="3997" xr:uid="{00000000-0005-0000-0000-0000440F0000}"/>
    <cellStyle name="Factor 3" xfId="3998" xr:uid="{00000000-0005-0000-0000-0000450F0000}"/>
    <cellStyle name="Feeder Field" xfId="3999" xr:uid="{00000000-0005-0000-0000-0000460F0000}"/>
    <cellStyle name="Feeder Field - Light" xfId="4000" xr:uid="{00000000-0005-0000-0000-0000470F0000}"/>
    <cellStyle name="Feeder Field Light" xfId="4001" xr:uid="{00000000-0005-0000-0000-0000480F0000}"/>
    <cellStyle name="Fine" xfId="4002" xr:uid="{00000000-0005-0000-0000-0000490F0000}"/>
    <cellStyle name="Fleet" xfId="4003" xr:uid="{00000000-0005-0000-0000-00004A0F0000}"/>
    <cellStyle name="Flex" xfId="4004" xr:uid="{00000000-0005-0000-0000-00004B0F0000}"/>
    <cellStyle name="Forecast" xfId="4005" xr:uid="{00000000-0005-0000-0000-00004C0F0000}"/>
    <cellStyle name="Forecast (%)" xfId="4006" xr:uid="{00000000-0005-0000-0000-00004D0F0000}"/>
    <cellStyle name="Forecast (%) 10" xfId="4007" xr:uid="{00000000-0005-0000-0000-00004E0F0000}"/>
    <cellStyle name="Forecast (%) 11" xfId="4008" xr:uid="{00000000-0005-0000-0000-00004F0F0000}"/>
    <cellStyle name="Forecast (%) 12" xfId="4009" xr:uid="{00000000-0005-0000-0000-0000500F0000}"/>
    <cellStyle name="Forecast (%) 13" xfId="4010" xr:uid="{00000000-0005-0000-0000-0000510F0000}"/>
    <cellStyle name="Forecast (%) 14" xfId="4011" xr:uid="{00000000-0005-0000-0000-0000520F0000}"/>
    <cellStyle name="Forecast (%) 15" xfId="4012" xr:uid="{00000000-0005-0000-0000-0000530F0000}"/>
    <cellStyle name="Forecast (%) 16" xfId="4013" xr:uid="{00000000-0005-0000-0000-0000540F0000}"/>
    <cellStyle name="Forecast (%) 17" xfId="4014" xr:uid="{00000000-0005-0000-0000-0000550F0000}"/>
    <cellStyle name="Forecast (%) 18" xfId="4015" xr:uid="{00000000-0005-0000-0000-0000560F0000}"/>
    <cellStyle name="Forecast (%) 19" xfId="4016" xr:uid="{00000000-0005-0000-0000-0000570F0000}"/>
    <cellStyle name="Forecast (%) 2" xfId="4017" xr:uid="{00000000-0005-0000-0000-0000580F0000}"/>
    <cellStyle name="Forecast (%) 2 10" xfId="4018" xr:uid="{00000000-0005-0000-0000-0000590F0000}"/>
    <cellStyle name="Forecast (%) 2 10 2" xfId="4019" xr:uid="{00000000-0005-0000-0000-00005A0F0000}"/>
    <cellStyle name="Forecast (%) 2 11" xfId="4020" xr:uid="{00000000-0005-0000-0000-00005B0F0000}"/>
    <cellStyle name="Forecast (%) 2 11 2" xfId="4021" xr:uid="{00000000-0005-0000-0000-00005C0F0000}"/>
    <cellStyle name="Forecast (%) 2 12" xfId="4022" xr:uid="{00000000-0005-0000-0000-00005D0F0000}"/>
    <cellStyle name="Forecast (%) 2 12 2" xfId="4023" xr:uid="{00000000-0005-0000-0000-00005E0F0000}"/>
    <cellStyle name="Forecast (%) 2 13" xfId="4024" xr:uid="{00000000-0005-0000-0000-00005F0F0000}"/>
    <cellStyle name="Forecast (%) 2 13 2" xfId="4025" xr:uid="{00000000-0005-0000-0000-0000600F0000}"/>
    <cellStyle name="Forecast (%) 2 14" xfId="4026" xr:uid="{00000000-0005-0000-0000-0000610F0000}"/>
    <cellStyle name="Forecast (%) 2 14 2" xfId="4027" xr:uid="{00000000-0005-0000-0000-0000620F0000}"/>
    <cellStyle name="Forecast (%) 2 15" xfId="4028" xr:uid="{00000000-0005-0000-0000-0000630F0000}"/>
    <cellStyle name="Forecast (%) 2 15 2" xfId="4029" xr:uid="{00000000-0005-0000-0000-0000640F0000}"/>
    <cellStyle name="Forecast (%) 2 16" xfId="4030" xr:uid="{00000000-0005-0000-0000-0000650F0000}"/>
    <cellStyle name="Forecast (%) 2 16 2" xfId="4031" xr:uid="{00000000-0005-0000-0000-0000660F0000}"/>
    <cellStyle name="Forecast (%) 2 17" xfId="4032" xr:uid="{00000000-0005-0000-0000-0000670F0000}"/>
    <cellStyle name="Forecast (%) 2 17 2" xfId="4033" xr:uid="{00000000-0005-0000-0000-0000680F0000}"/>
    <cellStyle name="Forecast (%) 2 18" xfId="4034" xr:uid="{00000000-0005-0000-0000-0000690F0000}"/>
    <cellStyle name="Forecast (%) 2 18 2" xfId="4035" xr:uid="{00000000-0005-0000-0000-00006A0F0000}"/>
    <cellStyle name="Forecast (%) 2 19" xfId="4036" xr:uid="{00000000-0005-0000-0000-00006B0F0000}"/>
    <cellStyle name="Forecast (%) 2 2" xfId="4037" xr:uid="{00000000-0005-0000-0000-00006C0F0000}"/>
    <cellStyle name="Forecast (%) 2 2 2" xfId="4038" xr:uid="{00000000-0005-0000-0000-00006D0F0000}"/>
    <cellStyle name="Forecast (%) 2 2 3" xfId="4039" xr:uid="{00000000-0005-0000-0000-00006E0F0000}"/>
    <cellStyle name="Forecast (%) 2 20" xfId="4040" xr:uid="{00000000-0005-0000-0000-00006F0F0000}"/>
    <cellStyle name="Forecast (%) 2 21" xfId="4041" xr:uid="{00000000-0005-0000-0000-0000700F0000}"/>
    <cellStyle name="Forecast (%) 2 22" xfId="4042" xr:uid="{00000000-0005-0000-0000-0000710F0000}"/>
    <cellStyle name="Forecast (%) 2 23" xfId="4043" xr:uid="{00000000-0005-0000-0000-0000720F0000}"/>
    <cellStyle name="Forecast (%) 2 24" xfId="4044" xr:uid="{00000000-0005-0000-0000-0000730F0000}"/>
    <cellStyle name="Forecast (%) 2 25" xfId="4045" xr:uid="{00000000-0005-0000-0000-0000740F0000}"/>
    <cellStyle name="Forecast (%) 2 26" xfId="4046" xr:uid="{00000000-0005-0000-0000-0000750F0000}"/>
    <cellStyle name="Forecast (%) 2 27" xfId="4047" xr:uid="{00000000-0005-0000-0000-0000760F0000}"/>
    <cellStyle name="Forecast (%) 2 28" xfId="4048" xr:uid="{00000000-0005-0000-0000-0000770F0000}"/>
    <cellStyle name="Forecast (%) 2 29" xfId="4049" xr:uid="{00000000-0005-0000-0000-0000780F0000}"/>
    <cellStyle name="Forecast (%) 2 3" xfId="4050" xr:uid="{00000000-0005-0000-0000-0000790F0000}"/>
    <cellStyle name="Forecast (%) 2 3 2" xfId="4051" xr:uid="{00000000-0005-0000-0000-00007A0F0000}"/>
    <cellStyle name="Forecast (%) 2 30" xfId="4052" xr:uid="{00000000-0005-0000-0000-00007B0F0000}"/>
    <cellStyle name="Forecast (%) 2 31" xfId="4053" xr:uid="{00000000-0005-0000-0000-00007C0F0000}"/>
    <cellStyle name="Forecast (%) 2 32" xfId="4054" xr:uid="{00000000-0005-0000-0000-00007D0F0000}"/>
    <cellStyle name="Forecast (%) 2 33" xfId="4055" xr:uid="{00000000-0005-0000-0000-00007E0F0000}"/>
    <cellStyle name="Forecast (%) 2 34" xfId="4056" xr:uid="{00000000-0005-0000-0000-00007F0F0000}"/>
    <cellStyle name="Forecast (%) 2 35" xfId="4057" xr:uid="{00000000-0005-0000-0000-0000800F0000}"/>
    <cellStyle name="Forecast (%) 2 36" xfId="4058" xr:uid="{00000000-0005-0000-0000-0000810F0000}"/>
    <cellStyle name="Forecast (%) 2 37" xfId="4059" xr:uid="{00000000-0005-0000-0000-0000820F0000}"/>
    <cellStyle name="Forecast (%) 2 38" xfId="4060" xr:uid="{00000000-0005-0000-0000-0000830F0000}"/>
    <cellStyle name="Forecast (%) 2 39" xfId="4061" xr:uid="{00000000-0005-0000-0000-0000840F0000}"/>
    <cellStyle name="Forecast (%) 2 4" xfId="4062" xr:uid="{00000000-0005-0000-0000-0000850F0000}"/>
    <cellStyle name="Forecast (%) 2 4 2" xfId="4063" xr:uid="{00000000-0005-0000-0000-0000860F0000}"/>
    <cellStyle name="Forecast (%) 2 40" xfId="4064" xr:uid="{00000000-0005-0000-0000-0000870F0000}"/>
    <cellStyle name="Forecast (%) 2 41" xfId="4065" xr:uid="{00000000-0005-0000-0000-0000880F0000}"/>
    <cellStyle name="Forecast (%) 2 42" xfId="4066" xr:uid="{00000000-0005-0000-0000-0000890F0000}"/>
    <cellStyle name="Forecast (%) 2 43" xfId="4067" xr:uid="{00000000-0005-0000-0000-00008A0F0000}"/>
    <cellStyle name="Forecast (%) 2 44" xfId="4068" xr:uid="{00000000-0005-0000-0000-00008B0F0000}"/>
    <cellStyle name="Forecast (%) 2 45" xfId="4069" xr:uid="{00000000-0005-0000-0000-00008C0F0000}"/>
    <cellStyle name="Forecast (%) 2 46" xfId="4070" xr:uid="{00000000-0005-0000-0000-00008D0F0000}"/>
    <cellStyle name="Forecast (%) 2 47" xfId="4071" xr:uid="{00000000-0005-0000-0000-00008E0F0000}"/>
    <cellStyle name="Forecast (%) 2 48" xfId="4072" xr:uid="{00000000-0005-0000-0000-00008F0F0000}"/>
    <cellStyle name="Forecast (%) 2 49" xfId="4073" xr:uid="{00000000-0005-0000-0000-0000900F0000}"/>
    <cellStyle name="Forecast (%) 2 5" xfId="4074" xr:uid="{00000000-0005-0000-0000-0000910F0000}"/>
    <cellStyle name="Forecast (%) 2 5 2" xfId="4075" xr:uid="{00000000-0005-0000-0000-0000920F0000}"/>
    <cellStyle name="Forecast (%) 2 50" xfId="4076" xr:uid="{00000000-0005-0000-0000-0000930F0000}"/>
    <cellStyle name="Forecast (%) 2 51" xfId="4077" xr:uid="{00000000-0005-0000-0000-0000940F0000}"/>
    <cellStyle name="Forecast (%) 2 52" xfId="4078" xr:uid="{00000000-0005-0000-0000-0000950F0000}"/>
    <cellStyle name="Forecast (%) 2 53" xfId="4079" xr:uid="{00000000-0005-0000-0000-0000960F0000}"/>
    <cellStyle name="Forecast (%) 2 54" xfId="4080" xr:uid="{00000000-0005-0000-0000-0000970F0000}"/>
    <cellStyle name="Forecast (%) 2 55" xfId="4081" xr:uid="{00000000-0005-0000-0000-0000980F0000}"/>
    <cellStyle name="Forecast (%) 2 56" xfId="4082" xr:uid="{00000000-0005-0000-0000-0000990F0000}"/>
    <cellStyle name="Forecast (%) 2 57" xfId="4083" xr:uid="{00000000-0005-0000-0000-00009A0F0000}"/>
    <cellStyle name="Forecast (%) 2 58" xfId="4084" xr:uid="{00000000-0005-0000-0000-00009B0F0000}"/>
    <cellStyle name="Forecast (%) 2 59" xfId="4085" xr:uid="{00000000-0005-0000-0000-00009C0F0000}"/>
    <cellStyle name="Forecast (%) 2 6" xfId="4086" xr:uid="{00000000-0005-0000-0000-00009D0F0000}"/>
    <cellStyle name="Forecast (%) 2 6 2" xfId="4087" xr:uid="{00000000-0005-0000-0000-00009E0F0000}"/>
    <cellStyle name="Forecast (%) 2 60" xfId="4088" xr:uid="{00000000-0005-0000-0000-00009F0F0000}"/>
    <cellStyle name="Forecast (%) 2 61" xfId="4089" xr:uid="{00000000-0005-0000-0000-0000A00F0000}"/>
    <cellStyle name="Forecast (%) 2 62" xfId="4090" xr:uid="{00000000-0005-0000-0000-0000A10F0000}"/>
    <cellStyle name="Forecast (%) 2 63" xfId="4091" xr:uid="{00000000-0005-0000-0000-0000A20F0000}"/>
    <cellStyle name="Forecast (%) 2 64" xfId="4092" xr:uid="{00000000-0005-0000-0000-0000A30F0000}"/>
    <cellStyle name="Forecast (%) 2 65" xfId="4093" xr:uid="{00000000-0005-0000-0000-0000A40F0000}"/>
    <cellStyle name="Forecast (%) 2 66" xfId="4094" xr:uid="{00000000-0005-0000-0000-0000A50F0000}"/>
    <cellStyle name="Forecast (%) 2 67" xfId="4095" xr:uid="{00000000-0005-0000-0000-0000A60F0000}"/>
    <cellStyle name="Forecast (%) 2 68" xfId="4096" xr:uid="{00000000-0005-0000-0000-0000A70F0000}"/>
    <cellStyle name="Forecast (%) 2 69" xfId="4097" xr:uid="{00000000-0005-0000-0000-0000A80F0000}"/>
    <cellStyle name="Forecast (%) 2 7" xfId="4098" xr:uid="{00000000-0005-0000-0000-0000A90F0000}"/>
    <cellStyle name="Forecast (%) 2 7 2" xfId="4099" xr:uid="{00000000-0005-0000-0000-0000AA0F0000}"/>
    <cellStyle name="Forecast (%) 2 70" xfId="4100" xr:uid="{00000000-0005-0000-0000-0000AB0F0000}"/>
    <cellStyle name="Forecast (%) 2 71" xfId="4101" xr:uid="{00000000-0005-0000-0000-0000AC0F0000}"/>
    <cellStyle name="Forecast (%) 2 72" xfId="4102" xr:uid="{00000000-0005-0000-0000-0000AD0F0000}"/>
    <cellStyle name="Forecast (%) 2 73" xfId="4103" xr:uid="{00000000-0005-0000-0000-0000AE0F0000}"/>
    <cellStyle name="Forecast (%) 2 74" xfId="4104" xr:uid="{00000000-0005-0000-0000-0000AF0F0000}"/>
    <cellStyle name="Forecast (%) 2 75" xfId="4105" xr:uid="{00000000-0005-0000-0000-0000B00F0000}"/>
    <cellStyle name="Forecast (%) 2 76" xfId="4106" xr:uid="{00000000-0005-0000-0000-0000B10F0000}"/>
    <cellStyle name="Forecast (%) 2 77" xfId="4107" xr:uid="{00000000-0005-0000-0000-0000B20F0000}"/>
    <cellStyle name="Forecast (%) 2 78" xfId="4108" xr:uid="{00000000-0005-0000-0000-0000B30F0000}"/>
    <cellStyle name="Forecast (%) 2 79" xfId="4109" xr:uid="{00000000-0005-0000-0000-0000B40F0000}"/>
    <cellStyle name="Forecast (%) 2 8" xfId="4110" xr:uid="{00000000-0005-0000-0000-0000B50F0000}"/>
    <cellStyle name="Forecast (%) 2 8 2" xfId="4111" xr:uid="{00000000-0005-0000-0000-0000B60F0000}"/>
    <cellStyle name="Forecast (%) 2 80" xfId="4112" xr:uid="{00000000-0005-0000-0000-0000B70F0000}"/>
    <cellStyle name="Forecast (%) 2 81" xfId="4113" xr:uid="{00000000-0005-0000-0000-0000B80F0000}"/>
    <cellStyle name="Forecast (%) 2 82" xfId="4114" xr:uid="{00000000-0005-0000-0000-0000B90F0000}"/>
    <cellStyle name="Forecast (%) 2 83" xfId="4115" xr:uid="{00000000-0005-0000-0000-0000BA0F0000}"/>
    <cellStyle name="Forecast (%) 2 84" xfId="4116" xr:uid="{00000000-0005-0000-0000-0000BB0F0000}"/>
    <cellStyle name="Forecast (%) 2 9" xfId="4117" xr:uid="{00000000-0005-0000-0000-0000BC0F0000}"/>
    <cellStyle name="Forecast (%) 2 9 2" xfId="4118" xr:uid="{00000000-0005-0000-0000-0000BD0F0000}"/>
    <cellStyle name="Forecast (%) 20" xfId="4119" xr:uid="{00000000-0005-0000-0000-0000BE0F0000}"/>
    <cellStyle name="Forecast (%) 21" xfId="4120" xr:uid="{00000000-0005-0000-0000-0000BF0F0000}"/>
    <cellStyle name="Forecast (%) 22" xfId="4121" xr:uid="{00000000-0005-0000-0000-0000C00F0000}"/>
    <cellStyle name="Forecast (%) 23" xfId="4122" xr:uid="{00000000-0005-0000-0000-0000C10F0000}"/>
    <cellStyle name="Forecast (%) 24" xfId="4123" xr:uid="{00000000-0005-0000-0000-0000C20F0000}"/>
    <cellStyle name="Forecast (%) 25" xfId="4124" xr:uid="{00000000-0005-0000-0000-0000C30F0000}"/>
    <cellStyle name="Forecast (%) 26" xfId="4125" xr:uid="{00000000-0005-0000-0000-0000C40F0000}"/>
    <cellStyle name="Forecast (%) 27" xfId="4126" xr:uid="{00000000-0005-0000-0000-0000C50F0000}"/>
    <cellStyle name="Forecast (%) 28" xfId="4127" xr:uid="{00000000-0005-0000-0000-0000C60F0000}"/>
    <cellStyle name="Forecast (%) 29" xfId="4128" xr:uid="{00000000-0005-0000-0000-0000C70F0000}"/>
    <cellStyle name="Forecast (%) 3" xfId="4129" xr:uid="{00000000-0005-0000-0000-0000C80F0000}"/>
    <cellStyle name="Forecast (%) 3 10" xfId="4130" xr:uid="{00000000-0005-0000-0000-0000C90F0000}"/>
    <cellStyle name="Forecast (%) 3 11" xfId="4131" xr:uid="{00000000-0005-0000-0000-0000CA0F0000}"/>
    <cellStyle name="Forecast (%) 3 12" xfId="4132" xr:uid="{00000000-0005-0000-0000-0000CB0F0000}"/>
    <cellStyle name="Forecast (%) 3 13" xfId="4133" xr:uid="{00000000-0005-0000-0000-0000CC0F0000}"/>
    <cellStyle name="Forecast (%) 3 14" xfId="4134" xr:uid="{00000000-0005-0000-0000-0000CD0F0000}"/>
    <cellStyle name="Forecast (%) 3 15" xfId="4135" xr:uid="{00000000-0005-0000-0000-0000CE0F0000}"/>
    <cellStyle name="Forecast (%) 3 16" xfId="4136" xr:uid="{00000000-0005-0000-0000-0000CF0F0000}"/>
    <cellStyle name="Forecast (%) 3 17" xfId="4137" xr:uid="{00000000-0005-0000-0000-0000D00F0000}"/>
    <cellStyle name="Forecast (%) 3 18" xfId="4138" xr:uid="{00000000-0005-0000-0000-0000D10F0000}"/>
    <cellStyle name="Forecast (%) 3 19" xfId="4139" xr:uid="{00000000-0005-0000-0000-0000D20F0000}"/>
    <cellStyle name="Forecast (%) 3 2" xfId="4140" xr:uid="{00000000-0005-0000-0000-0000D30F0000}"/>
    <cellStyle name="Forecast (%) 3 20" xfId="4141" xr:uid="{00000000-0005-0000-0000-0000D40F0000}"/>
    <cellStyle name="Forecast (%) 3 3" xfId="4142" xr:uid="{00000000-0005-0000-0000-0000D50F0000}"/>
    <cellStyle name="Forecast (%) 3 4" xfId="4143" xr:uid="{00000000-0005-0000-0000-0000D60F0000}"/>
    <cellStyle name="Forecast (%) 3 5" xfId="4144" xr:uid="{00000000-0005-0000-0000-0000D70F0000}"/>
    <cellStyle name="Forecast (%) 3 6" xfId="4145" xr:uid="{00000000-0005-0000-0000-0000D80F0000}"/>
    <cellStyle name="Forecast (%) 3 7" xfId="4146" xr:uid="{00000000-0005-0000-0000-0000D90F0000}"/>
    <cellStyle name="Forecast (%) 3 8" xfId="4147" xr:uid="{00000000-0005-0000-0000-0000DA0F0000}"/>
    <cellStyle name="Forecast (%) 3 9" xfId="4148" xr:uid="{00000000-0005-0000-0000-0000DB0F0000}"/>
    <cellStyle name="Forecast (%) 30" xfId="4149" xr:uid="{00000000-0005-0000-0000-0000DC0F0000}"/>
    <cellStyle name="Forecast (%) 31" xfId="4150" xr:uid="{00000000-0005-0000-0000-0000DD0F0000}"/>
    <cellStyle name="Forecast (%) 32" xfId="4151" xr:uid="{00000000-0005-0000-0000-0000DE0F0000}"/>
    <cellStyle name="Forecast (%) 33" xfId="4152" xr:uid="{00000000-0005-0000-0000-0000DF0F0000}"/>
    <cellStyle name="Forecast (%) 34" xfId="4153" xr:uid="{00000000-0005-0000-0000-0000E00F0000}"/>
    <cellStyle name="Forecast (%) 35" xfId="4154" xr:uid="{00000000-0005-0000-0000-0000E10F0000}"/>
    <cellStyle name="Forecast (%) 36" xfId="4155" xr:uid="{00000000-0005-0000-0000-0000E20F0000}"/>
    <cellStyle name="Forecast (%) 37" xfId="4156" xr:uid="{00000000-0005-0000-0000-0000E30F0000}"/>
    <cellStyle name="Forecast (%) 38" xfId="4157" xr:uid="{00000000-0005-0000-0000-0000E40F0000}"/>
    <cellStyle name="Forecast (%) 39" xfId="4158" xr:uid="{00000000-0005-0000-0000-0000E50F0000}"/>
    <cellStyle name="Forecast (%) 4" xfId="4159" xr:uid="{00000000-0005-0000-0000-0000E60F0000}"/>
    <cellStyle name="Forecast (%) 4 10" xfId="4160" xr:uid="{00000000-0005-0000-0000-0000E70F0000}"/>
    <cellStyle name="Forecast (%) 4 11" xfId="4161" xr:uid="{00000000-0005-0000-0000-0000E80F0000}"/>
    <cellStyle name="Forecast (%) 4 12" xfId="4162" xr:uid="{00000000-0005-0000-0000-0000E90F0000}"/>
    <cellStyle name="Forecast (%) 4 13" xfId="4163" xr:uid="{00000000-0005-0000-0000-0000EA0F0000}"/>
    <cellStyle name="Forecast (%) 4 14" xfId="4164" xr:uid="{00000000-0005-0000-0000-0000EB0F0000}"/>
    <cellStyle name="Forecast (%) 4 15" xfId="4165" xr:uid="{00000000-0005-0000-0000-0000EC0F0000}"/>
    <cellStyle name="Forecast (%) 4 16" xfId="4166" xr:uid="{00000000-0005-0000-0000-0000ED0F0000}"/>
    <cellStyle name="Forecast (%) 4 17" xfId="4167" xr:uid="{00000000-0005-0000-0000-0000EE0F0000}"/>
    <cellStyle name="Forecast (%) 4 18" xfId="4168" xr:uid="{00000000-0005-0000-0000-0000EF0F0000}"/>
    <cellStyle name="Forecast (%) 4 19" xfId="4169" xr:uid="{00000000-0005-0000-0000-0000F00F0000}"/>
    <cellStyle name="Forecast (%) 4 2" xfId="4170" xr:uid="{00000000-0005-0000-0000-0000F10F0000}"/>
    <cellStyle name="Forecast (%) 4 20" xfId="4171" xr:uid="{00000000-0005-0000-0000-0000F20F0000}"/>
    <cellStyle name="Forecast (%) 4 3" xfId="4172" xr:uid="{00000000-0005-0000-0000-0000F30F0000}"/>
    <cellStyle name="Forecast (%) 4 4" xfId="4173" xr:uid="{00000000-0005-0000-0000-0000F40F0000}"/>
    <cellStyle name="Forecast (%) 4 5" xfId="4174" xr:uid="{00000000-0005-0000-0000-0000F50F0000}"/>
    <cellStyle name="Forecast (%) 4 6" xfId="4175" xr:uid="{00000000-0005-0000-0000-0000F60F0000}"/>
    <cellStyle name="Forecast (%) 4 7" xfId="4176" xr:uid="{00000000-0005-0000-0000-0000F70F0000}"/>
    <cellStyle name="Forecast (%) 4 8" xfId="4177" xr:uid="{00000000-0005-0000-0000-0000F80F0000}"/>
    <cellStyle name="Forecast (%) 4 9" xfId="4178" xr:uid="{00000000-0005-0000-0000-0000F90F0000}"/>
    <cellStyle name="Forecast (%) 40" xfId="4179" xr:uid="{00000000-0005-0000-0000-0000FA0F0000}"/>
    <cellStyle name="Forecast (%) 41" xfId="4180" xr:uid="{00000000-0005-0000-0000-0000FB0F0000}"/>
    <cellStyle name="Forecast (%) 42" xfId="4181" xr:uid="{00000000-0005-0000-0000-0000FC0F0000}"/>
    <cellStyle name="Forecast (%) 43" xfId="4182" xr:uid="{00000000-0005-0000-0000-0000FD0F0000}"/>
    <cellStyle name="Forecast (%) 44" xfId="4183" xr:uid="{00000000-0005-0000-0000-0000FE0F0000}"/>
    <cellStyle name="Forecast (%) 45" xfId="4184" xr:uid="{00000000-0005-0000-0000-0000FF0F0000}"/>
    <cellStyle name="Forecast (%) 46" xfId="4185" xr:uid="{00000000-0005-0000-0000-000000100000}"/>
    <cellStyle name="Forecast (%) 47" xfId="4186" xr:uid="{00000000-0005-0000-0000-000001100000}"/>
    <cellStyle name="Forecast (%) 48" xfId="4187" xr:uid="{00000000-0005-0000-0000-000002100000}"/>
    <cellStyle name="Forecast (%) 49" xfId="4188" xr:uid="{00000000-0005-0000-0000-000003100000}"/>
    <cellStyle name="Forecast (%) 5" xfId="4189" xr:uid="{00000000-0005-0000-0000-000004100000}"/>
    <cellStyle name="Forecast (%) 50" xfId="4190" xr:uid="{00000000-0005-0000-0000-000005100000}"/>
    <cellStyle name="Forecast (%) 51" xfId="4191" xr:uid="{00000000-0005-0000-0000-000006100000}"/>
    <cellStyle name="Forecast (%) 52" xfId="4192" xr:uid="{00000000-0005-0000-0000-000007100000}"/>
    <cellStyle name="Forecast (%) 53" xfId="4193" xr:uid="{00000000-0005-0000-0000-000008100000}"/>
    <cellStyle name="Forecast (%) 54" xfId="4194" xr:uid="{00000000-0005-0000-0000-000009100000}"/>
    <cellStyle name="Forecast (%) 55" xfId="4195" xr:uid="{00000000-0005-0000-0000-00000A100000}"/>
    <cellStyle name="Forecast (%) 56" xfId="4196" xr:uid="{00000000-0005-0000-0000-00000B100000}"/>
    <cellStyle name="Forecast (%) 57" xfId="4197" xr:uid="{00000000-0005-0000-0000-00000C100000}"/>
    <cellStyle name="Forecast (%) 58" xfId="4198" xr:uid="{00000000-0005-0000-0000-00000D100000}"/>
    <cellStyle name="Forecast (%) 59" xfId="4199" xr:uid="{00000000-0005-0000-0000-00000E100000}"/>
    <cellStyle name="Forecast (%) 6" xfId="4200" xr:uid="{00000000-0005-0000-0000-00000F100000}"/>
    <cellStyle name="Forecast (%) 60" xfId="4201" xr:uid="{00000000-0005-0000-0000-000010100000}"/>
    <cellStyle name="Forecast (%) 61" xfId="4202" xr:uid="{00000000-0005-0000-0000-000011100000}"/>
    <cellStyle name="Forecast (%) 62" xfId="4203" xr:uid="{00000000-0005-0000-0000-000012100000}"/>
    <cellStyle name="Forecast (%) 63" xfId="4204" xr:uid="{00000000-0005-0000-0000-000013100000}"/>
    <cellStyle name="Forecast (%) 64" xfId="4205" xr:uid="{00000000-0005-0000-0000-000014100000}"/>
    <cellStyle name="Forecast (%) 65" xfId="4206" xr:uid="{00000000-0005-0000-0000-000015100000}"/>
    <cellStyle name="Forecast (%) 66" xfId="4207" xr:uid="{00000000-0005-0000-0000-000016100000}"/>
    <cellStyle name="Forecast (%) 67" xfId="4208" xr:uid="{00000000-0005-0000-0000-000017100000}"/>
    <cellStyle name="Forecast (%) 68" xfId="4209" xr:uid="{00000000-0005-0000-0000-000018100000}"/>
    <cellStyle name="Forecast (%) 69" xfId="4210" xr:uid="{00000000-0005-0000-0000-000019100000}"/>
    <cellStyle name="Forecast (%) 7" xfId="4211" xr:uid="{00000000-0005-0000-0000-00001A100000}"/>
    <cellStyle name="Forecast (%) 70" xfId="4212" xr:uid="{00000000-0005-0000-0000-00001B100000}"/>
    <cellStyle name="Forecast (%) 71" xfId="4213" xr:uid="{00000000-0005-0000-0000-00001C100000}"/>
    <cellStyle name="Forecast (%) 72" xfId="4214" xr:uid="{00000000-0005-0000-0000-00001D100000}"/>
    <cellStyle name="Forecast (%) 73" xfId="4215" xr:uid="{00000000-0005-0000-0000-00001E100000}"/>
    <cellStyle name="Forecast (%) 74" xfId="4216" xr:uid="{00000000-0005-0000-0000-00001F100000}"/>
    <cellStyle name="Forecast (%) 75" xfId="4217" xr:uid="{00000000-0005-0000-0000-000020100000}"/>
    <cellStyle name="Forecast (%) 76" xfId="4218" xr:uid="{00000000-0005-0000-0000-000021100000}"/>
    <cellStyle name="Forecast (%) 77" xfId="4219" xr:uid="{00000000-0005-0000-0000-000022100000}"/>
    <cellStyle name="Forecast (%) 78" xfId="4220" xr:uid="{00000000-0005-0000-0000-000023100000}"/>
    <cellStyle name="Forecast (%) 79" xfId="4221" xr:uid="{00000000-0005-0000-0000-000024100000}"/>
    <cellStyle name="Forecast (%) 8" xfId="4222" xr:uid="{00000000-0005-0000-0000-000025100000}"/>
    <cellStyle name="Forecast (%) 80" xfId="4223" xr:uid="{00000000-0005-0000-0000-000026100000}"/>
    <cellStyle name="Forecast (%) 81" xfId="4224" xr:uid="{00000000-0005-0000-0000-000027100000}"/>
    <cellStyle name="Forecast (%) 82" xfId="4225" xr:uid="{00000000-0005-0000-0000-000028100000}"/>
    <cellStyle name="Forecast (%) 83" xfId="4226" xr:uid="{00000000-0005-0000-0000-000029100000}"/>
    <cellStyle name="Forecast (%) 84" xfId="4227" xr:uid="{00000000-0005-0000-0000-00002A100000}"/>
    <cellStyle name="Forecast (%) 85" xfId="4228" xr:uid="{00000000-0005-0000-0000-00002B100000}"/>
    <cellStyle name="Forecast (%) 9" xfId="4229" xr:uid="{00000000-0005-0000-0000-00002C100000}"/>
    <cellStyle name="Forecast (%)_4 July 2012 Decomp" xfId="4230" xr:uid="{00000000-0005-0000-0000-00002D100000}"/>
    <cellStyle name="Forecast 10" xfId="4231" xr:uid="{00000000-0005-0000-0000-00002E100000}"/>
    <cellStyle name="Forecast 100" xfId="4232" xr:uid="{00000000-0005-0000-0000-00002F100000}"/>
    <cellStyle name="Forecast 101" xfId="4233" xr:uid="{00000000-0005-0000-0000-000030100000}"/>
    <cellStyle name="Forecast 102" xfId="4234" xr:uid="{00000000-0005-0000-0000-000031100000}"/>
    <cellStyle name="Forecast 103" xfId="4235" xr:uid="{00000000-0005-0000-0000-000032100000}"/>
    <cellStyle name="Forecast 104" xfId="4236" xr:uid="{00000000-0005-0000-0000-000033100000}"/>
    <cellStyle name="Forecast 105" xfId="4237" xr:uid="{00000000-0005-0000-0000-000034100000}"/>
    <cellStyle name="Forecast 106" xfId="4238" xr:uid="{00000000-0005-0000-0000-000035100000}"/>
    <cellStyle name="Forecast 107" xfId="4239" xr:uid="{00000000-0005-0000-0000-000036100000}"/>
    <cellStyle name="Forecast 108" xfId="4240" xr:uid="{00000000-0005-0000-0000-000037100000}"/>
    <cellStyle name="Forecast 109" xfId="4241" xr:uid="{00000000-0005-0000-0000-000038100000}"/>
    <cellStyle name="Forecast 11" xfId="4242" xr:uid="{00000000-0005-0000-0000-000039100000}"/>
    <cellStyle name="Forecast 110" xfId="4243" xr:uid="{00000000-0005-0000-0000-00003A100000}"/>
    <cellStyle name="Forecast 111" xfId="4244" xr:uid="{00000000-0005-0000-0000-00003B100000}"/>
    <cellStyle name="Forecast 112" xfId="4245" xr:uid="{00000000-0005-0000-0000-00003C100000}"/>
    <cellStyle name="Forecast 113" xfId="4246" xr:uid="{00000000-0005-0000-0000-00003D100000}"/>
    <cellStyle name="Forecast 114" xfId="4247" xr:uid="{00000000-0005-0000-0000-00003E100000}"/>
    <cellStyle name="Forecast 115" xfId="4248" xr:uid="{00000000-0005-0000-0000-00003F100000}"/>
    <cellStyle name="Forecast 116" xfId="4249" xr:uid="{00000000-0005-0000-0000-000040100000}"/>
    <cellStyle name="Forecast 117" xfId="4250" xr:uid="{00000000-0005-0000-0000-000041100000}"/>
    <cellStyle name="Forecast 118" xfId="4251" xr:uid="{00000000-0005-0000-0000-000042100000}"/>
    <cellStyle name="Forecast 119" xfId="4252" xr:uid="{00000000-0005-0000-0000-000043100000}"/>
    <cellStyle name="Forecast 12" xfId="4253" xr:uid="{00000000-0005-0000-0000-000044100000}"/>
    <cellStyle name="Forecast 120" xfId="4254" xr:uid="{00000000-0005-0000-0000-000045100000}"/>
    <cellStyle name="Forecast 121" xfId="4255" xr:uid="{00000000-0005-0000-0000-000046100000}"/>
    <cellStyle name="Forecast 122" xfId="4256" xr:uid="{00000000-0005-0000-0000-000047100000}"/>
    <cellStyle name="Forecast 123" xfId="4257" xr:uid="{00000000-0005-0000-0000-000048100000}"/>
    <cellStyle name="Forecast 124" xfId="4258" xr:uid="{00000000-0005-0000-0000-000049100000}"/>
    <cellStyle name="Forecast 125" xfId="4259" xr:uid="{00000000-0005-0000-0000-00004A100000}"/>
    <cellStyle name="Forecast 126" xfId="4260" xr:uid="{00000000-0005-0000-0000-00004B100000}"/>
    <cellStyle name="Forecast 127" xfId="4261" xr:uid="{00000000-0005-0000-0000-00004C100000}"/>
    <cellStyle name="Forecast 128" xfId="4262" xr:uid="{00000000-0005-0000-0000-00004D100000}"/>
    <cellStyle name="Forecast 129" xfId="4263" xr:uid="{00000000-0005-0000-0000-00004E100000}"/>
    <cellStyle name="Forecast 13" xfId="4264" xr:uid="{00000000-0005-0000-0000-00004F100000}"/>
    <cellStyle name="Forecast 130" xfId="4265" xr:uid="{00000000-0005-0000-0000-000050100000}"/>
    <cellStyle name="Forecast 131" xfId="4266" xr:uid="{00000000-0005-0000-0000-000051100000}"/>
    <cellStyle name="Forecast 132" xfId="4267" xr:uid="{00000000-0005-0000-0000-000052100000}"/>
    <cellStyle name="Forecast 133" xfId="4268" xr:uid="{00000000-0005-0000-0000-000053100000}"/>
    <cellStyle name="Forecast 134" xfId="4269" xr:uid="{00000000-0005-0000-0000-000054100000}"/>
    <cellStyle name="Forecast 135" xfId="4270" xr:uid="{00000000-0005-0000-0000-000055100000}"/>
    <cellStyle name="Forecast 136" xfId="4271" xr:uid="{00000000-0005-0000-0000-000056100000}"/>
    <cellStyle name="Forecast 137" xfId="4272" xr:uid="{00000000-0005-0000-0000-000057100000}"/>
    <cellStyle name="Forecast 138" xfId="4273" xr:uid="{00000000-0005-0000-0000-000058100000}"/>
    <cellStyle name="Forecast 139" xfId="4274" xr:uid="{00000000-0005-0000-0000-000059100000}"/>
    <cellStyle name="Forecast 14" xfId="4275" xr:uid="{00000000-0005-0000-0000-00005A100000}"/>
    <cellStyle name="Forecast 140" xfId="4276" xr:uid="{00000000-0005-0000-0000-00005B100000}"/>
    <cellStyle name="Forecast 141" xfId="4277" xr:uid="{00000000-0005-0000-0000-00005C100000}"/>
    <cellStyle name="Forecast 142" xfId="4278" xr:uid="{00000000-0005-0000-0000-00005D100000}"/>
    <cellStyle name="Forecast 143" xfId="4279" xr:uid="{00000000-0005-0000-0000-00005E100000}"/>
    <cellStyle name="Forecast 144" xfId="4280" xr:uid="{00000000-0005-0000-0000-00005F100000}"/>
    <cellStyle name="Forecast 145" xfId="4281" xr:uid="{00000000-0005-0000-0000-000060100000}"/>
    <cellStyle name="Forecast 146" xfId="4282" xr:uid="{00000000-0005-0000-0000-000061100000}"/>
    <cellStyle name="Forecast 147" xfId="4283" xr:uid="{00000000-0005-0000-0000-000062100000}"/>
    <cellStyle name="Forecast 148" xfId="4284" xr:uid="{00000000-0005-0000-0000-000063100000}"/>
    <cellStyle name="Forecast 149" xfId="4285" xr:uid="{00000000-0005-0000-0000-000064100000}"/>
    <cellStyle name="Forecast 15" xfId="4286" xr:uid="{00000000-0005-0000-0000-000065100000}"/>
    <cellStyle name="Forecast 150" xfId="4287" xr:uid="{00000000-0005-0000-0000-000066100000}"/>
    <cellStyle name="Forecast 151" xfId="4288" xr:uid="{00000000-0005-0000-0000-000067100000}"/>
    <cellStyle name="Forecast 152" xfId="4289" xr:uid="{00000000-0005-0000-0000-000068100000}"/>
    <cellStyle name="Forecast 153" xfId="4290" xr:uid="{00000000-0005-0000-0000-000069100000}"/>
    <cellStyle name="Forecast 154" xfId="4291" xr:uid="{00000000-0005-0000-0000-00006A100000}"/>
    <cellStyle name="Forecast 155" xfId="4292" xr:uid="{00000000-0005-0000-0000-00006B100000}"/>
    <cellStyle name="Forecast 156" xfId="4293" xr:uid="{00000000-0005-0000-0000-00006C100000}"/>
    <cellStyle name="Forecast 157" xfId="4294" xr:uid="{00000000-0005-0000-0000-00006D100000}"/>
    <cellStyle name="Forecast 158" xfId="4295" xr:uid="{00000000-0005-0000-0000-00006E100000}"/>
    <cellStyle name="Forecast 159" xfId="4296" xr:uid="{00000000-0005-0000-0000-00006F100000}"/>
    <cellStyle name="Forecast 16" xfId="4297" xr:uid="{00000000-0005-0000-0000-000070100000}"/>
    <cellStyle name="Forecast 160" xfId="4298" xr:uid="{00000000-0005-0000-0000-000071100000}"/>
    <cellStyle name="Forecast 161" xfId="4299" xr:uid="{00000000-0005-0000-0000-000072100000}"/>
    <cellStyle name="Forecast 162" xfId="4300" xr:uid="{00000000-0005-0000-0000-000073100000}"/>
    <cellStyle name="Forecast 163" xfId="4301" xr:uid="{00000000-0005-0000-0000-000074100000}"/>
    <cellStyle name="Forecast 164" xfId="4302" xr:uid="{00000000-0005-0000-0000-000075100000}"/>
    <cellStyle name="Forecast 165" xfId="4303" xr:uid="{00000000-0005-0000-0000-000076100000}"/>
    <cellStyle name="Forecast 166" xfId="4304" xr:uid="{00000000-0005-0000-0000-000077100000}"/>
    <cellStyle name="Forecast 167" xfId="4305" xr:uid="{00000000-0005-0000-0000-000078100000}"/>
    <cellStyle name="Forecast 168" xfId="4306" xr:uid="{00000000-0005-0000-0000-000079100000}"/>
    <cellStyle name="Forecast 169" xfId="4307" xr:uid="{00000000-0005-0000-0000-00007A100000}"/>
    <cellStyle name="Forecast 17" xfId="4308" xr:uid="{00000000-0005-0000-0000-00007B100000}"/>
    <cellStyle name="Forecast 170" xfId="4309" xr:uid="{00000000-0005-0000-0000-00007C100000}"/>
    <cellStyle name="Forecast 171" xfId="4310" xr:uid="{00000000-0005-0000-0000-00007D100000}"/>
    <cellStyle name="Forecast 172" xfId="4311" xr:uid="{00000000-0005-0000-0000-00007E100000}"/>
    <cellStyle name="Forecast 173" xfId="4312" xr:uid="{00000000-0005-0000-0000-00007F100000}"/>
    <cellStyle name="Forecast 174" xfId="4313" xr:uid="{00000000-0005-0000-0000-000080100000}"/>
    <cellStyle name="Forecast 175" xfId="4314" xr:uid="{00000000-0005-0000-0000-000081100000}"/>
    <cellStyle name="Forecast 176" xfId="4315" xr:uid="{00000000-0005-0000-0000-000082100000}"/>
    <cellStyle name="Forecast 177" xfId="4316" xr:uid="{00000000-0005-0000-0000-000083100000}"/>
    <cellStyle name="Forecast 178" xfId="4317" xr:uid="{00000000-0005-0000-0000-000084100000}"/>
    <cellStyle name="Forecast 179" xfId="4318" xr:uid="{00000000-0005-0000-0000-000085100000}"/>
    <cellStyle name="Forecast 18" xfId="4319" xr:uid="{00000000-0005-0000-0000-000086100000}"/>
    <cellStyle name="Forecast 180" xfId="4320" xr:uid="{00000000-0005-0000-0000-000087100000}"/>
    <cellStyle name="Forecast 181" xfId="4321" xr:uid="{00000000-0005-0000-0000-000088100000}"/>
    <cellStyle name="Forecast 182" xfId="4322" xr:uid="{00000000-0005-0000-0000-000089100000}"/>
    <cellStyle name="Forecast 183" xfId="4323" xr:uid="{00000000-0005-0000-0000-00008A100000}"/>
    <cellStyle name="Forecast 184" xfId="4324" xr:uid="{00000000-0005-0000-0000-00008B100000}"/>
    <cellStyle name="Forecast 185" xfId="4325" xr:uid="{00000000-0005-0000-0000-00008C100000}"/>
    <cellStyle name="Forecast 186" xfId="4326" xr:uid="{00000000-0005-0000-0000-00008D100000}"/>
    <cellStyle name="Forecast 187" xfId="4327" xr:uid="{00000000-0005-0000-0000-00008E100000}"/>
    <cellStyle name="Forecast 188" xfId="4328" xr:uid="{00000000-0005-0000-0000-00008F100000}"/>
    <cellStyle name="Forecast 189" xfId="4329" xr:uid="{00000000-0005-0000-0000-000090100000}"/>
    <cellStyle name="Forecast 19" xfId="4330" xr:uid="{00000000-0005-0000-0000-000091100000}"/>
    <cellStyle name="Forecast 190" xfId="4331" xr:uid="{00000000-0005-0000-0000-000092100000}"/>
    <cellStyle name="Forecast 191" xfId="4332" xr:uid="{00000000-0005-0000-0000-000093100000}"/>
    <cellStyle name="Forecast 192" xfId="4333" xr:uid="{00000000-0005-0000-0000-000094100000}"/>
    <cellStyle name="Forecast 193" xfId="4334" xr:uid="{00000000-0005-0000-0000-000095100000}"/>
    <cellStyle name="Forecast 194" xfId="4335" xr:uid="{00000000-0005-0000-0000-000096100000}"/>
    <cellStyle name="Forecast 195" xfId="4336" xr:uid="{00000000-0005-0000-0000-000097100000}"/>
    <cellStyle name="Forecast 196" xfId="4337" xr:uid="{00000000-0005-0000-0000-000098100000}"/>
    <cellStyle name="Forecast 197" xfId="4338" xr:uid="{00000000-0005-0000-0000-000099100000}"/>
    <cellStyle name="Forecast 198" xfId="4339" xr:uid="{00000000-0005-0000-0000-00009A100000}"/>
    <cellStyle name="Forecast 199" xfId="4340" xr:uid="{00000000-0005-0000-0000-00009B100000}"/>
    <cellStyle name="Forecast 2" xfId="4341" xr:uid="{00000000-0005-0000-0000-00009C100000}"/>
    <cellStyle name="Forecast 2 10" xfId="4342" xr:uid="{00000000-0005-0000-0000-00009D100000}"/>
    <cellStyle name="Forecast 2 10 2" xfId="4343" xr:uid="{00000000-0005-0000-0000-00009E100000}"/>
    <cellStyle name="Forecast 2 11" xfId="4344" xr:uid="{00000000-0005-0000-0000-00009F100000}"/>
    <cellStyle name="Forecast 2 11 2" xfId="4345" xr:uid="{00000000-0005-0000-0000-0000A0100000}"/>
    <cellStyle name="Forecast 2 12" xfId="4346" xr:uid="{00000000-0005-0000-0000-0000A1100000}"/>
    <cellStyle name="Forecast 2 12 2" xfId="4347" xr:uid="{00000000-0005-0000-0000-0000A2100000}"/>
    <cellStyle name="Forecast 2 13" xfId="4348" xr:uid="{00000000-0005-0000-0000-0000A3100000}"/>
    <cellStyle name="Forecast 2 13 2" xfId="4349" xr:uid="{00000000-0005-0000-0000-0000A4100000}"/>
    <cellStyle name="Forecast 2 14" xfId="4350" xr:uid="{00000000-0005-0000-0000-0000A5100000}"/>
    <cellStyle name="Forecast 2 14 2" xfId="4351" xr:uid="{00000000-0005-0000-0000-0000A6100000}"/>
    <cellStyle name="Forecast 2 15" xfId="4352" xr:uid="{00000000-0005-0000-0000-0000A7100000}"/>
    <cellStyle name="Forecast 2 15 2" xfId="4353" xr:uid="{00000000-0005-0000-0000-0000A8100000}"/>
    <cellStyle name="Forecast 2 16" xfId="4354" xr:uid="{00000000-0005-0000-0000-0000A9100000}"/>
    <cellStyle name="Forecast 2 16 2" xfId="4355" xr:uid="{00000000-0005-0000-0000-0000AA100000}"/>
    <cellStyle name="Forecast 2 17" xfId="4356" xr:uid="{00000000-0005-0000-0000-0000AB100000}"/>
    <cellStyle name="Forecast 2 17 2" xfId="4357" xr:uid="{00000000-0005-0000-0000-0000AC100000}"/>
    <cellStyle name="Forecast 2 18" xfId="4358" xr:uid="{00000000-0005-0000-0000-0000AD100000}"/>
    <cellStyle name="Forecast 2 18 2" xfId="4359" xr:uid="{00000000-0005-0000-0000-0000AE100000}"/>
    <cellStyle name="Forecast 2 19" xfId="4360" xr:uid="{00000000-0005-0000-0000-0000AF100000}"/>
    <cellStyle name="Forecast 2 2" xfId="4361" xr:uid="{00000000-0005-0000-0000-0000B0100000}"/>
    <cellStyle name="Forecast 2 2 2" xfId="4362" xr:uid="{00000000-0005-0000-0000-0000B1100000}"/>
    <cellStyle name="Forecast 2 2 3" xfId="4363" xr:uid="{00000000-0005-0000-0000-0000B2100000}"/>
    <cellStyle name="Forecast 2 20" xfId="4364" xr:uid="{00000000-0005-0000-0000-0000B3100000}"/>
    <cellStyle name="Forecast 2 21" xfId="4365" xr:uid="{00000000-0005-0000-0000-0000B4100000}"/>
    <cellStyle name="Forecast 2 22" xfId="4366" xr:uid="{00000000-0005-0000-0000-0000B5100000}"/>
    <cellStyle name="Forecast 2 23" xfId="4367" xr:uid="{00000000-0005-0000-0000-0000B6100000}"/>
    <cellStyle name="Forecast 2 24" xfId="4368" xr:uid="{00000000-0005-0000-0000-0000B7100000}"/>
    <cellStyle name="Forecast 2 25" xfId="4369" xr:uid="{00000000-0005-0000-0000-0000B8100000}"/>
    <cellStyle name="Forecast 2 26" xfId="4370" xr:uid="{00000000-0005-0000-0000-0000B9100000}"/>
    <cellStyle name="Forecast 2 27" xfId="4371" xr:uid="{00000000-0005-0000-0000-0000BA100000}"/>
    <cellStyle name="Forecast 2 28" xfId="4372" xr:uid="{00000000-0005-0000-0000-0000BB100000}"/>
    <cellStyle name="Forecast 2 29" xfId="4373" xr:uid="{00000000-0005-0000-0000-0000BC100000}"/>
    <cellStyle name="Forecast 2 3" xfId="4374" xr:uid="{00000000-0005-0000-0000-0000BD100000}"/>
    <cellStyle name="Forecast 2 3 2" xfId="4375" xr:uid="{00000000-0005-0000-0000-0000BE100000}"/>
    <cellStyle name="Forecast 2 30" xfId="4376" xr:uid="{00000000-0005-0000-0000-0000BF100000}"/>
    <cellStyle name="Forecast 2 31" xfId="4377" xr:uid="{00000000-0005-0000-0000-0000C0100000}"/>
    <cellStyle name="Forecast 2 32" xfId="4378" xr:uid="{00000000-0005-0000-0000-0000C1100000}"/>
    <cellStyle name="Forecast 2 33" xfId="4379" xr:uid="{00000000-0005-0000-0000-0000C2100000}"/>
    <cellStyle name="Forecast 2 34" xfId="4380" xr:uid="{00000000-0005-0000-0000-0000C3100000}"/>
    <cellStyle name="Forecast 2 35" xfId="4381" xr:uid="{00000000-0005-0000-0000-0000C4100000}"/>
    <cellStyle name="Forecast 2 36" xfId="4382" xr:uid="{00000000-0005-0000-0000-0000C5100000}"/>
    <cellStyle name="Forecast 2 37" xfId="4383" xr:uid="{00000000-0005-0000-0000-0000C6100000}"/>
    <cellStyle name="Forecast 2 38" xfId="4384" xr:uid="{00000000-0005-0000-0000-0000C7100000}"/>
    <cellStyle name="Forecast 2 39" xfId="4385" xr:uid="{00000000-0005-0000-0000-0000C8100000}"/>
    <cellStyle name="Forecast 2 4" xfId="4386" xr:uid="{00000000-0005-0000-0000-0000C9100000}"/>
    <cellStyle name="Forecast 2 4 2" xfId="4387" xr:uid="{00000000-0005-0000-0000-0000CA100000}"/>
    <cellStyle name="Forecast 2 40" xfId="4388" xr:uid="{00000000-0005-0000-0000-0000CB100000}"/>
    <cellStyle name="Forecast 2 41" xfId="4389" xr:uid="{00000000-0005-0000-0000-0000CC100000}"/>
    <cellStyle name="Forecast 2 42" xfId="4390" xr:uid="{00000000-0005-0000-0000-0000CD100000}"/>
    <cellStyle name="Forecast 2 43" xfId="4391" xr:uid="{00000000-0005-0000-0000-0000CE100000}"/>
    <cellStyle name="Forecast 2 44" xfId="4392" xr:uid="{00000000-0005-0000-0000-0000CF100000}"/>
    <cellStyle name="Forecast 2 45" xfId="4393" xr:uid="{00000000-0005-0000-0000-0000D0100000}"/>
    <cellStyle name="Forecast 2 46" xfId="4394" xr:uid="{00000000-0005-0000-0000-0000D1100000}"/>
    <cellStyle name="Forecast 2 47" xfId="4395" xr:uid="{00000000-0005-0000-0000-0000D2100000}"/>
    <cellStyle name="Forecast 2 48" xfId="4396" xr:uid="{00000000-0005-0000-0000-0000D3100000}"/>
    <cellStyle name="Forecast 2 49" xfId="4397" xr:uid="{00000000-0005-0000-0000-0000D4100000}"/>
    <cellStyle name="Forecast 2 5" xfId="4398" xr:uid="{00000000-0005-0000-0000-0000D5100000}"/>
    <cellStyle name="Forecast 2 5 2" xfId="4399" xr:uid="{00000000-0005-0000-0000-0000D6100000}"/>
    <cellStyle name="Forecast 2 50" xfId="4400" xr:uid="{00000000-0005-0000-0000-0000D7100000}"/>
    <cellStyle name="Forecast 2 51" xfId="4401" xr:uid="{00000000-0005-0000-0000-0000D8100000}"/>
    <cellStyle name="Forecast 2 52" xfId="4402" xr:uid="{00000000-0005-0000-0000-0000D9100000}"/>
    <cellStyle name="Forecast 2 53" xfId="4403" xr:uid="{00000000-0005-0000-0000-0000DA100000}"/>
    <cellStyle name="Forecast 2 54" xfId="4404" xr:uid="{00000000-0005-0000-0000-0000DB100000}"/>
    <cellStyle name="Forecast 2 55" xfId="4405" xr:uid="{00000000-0005-0000-0000-0000DC100000}"/>
    <cellStyle name="Forecast 2 56" xfId="4406" xr:uid="{00000000-0005-0000-0000-0000DD100000}"/>
    <cellStyle name="Forecast 2 57" xfId="4407" xr:uid="{00000000-0005-0000-0000-0000DE100000}"/>
    <cellStyle name="Forecast 2 58" xfId="4408" xr:uid="{00000000-0005-0000-0000-0000DF100000}"/>
    <cellStyle name="Forecast 2 59" xfId="4409" xr:uid="{00000000-0005-0000-0000-0000E0100000}"/>
    <cellStyle name="Forecast 2 6" xfId="4410" xr:uid="{00000000-0005-0000-0000-0000E1100000}"/>
    <cellStyle name="Forecast 2 6 2" xfId="4411" xr:uid="{00000000-0005-0000-0000-0000E2100000}"/>
    <cellStyle name="Forecast 2 60" xfId="4412" xr:uid="{00000000-0005-0000-0000-0000E3100000}"/>
    <cellStyle name="Forecast 2 61" xfId="4413" xr:uid="{00000000-0005-0000-0000-0000E4100000}"/>
    <cellStyle name="Forecast 2 62" xfId="4414" xr:uid="{00000000-0005-0000-0000-0000E5100000}"/>
    <cellStyle name="Forecast 2 63" xfId="4415" xr:uid="{00000000-0005-0000-0000-0000E6100000}"/>
    <cellStyle name="Forecast 2 64" xfId="4416" xr:uid="{00000000-0005-0000-0000-0000E7100000}"/>
    <cellStyle name="Forecast 2 65" xfId="4417" xr:uid="{00000000-0005-0000-0000-0000E8100000}"/>
    <cellStyle name="Forecast 2 66" xfId="4418" xr:uid="{00000000-0005-0000-0000-0000E9100000}"/>
    <cellStyle name="Forecast 2 67" xfId="4419" xr:uid="{00000000-0005-0000-0000-0000EA100000}"/>
    <cellStyle name="Forecast 2 68" xfId="4420" xr:uid="{00000000-0005-0000-0000-0000EB100000}"/>
    <cellStyle name="Forecast 2 69" xfId="4421" xr:uid="{00000000-0005-0000-0000-0000EC100000}"/>
    <cellStyle name="Forecast 2 7" xfId="4422" xr:uid="{00000000-0005-0000-0000-0000ED100000}"/>
    <cellStyle name="Forecast 2 7 2" xfId="4423" xr:uid="{00000000-0005-0000-0000-0000EE100000}"/>
    <cellStyle name="Forecast 2 70" xfId="4424" xr:uid="{00000000-0005-0000-0000-0000EF100000}"/>
    <cellStyle name="Forecast 2 71" xfId="4425" xr:uid="{00000000-0005-0000-0000-0000F0100000}"/>
    <cellStyle name="Forecast 2 72" xfId="4426" xr:uid="{00000000-0005-0000-0000-0000F1100000}"/>
    <cellStyle name="Forecast 2 73" xfId="4427" xr:uid="{00000000-0005-0000-0000-0000F2100000}"/>
    <cellStyle name="Forecast 2 74" xfId="4428" xr:uid="{00000000-0005-0000-0000-0000F3100000}"/>
    <cellStyle name="Forecast 2 75" xfId="4429" xr:uid="{00000000-0005-0000-0000-0000F4100000}"/>
    <cellStyle name="Forecast 2 76" xfId="4430" xr:uid="{00000000-0005-0000-0000-0000F5100000}"/>
    <cellStyle name="Forecast 2 77" xfId="4431" xr:uid="{00000000-0005-0000-0000-0000F6100000}"/>
    <cellStyle name="Forecast 2 78" xfId="4432" xr:uid="{00000000-0005-0000-0000-0000F7100000}"/>
    <cellStyle name="Forecast 2 79" xfId="4433" xr:uid="{00000000-0005-0000-0000-0000F8100000}"/>
    <cellStyle name="Forecast 2 8" xfId="4434" xr:uid="{00000000-0005-0000-0000-0000F9100000}"/>
    <cellStyle name="Forecast 2 8 2" xfId="4435" xr:uid="{00000000-0005-0000-0000-0000FA100000}"/>
    <cellStyle name="Forecast 2 80" xfId="4436" xr:uid="{00000000-0005-0000-0000-0000FB100000}"/>
    <cellStyle name="Forecast 2 81" xfId="4437" xr:uid="{00000000-0005-0000-0000-0000FC100000}"/>
    <cellStyle name="Forecast 2 82" xfId="4438" xr:uid="{00000000-0005-0000-0000-0000FD100000}"/>
    <cellStyle name="Forecast 2 83" xfId="4439" xr:uid="{00000000-0005-0000-0000-0000FE100000}"/>
    <cellStyle name="Forecast 2 84" xfId="4440" xr:uid="{00000000-0005-0000-0000-0000FF100000}"/>
    <cellStyle name="Forecast 2 9" xfId="4441" xr:uid="{00000000-0005-0000-0000-000000110000}"/>
    <cellStyle name="Forecast 2 9 2" xfId="4442" xr:uid="{00000000-0005-0000-0000-000001110000}"/>
    <cellStyle name="Forecast 20" xfId="4443" xr:uid="{00000000-0005-0000-0000-000002110000}"/>
    <cellStyle name="Forecast 200" xfId="4444" xr:uid="{00000000-0005-0000-0000-000003110000}"/>
    <cellStyle name="Forecast 201" xfId="4445" xr:uid="{00000000-0005-0000-0000-000004110000}"/>
    <cellStyle name="Forecast 202" xfId="4446" xr:uid="{00000000-0005-0000-0000-000005110000}"/>
    <cellStyle name="Forecast 203" xfId="4447" xr:uid="{00000000-0005-0000-0000-000006110000}"/>
    <cellStyle name="Forecast 204" xfId="4448" xr:uid="{00000000-0005-0000-0000-000007110000}"/>
    <cellStyle name="Forecast 205" xfId="4449" xr:uid="{00000000-0005-0000-0000-000008110000}"/>
    <cellStyle name="Forecast 206" xfId="4450" xr:uid="{00000000-0005-0000-0000-000009110000}"/>
    <cellStyle name="Forecast 207" xfId="4451" xr:uid="{00000000-0005-0000-0000-00000A110000}"/>
    <cellStyle name="Forecast 208" xfId="4452" xr:uid="{00000000-0005-0000-0000-00000B110000}"/>
    <cellStyle name="Forecast 209" xfId="4453" xr:uid="{00000000-0005-0000-0000-00000C110000}"/>
    <cellStyle name="Forecast 21" xfId="4454" xr:uid="{00000000-0005-0000-0000-00000D110000}"/>
    <cellStyle name="Forecast 210" xfId="4455" xr:uid="{00000000-0005-0000-0000-00000E110000}"/>
    <cellStyle name="Forecast 211" xfId="4456" xr:uid="{00000000-0005-0000-0000-00000F110000}"/>
    <cellStyle name="Forecast 212" xfId="4457" xr:uid="{00000000-0005-0000-0000-000010110000}"/>
    <cellStyle name="Forecast 213" xfId="4458" xr:uid="{00000000-0005-0000-0000-000011110000}"/>
    <cellStyle name="Forecast 214" xfId="4459" xr:uid="{00000000-0005-0000-0000-000012110000}"/>
    <cellStyle name="Forecast 215" xfId="4460" xr:uid="{00000000-0005-0000-0000-000013110000}"/>
    <cellStyle name="Forecast 216" xfId="4461" xr:uid="{00000000-0005-0000-0000-000014110000}"/>
    <cellStyle name="Forecast 217" xfId="4462" xr:uid="{00000000-0005-0000-0000-000015110000}"/>
    <cellStyle name="Forecast 218" xfId="4463" xr:uid="{00000000-0005-0000-0000-000016110000}"/>
    <cellStyle name="Forecast 219" xfId="4464" xr:uid="{00000000-0005-0000-0000-000017110000}"/>
    <cellStyle name="Forecast 22" xfId="4465" xr:uid="{00000000-0005-0000-0000-000018110000}"/>
    <cellStyle name="Forecast 220" xfId="4466" xr:uid="{00000000-0005-0000-0000-000019110000}"/>
    <cellStyle name="Forecast 221" xfId="4467" xr:uid="{00000000-0005-0000-0000-00001A110000}"/>
    <cellStyle name="Forecast 222" xfId="4468" xr:uid="{00000000-0005-0000-0000-00001B110000}"/>
    <cellStyle name="Forecast 223" xfId="4469" xr:uid="{00000000-0005-0000-0000-00001C110000}"/>
    <cellStyle name="Forecast 224" xfId="4470" xr:uid="{00000000-0005-0000-0000-00001D110000}"/>
    <cellStyle name="Forecast 225" xfId="4471" xr:uid="{00000000-0005-0000-0000-00001E110000}"/>
    <cellStyle name="Forecast 226" xfId="4472" xr:uid="{00000000-0005-0000-0000-00001F110000}"/>
    <cellStyle name="Forecast 227" xfId="4473" xr:uid="{00000000-0005-0000-0000-000020110000}"/>
    <cellStyle name="Forecast 228" xfId="4474" xr:uid="{00000000-0005-0000-0000-000021110000}"/>
    <cellStyle name="Forecast 229" xfId="4475" xr:uid="{00000000-0005-0000-0000-000022110000}"/>
    <cellStyle name="Forecast 23" xfId="4476" xr:uid="{00000000-0005-0000-0000-000023110000}"/>
    <cellStyle name="Forecast 230" xfId="4477" xr:uid="{00000000-0005-0000-0000-000024110000}"/>
    <cellStyle name="Forecast 231" xfId="4478" xr:uid="{00000000-0005-0000-0000-000025110000}"/>
    <cellStyle name="Forecast 232" xfId="4479" xr:uid="{00000000-0005-0000-0000-000026110000}"/>
    <cellStyle name="Forecast 233" xfId="4480" xr:uid="{00000000-0005-0000-0000-000027110000}"/>
    <cellStyle name="Forecast 234" xfId="4481" xr:uid="{00000000-0005-0000-0000-000028110000}"/>
    <cellStyle name="Forecast 235" xfId="4482" xr:uid="{00000000-0005-0000-0000-000029110000}"/>
    <cellStyle name="Forecast 236" xfId="4483" xr:uid="{00000000-0005-0000-0000-00002A110000}"/>
    <cellStyle name="Forecast 237" xfId="4484" xr:uid="{00000000-0005-0000-0000-00002B110000}"/>
    <cellStyle name="Forecast 238" xfId="4485" xr:uid="{00000000-0005-0000-0000-00002C110000}"/>
    <cellStyle name="Forecast 239" xfId="4486" xr:uid="{00000000-0005-0000-0000-00002D110000}"/>
    <cellStyle name="Forecast 24" xfId="4487" xr:uid="{00000000-0005-0000-0000-00002E110000}"/>
    <cellStyle name="Forecast 240" xfId="4488" xr:uid="{00000000-0005-0000-0000-00002F110000}"/>
    <cellStyle name="Forecast 241" xfId="4489" xr:uid="{00000000-0005-0000-0000-000030110000}"/>
    <cellStyle name="Forecast 242" xfId="4490" xr:uid="{00000000-0005-0000-0000-000031110000}"/>
    <cellStyle name="Forecast 243" xfId="4491" xr:uid="{00000000-0005-0000-0000-000032110000}"/>
    <cellStyle name="Forecast 244" xfId="4492" xr:uid="{00000000-0005-0000-0000-000033110000}"/>
    <cellStyle name="Forecast 245" xfId="4493" xr:uid="{00000000-0005-0000-0000-000034110000}"/>
    <cellStyle name="Forecast 246" xfId="4494" xr:uid="{00000000-0005-0000-0000-000035110000}"/>
    <cellStyle name="Forecast 247" xfId="4495" xr:uid="{00000000-0005-0000-0000-000036110000}"/>
    <cellStyle name="Forecast 248" xfId="4496" xr:uid="{00000000-0005-0000-0000-000037110000}"/>
    <cellStyle name="Forecast 249" xfId="4497" xr:uid="{00000000-0005-0000-0000-000038110000}"/>
    <cellStyle name="Forecast 25" xfId="4498" xr:uid="{00000000-0005-0000-0000-000039110000}"/>
    <cellStyle name="Forecast 250" xfId="4499" xr:uid="{00000000-0005-0000-0000-00003A110000}"/>
    <cellStyle name="Forecast 251" xfId="4500" xr:uid="{00000000-0005-0000-0000-00003B110000}"/>
    <cellStyle name="Forecast 252" xfId="4501" xr:uid="{00000000-0005-0000-0000-00003C110000}"/>
    <cellStyle name="Forecast 253" xfId="4502" xr:uid="{00000000-0005-0000-0000-00003D110000}"/>
    <cellStyle name="Forecast 254" xfId="4503" xr:uid="{00000000-0005-0000-0000-00003E110000}"/>
    <cellStyle name="Forecast 255" xfId="4504" xr:uid="{00000000-0005-0000-0000-00003F110000}"/>
    <cellStyle name="Forecast 256" xfId="4505" xr:uid="{00000000-0005-0000-0000-000040110000}"/>
    <cellStyle name="Forecast 257" xfId="4506" xr:uid="{00000000-0005-0000-0000-000041110000}"/>
    <cellStyle name="Forecast 258" xfId="4507" xr:uid="{00000000-0005-0000-0000-000042110000}"/>
    <cellStyle name="Forecast 259" xfId="4508" xr:uid="{00000000-0005-0000-0000-000043110000}"/>
    <cellStyle name="Forecast 26" xfId="4509" xr:uid="{00000000-0005-0000-0000-000044110000}"/>
    <cellStyle name="Forecast 260" xfId="4510" xr:uid="{00000000-0005-0000-0000-000045110000}"/>
    <cellStyle name="Forecast 261" xfId="4511" xr:uid="{00000000-0005-0000-0000-000046110000}"/>
    <cellStyle name="Forecast 262" xfId="4512" xr:uid="{00000000-0005-0000-0000-000047110000}"/>
    <cellStyle name="Forecast 263" xfId="4513" xr:uid="{00000000-0005-0000-0000-000048110000}"/>
    <cellStyle name="Forecast 264" xfId="4514" xr:uid="{00000000-0005-0000-0000-000049110000}"/>
    <cellStyle name="Forecast 265" xfId="4515" xr:uid="{00000000-0005-0000-0000-00004A110000}"/>
    <cellStyle name="Forecast 266" xfId="4516" xr:uid="{00000000-0005-0000-0000-00004B110000}"/>
    <cellStyle name="Forecast 267" xfId="4517" xr:uid="{00000000-0005-0000-0000-00004C110000}"/>
    <cellStyle name="Forecast 268" xfId="4518" xr:uid="{00000000-0005-0000-0000-00004D110000}"/>
    <cellStyle name="Forecast 269" xfId="4519" xr:uid="{00000000-0005-0000-0000-00004E110000}"/>
    <cellStyle name="Forecast 27" xfId="4520" xr:uid="{00000000-0005-0000-0000-00004F110000}"/>
    <cellStyle name="Forecast 270" xfId="4521" xr:uid="{00000000-0005-0000-0000-000050110000}"/>
    <cellStyle name="Forecast 271" xfId="4522" xr:uid="{00000000-0005-0000-0000-000051110000}"/>
    <cellStyle name="Forecast 272" xfId="4523" xr:uid="{00000000-0005-0000-0000-000052110000}"/>
    <cellStyle name="Forecast 273" xfId="4524" xr:uid="{00000000-0005-0000-0000-000053110000}"/>
    <cellStyle name="Forecast 274" xfId="4525" xr:uid="{00000000-0005-0000-0000-000054110000}"/>
    <cellStyle name="Forecast 275" xfId="4526" xr:uid="{00000000-0005-0000-0000-000055110000}"/>
    <cellStyle name="Forecast 276" xfId="4527" xr:uid="{00000000-0005-0000-0000-000056110000}"/>
    <cellStyle name="Forecast 277" xfId="4528" xr:uid="{00000000-0005-0000-0000-000057110000}"/>
    <cellStyle name="Forecast 278" xfId="4529" xr:uid="{00000000-0005-0000-0000-000058110000}"/>
    <cellStyle name="Forecast 279" xfId="4530" xr:uid="{00000000-0005-0000-0000-000059110000}"/>
    <cellStyle name="Forecast 28" xfId="4531" xr:uid="{00000000-0005-0000-0000-00005A110000}"/>
    <cellStyle name="Forecast 280" xfId="4532" xr:uid="{00000000-0005-0000-0000-00005B110000}"/>
    <cellStyle name="Forecast 281" xfId="4533" xr:uid="{00000000-0005-0000-0000-00005C110000}"/>
    <cellStyle name="Forecast 282" xfId="4534" xr:uid="{00000000-0005-0000-0000-00005D110000}"/>
    <cellStyle name="Forecast 283" xfId="4535" xr:uid="{00000000-0005-0000-0000-00005E110000}"/>
    <cellStyle name="Forecast 284" xfId="4536" xr:uid="{00000000-0005-0000-0000-00005F110000}"/>
    <cellStyle name="Forecast 285" xfId="4537" xr:uid="{00000000-0005-0000-0000-000060110000}"/>
    <cellStyle name="Forecast 286" xfId="4538" xr:uid="{00000000-0005-0000-0000-000061110000}"/>
    <cellStyle name="Forecast 287" xfId="4539" xr:uid="{00000000-0005-0000-0000-000062110000}"/>
    <cellStyle name="Forecast 288" xfId="4540" xr:uid="{00000000-0005-0000-0000-000063110000}"/>
    <cellStyle name="Forecast 289" xfId="4541" xr:uid="{00000000-0005-0000-0000-000064110000}"/>
    <cellStyle name="Forecast 29" xfId="4542" xr:uid="{00000000-0005-0000-0000-000065110000}"/>
    <cellStyle name="Forecast 290" xfId="4543" xr:uid="{00000000-0005-0000-0000-000066110000}"/>
    <cellStyle name="Forecast 291" xfId="4544" xr:uid="{00000000-0005-0000-0000-000067110000}"/>
    <cellStyle name="Forecast 292" xfId="4545" xr:uid="{00000000-0005-0000-0000-000068110000}"/>
    <cellStyle name="Forecast 293" xfId="4546" xr:uid="{00000000-0005-0000-0000-000069110000}"/>
    <cellStyle name="Forecast 294" xfId="4547" xr:uid="{00000000-0005-0000-0000-00006A110000}"/>
    <cellStyle name="Forecast 295" xfId="4548" xr:uid="{00000000-0005-0000-0000-00006B110000}"/>
    <cellStyle name="Forecast 296" xfId="4549" xr:uid="{00000000-0005-0000-0000-00006C110000}"/>
    <cellStyle name="Forecast 297" xfId="4550" xr:uid="{00000000-0005-0000-0000-00006D110000}"/>
    <cellStyle name="Forecast 298" xfId="4551" xr:uid="{00000000-0005-0000-0000-00006E110000}"/>
    <cellStyle name="Forecast 299" xfId="4552" xr:uid="{00000000-0005-0000-0000-00006F110000}"/>
    <cellStyle name="Forecast 3" xfId="4553" xr:uid="{00000000-0005-0000-0000-000070110000}"/>
    <cellStyle name="Forecast 3 10" xfId="4554" xr:uid="{00000000-0005-0000-0000-000071110000}"/>
    <cellStyle name="Forecast 3 11" xfId="4555" xr:uid="{00000000-0005-0000-0000-000072110000}"/>
    <cellStyle name="Forecast 3 12" xfId="4556" xr:uid="{00000000-0005-0000-0000-000073110000}"/>
    <cellStyle name="Forecast 3 13" xfId="4557" xr:uid="{00000000-0005-0000-0000-000074110000}"/>
    <cellStyle name="Forecast 3 14" xfId="4558" xr:uid="{00000000-0005-0000-0000-000075110000}"/>
    <cellStyle name="Forecast 3 15" xfId="4559" xr:uid="{00000000-0005-0000-0000-000076110000}"/>
    <cellStyle name="Forecast 3 16" xfId="4560" xr:uid="{00000000-0005-0000-0000-000077110000}"/>
    <cellStyle name="Forecast 3 17" xfId="4561" xr:uid="{00000000-0005-0000-0000-000078110000}"/>
    <cellStyle name="Forecast 3 18" xfId="4562" xr:uid="{00000000-0005-0000-0000-000079110000}"/>
    <cellStyle name="Forecast 3 19" xfId="4563" xr:uid="{00000000-0005-0000-0000-00007A110000}"/>
    <cellStyle name="Forecast 3 2" xfId="4564" xr:uid="{00000000-0005-0000-0000-00007B110000}"/>
    <cellStyle name="Forecast 3 20" xfId="4565" xr:uid="{00000000-0005-0000-0000-00007C110000}"/>
    <cellStyle name="Forecast 3 3" xfId="4566" xr:uid="{00000000-0005-0000-0000-00007D110000}"/>
    <cellStyle name="Forecast 3 4" xfId="4567" xr:uid="{00000000-0005-0000-0000-00007E110000}"/>
    <cellStyle name="Forecast 3 5" xfId="4568" xr:uid="{00000000-0005-0000-0000-00007F110000}"/>
    <cellStyle name="Forecast 3 6" xfId="4569" xr:uid="{00000000-0005-0000-0000-000080110000}"/>
    <cellStyle name="Forecast 3 7" xfId="4570" xr:uid="{00000000-0005-0000-0000-000081110000}"/>
    <cellStyle name="Forecast 3 8" xfId="4571" xr:uid="{00000000-0005-0000-0000-000082110000}"/>
    <cellStyle name="Forecast 3 9" xfId="4572" xr:uid="{00000000-0005-0000-0000-000083110000}"/>
    <cellStyle name="Forecast 30" xfId="4573" xr:uid="{00000000-0005-0000-0000-000084110000}"/>
    <cellStyle name="Forecast 300" xfId="4574" xr:uid="{00000000-0005-0000-0000-000085110000}"/>
    <cellStyle name="Forecast 301" xfId="4575" xr:uid="{00000000-0005-0000-0000-000086110000}"/>
    <cellStyle name="Forecast 302" xfId="4576" xr:uid="{00000000-0005-0000-0000-000087110000}"/>
    <cellStyle name="Forecast 303" xfId="4577" xr:uid="{00000000-0005-0000-0000-000088110000}"/>
    <cellStyle name="Forecast 304" xfId="4578" xr:uid="{00000000-0005-0000-0000-000089110000}"/>
    <cellStyle name="Forecast 305" xfId="4579" xr:uid="{00000000-0005-0000-0000-00008A110000}"/>
    <cellStyle name="Forecast 306" xfId="4580" xr:uid="{00000000-0005-0000-0000-00008B110000}"/>
    <cellStyle name="Forecast 307" xfId="4581" xr:uid="{00000000-0005-0000-0000-00008C110000}"/>
    <cellStyle name="Forecast 308" xfId="4582" xr:uid="{00000000-0005-0000-0000-00008D110000}"/>
    <cellStyle name="Forecast 309" xfId="4583" xr:uid="{00000000-0005-0000-0000-00008E110000}"/>
    <cellStyle name="Forecast 31" xfId="4584" xr:uid="{00000000-0005-0000-0000-00008F110000}"/>
    <cellStyle name="Forecast 310" xfId="4585" xr:uid="{00000000-0005-0000-0000-000090110000}"/>
    <cellStyle name="Forecast 311" xfId="4586" xr:uid="{00000000-0005-0000-0000-000091110000}"/>
    <cellStyle name="Forecast 312" xfId="4587" xr:uid="{00000000-0005-0000-0000-000092110000}"/>
    <cellStyle name="Forecast 313" xfId="4588" xr:uid="{00000000-0005-0000-0000-000093110000}"/>
    <cellStyle name="Forecast 314" xfId="4589" xr:uid="{00000000-0005-0000-0000-000094110000}"/>
    <cellStyle name="Forecast 315" xfId="4590" xr:uid="{00000000-0005-0000-0000-000095110000}"/>
    <cellStyle name="Forecast 316" xfId="4591" xr:uid="{00000000-0005-0000-0000-000096110000}"/>
    <cellStyle name="Forecast 317" xfId="4592" xr:uid="{00000000-0005-0000-0000-000097110000}"/>
    <cellStyle name="Forecast 318" xfId="4593" xr:uid="{00000000-0005-0000-0000-000098110000}"/>
    <cellStyle name="Forecast 319" xfId="4594" xr:uid="{00000000-0005-0000-0000-000099110000}"/>
    <cellStyle name="Forecast 32" xfId="4595" xr:uid="{00000000-0005-0000-0000-00009A110000}"/>
    <cellStyle name="Forecast 320" xfId="4596" xr:uid="{00000000-0005-0000-0000-00009B110000}"/>
    <cellStyle name="Forecast 321" xfId="4597" xr:uid="{00000000-0005-0000-0000-00009C110000}"/>
    <cellStyle name="Forecast 322" xfId="4598" xr:uid="{00000000-0005-0000-0000-00009D110000}"/>
    <cellStyle name="Forecast 323" xfId="4599" xr:uid="{00000000-0005-0000-0000-00009E110000}"/>
    <cellStyle name="Forecast 324" xfId="4600" xr:uid="{00000000-0005-0000-0000-00009F110000}"/>
    <cellStyle name="Forecast 325" xfId="4601" xr:uid="{00000000-0005-0000-0000-0000A0110000}"/>
    <cellStyle name="Forecast 326" xfId="4602" xr:uid="{00000000-0005-0000-0000-0000A1110000}"/>
    <cellStyle name="Forecast 327" xfId="4603" xr:uid="{00000000-0005-0000-0000-0000A2110000}"/>
    <cellStyle name="Forecast 328" xfId="4604" xr:uid="{00000000-0005-0000-0000-0000A3110000}"/>
    <cellStyle name="Forecast 329" xfId="4605" xr:uid="{00000000-0005-0000-0000-0000A4110000}"/>
    <cellStyle name="Forecast 33" xfId="4606" xr:uid="{00000000-0005-0000-0000-0000A5110000}"/>
    <cellStyle name="Forecast 330" xfId="4607" xr:uid="{00000000-0005-0000-0000-0000A6110000}"/>
    <cellStyle name="Forecast 331" xfId="4608" xr:uid="{00000000-0005-0000-0000-0000A7110000}"/>
    <cellStyle name="Forecast 332" xfId="4609" xr:uid="{00000000-0005-0000-0000-0000A8110000}"/>
    <cellStyle name="Forecast 333" xfId="4610" xr:uid="{00000000-0005-0000-0000-0000A9110000}"/>
    <cellStyle name="Forecast 334" xfId="4611" xr:uid="{00000000-0005-0000-0000-0000AA110000}"/>
    <cellStyle name="Forecast 335" xfId="4612" xr:uid="{00000000-0005-0000-0000-0000AB110000}"/>
    <cellStyle name="Forecast 34" xfId="4613" xr:uid="{00000000-0005-0000-0000-0000AC110000}"/>
    <cellStyle name="Forecast 35" xfId="4614" xr:uid="{00000000-0005-0000-0000-0000AD110000}"/>
    <cellStyle name="Forecast 36" xfId="4615" xr:uid="{00000000-0005-0000-0000-0000AE110000}"/>
    <cellStyle name="Forecast 37" xfId="4616" xr:uid="{00000000-0005-0000-0000-0000AF110000}"/>
    <cellStyle name="Forecast 38" xfId="4617" xr:uid="{00000000-0005-0000-0000-0000B0110000}"/>
    <cellStyle name="Forecast 39" xfId="4618" xr:uid="{00000000-0005-0000-0000-0000B1110000}"/>
    <cellStyle name="Forecast 4" xfId="4619" xr:uid="{00000000-0005-0000-0000-0000B2110000}"/>
    <cellStyle name="Forecast 4 10" xfId="4620" xr:uid="{00000000-0005-0000-0000-0000B3110000}"/>
    <cellStyle name="Forecast 4 11" xfId="4621" xr:uid="{00000000-0005-0000-0000-0000B4110000}"/>
    <cellStyle name="Forecast 4 12" xfId="4622" xr:uid="{00000000-0005-0000-0000-0000B5110000}"/>
    <cellStyle name="Forecast 4 13" xfId="4623" xr:uid="{00000000-0005-0000-0000-0000B6110000}"/>
    <cellStyle name="Forecast 4 14" xfId="4624" xr:uid="{00000000-0005-0000-0000-0000B7110000}"/>
    <cellStyle name="Forecast 4 15" xfId="4625" xr:uid="{00000000-0005-0000-0000-0000B8110000}"/>
    <cellStyle name="Forecast 4 16" xfId="4626" xr:uid="{00000000-0005-0000-0000-0000B9110000}"/>
    <cellStyle name="Forecast 4 17" xfId="4627" xr:uid="{00000000-0005-0000-0000-0000BA110000}"/>
    <cellStyle name="Forecast 4 18" xfId="4628" xr:uid="{00000000-0005-0000-0000-0000BB110000}"/>
    <cellStyle name="Forecast 4 19" xfId="4629" xr:uid="{00000000-0005-0000-0000-0000BC110000}"/>
    <cellStyle name="Forecast 4 2" xfId="4630" xr:uid="{00000000-0005-0000-0000-0000BD110000}"/>
    <cellStyle name="Forecast 4 20" xfId="4631" xr:uid="{00000000-0005-0000-0000-0000BE110000}"/>
    <cellStyle name="Forecast 4 3" xfId="4632" xr:uid="{00000000-0005-0000-0000-0000BF110000}"/>
    <cellStyle name="Forecast 4 4" xfId="4633" xr:uid="{00000000-0005-0000-0000-0000C0110000}"/>
    <cellStyle name="Forecast 4 5" xfId="4634" xr:uid="{00000000-0005-0000-0000-0000C1110000}"/>
    <cellStyle name="Forecast 4 6" xfId="4635" xr:uid="{00000000-0005-0000-0000-0000C2110000}"/>
    <cellStyle name="Forecast 4 7" xfId="4636" xr:uid="{00000000-0005-0000-0000-0000C3110000}"/>
    <cellStyle name="Forecast 4 8" xfId="4637" xr:uid="{00000000-0005-0000-0000-0000C4110000}"/>
    <cellStyle name="Forecast 4 9" xfId="4638" xr:uid="{00000000-0005-0000-0000-0000C5110000}"/>
    <cellStyle name="Forecast 40" xfId="4639" xr:uid="{00000000-0005-0000-0000-0000C6110000}"/>
    <cellStyle name="Forecast 41" xfId="4640" xr:uid="{00000000-0005-0000-0000-0000C7110000}"/>
    <cellStyle name="Forecast 42" xfId="4641" xr:uid="{00000000-0005-0000-0000-0000C8110000}"/>
    <cellStyle name="Forecast 43" xfId="4642" xr:uid="{00000000-0005-0000-0000-0000C9110000}"/>
    <cellStyle name="Forecast 44" xfId="4643" xr:uid="{00000000-0005-0000-0000-0000CA110000}"/>
    <cellStyle name="Forecast 45" xfId="4644" xr:uid="{00000000-0005-0000-0000-0000CB110000}"/>
    <cellStyle name="Forecast 46" xfId="4645" xr:uid="{00000000-0005-0000-0000-0000CC110000}"/>
    <cellStyle name="Forecast 47" xfId="4646" xr:uid="{00000000-0005-0000-0000-0000CD110000}"/>
    <cellStyle name="Forecast 48" xfId="4647" xr:uid="{00000000-0005-0000-0000-0000CE110000}"/>
    <cellStyle name="Forecast 49" xfId="4648" xr:uid="{00000000-0005-0000-0000-0000CF110000}"/>
    <cellStyle name="Forecast 5" xfId="4649" xr:uid="{00000000-0005-0000-0000-0000D0110000}"/>
    <cellStyle name="Forecast 50" xfId="4650" xr:uid="{00000000-0005-0000-0000-0000D1110000}"/>
    <cellStyle name="Forecast 51" xfId="4651" xr:uid="{00000000-0005-0000-0000-0000D2110000}"/>
    <cellStyle name="Forecast 52" xfId="4652" xr:uid="{00000000-0005-0000-0000-0000D3110000}"/>
    <cellStyle name="Forecast 53" xfId="4653" xr:uid="{00000000-0005-0000-0000-0000D4110000}"/>
    <cellStyle name="Forecast 54" xfId="4654" xr:uid="{00000000-0005-0000-0000-0000D5110000}"/>
    <cellStyle name="Forecast 55" xfId="4655" xr:uid="{00000000-0005-0000-0000-0000D6110000}"/>
    <cellStyle name="Forecast 56" xfId="4656" xr:uid="{00000000-0005-0000-0000-0000D7110000}"/>
    <cellStyle name="Forecast 57" xfId="4657" xr:uid="{00000000-0005-0000-0000-0000D8110000}"/>
    <cellStyle name="Forecast 58" xfId="4658" xr:uid="{00000000-0005-0000-0000-0000D9110000}"/>
    <cellStyle name="Forecast 59" xfId="4659" xr:uid="{00000000-0005-0000-0000-0000DA110000}"/>
    <cellStyle name="Forecast 6" xfId="4660" xr:uid="{00000000-0005-0000-0000-0000DB110000}"/>
    <cellStyle name="Forecast 60" xfId="4661" xr:uid="{00000000-0005-0000-0000-0000DC110000}"/>
    <cellStyle name="Forecast 61" xfId="4662" xr:uid="{00000000-0005-0000-0000-0000DD110000}"/>
    <cellStyle name="Forecast 62" xfId="4663" xr:uid="{00000000-0005-0000-0000-0000DE110000}"/>
    <cellStyle name="Forecast 63" xfId="4664" xr:uid="{00000000-0005-0000-0000-0000DF110000}"/>
    <cellStyle name="Forecast 64" xfId="4665" xr:uid="{00000000-0005-0000-0000-0000E0110000}"/>
    <cellStyle name="Forecast 65" xfId="4666" xr:uid="{00000000-0005-0000-0000-0000E1110000}"/>
    <cellStyle name="Forecast 66" xfId="4667" xr:uid="{00000000-0005-0000-0000-0000E2110000}"/>
    <cellStyle name="Forecast 67" xfId="4668" xr:uid="{00000000-0005-0000-0000-0000E3110000}"/>
    <cellStyle name="Forecast 68" xfId="4669" xr:uid="{00000000-0005-0000-0000-0000E4110000}"/>
    <cellStyle name="Forecast 69" xfId="4670" xr:uid="{00000000-0005-0000-0000-0000E5110000}"/>
    <cellStyle name="Forecast 7" xfId="4671" xr:uid="{00000000-0005-0000-0000-0000E6110000}"/>
    <cellStyle name="Forecast 70" xfId="4672" xr:uid="{00000000-0005-0000-0000-0000E7110000}"/>
    <cellStyle name="Forecast 71" xfId="4673" xr:uid="{00000000-0005-0000-0000-0000E8110000}"/>
    <cellStyle name="Forecast 72" xfId="4674" xr:uid="{00000000-0005-0000-0000-0000E9110000}"/>
    <cellStyle name="Forecast 73" xfId="4675" xr:uid="{00000000-0005-0000-0000-0000EA110000}"/>
    <cellStyle name="Forecast 74" xfId="4676" xr:uid="{00000000-0005-0000-0000-0000EB110000}"/>
    <cellStyle name="Forecast 75" xfId="4677" xr:uid="{00000000-0005-0000-0000-0000EC110000}"/>
    <cellStyle name="Forecast 76" xfId="4678" xr:uid="{00000000-0005-0000-0000-0000ED110000}"/>
    <cellStyle name="Forecast 77" xfId="4679" xr:uid="{00000000-0005-0000-0000-0000EE110000}"/>
    <cellStyle name="Forecast 78" xfId="4680" xr:uid="{00000000-0005-0000-0000-0000EF110000}"/>
    <cellStyle name="Forecast 79" xfId="4681" xr:uid="{00000000-0005-0000-0000-0000F0110000}"/>
    <cellStyle name="Forecast 8" xfId="4682" xr:uid="{00000000-0005-0000-0000-0000F1110000}"/>
    <cellStyle name="Forecast 80" xfId="4683" xr:uid="{00000000-0005-0000-0000-0000F2110000}"/>
    <cellStyle name="Forecast 81" xfId="4684" xr:uid="{00000000-0005-0000-0000-0000F3110000}"/>
    <cellStyle name="Forecast 82" xfId="4685" xr:uid="{00000000-0005-0000-0000-0000F4110000}"/>
    <cellStyle name="Forecast 83" xfId="4686" xr:uid="{00000000-0005-0000-0000-0000F5110000}"/>
    <cellStyle name="Forecast 84" xfId="4687" xr:uid="{00000000-0005-0000-0000-0000F6110000}"/>
    <cellStyle name="Forecast 85" xfId="4688" xr:uid="{00000000-0005-0000-0000-0000F7110000}"/>
    <cellStyle name="Forecast 86" xfId="4689" xr:uid="{00000000-0005-0000-0000-0000F8110000}"/>
    <cellStyle name="Forecast 87" xfId="4690" xr:uid="{00000000-0005-0000-0000-0000F9110000}"/>
    <cellStyle name="Forecast 88" xfId="4691" xr:uid="{00000000-0005-0000-0000-0000FA110000}"/>
    <cellStyle name="Forecast 89" xfId="4692" xr:uid="{00000000-0005-0000-0000-0000FB110000}"/>
    <cellStyle name="Forecast 9" xfId="4693" xr:uid="{00000000-0005-0000-0000-0000FC110000}"/>
    <cellStyle name="Forecast 90" xfId="4694" xr:uid="{00000000-0005-0000-0000-0000FD110000}"/>
    <cellStyle name="Forecast 91" xfId="4695" xr:uid="{00000000-0005-0000-0000-0000FE110000}"/>
    <cellStyle name="Forecast 92" xfId="4696" xr:uid="{00000000-0005-0000-0000-0000FF110000}"/>
    <cellStyle name="Forecast 93" xfId="4697" xr:uid="{00000000-0005-0000-0000-000000120000}"/>
    <cellStyle name="Forecast 94" xfId="4698" xr:uid="{00000000-0005-0000-0000-000001120000}"/>
    <cellStyle name="Forecast 95" xfId="4699" xr:uid="{00000000-0005-0000-0000-000002120000}"/>
    <cellStyle name="Forecast 96" xfId="4700" xr:uid="{00000000-0005-0000-0000-000003120000}"/>
    <cellStyle name="Forecast 97" xfId="4701" xr:uid="{00000000-0005-0000-0000-000004120000}"/>
    <cellStyle name="Forecast 98" xfId="4702" xr:uid="{00000000-0005-0000-0000-000005120000}"/>
    <cellStyle name="Forecast 99" xfId="4703" xr:uid="{00000000-0005-0000-0000-000006120000}"/>
    <cellStyle name="Forecast_4 April 2012 Decomp" xfId="4704" xr:uid="{00000000-0005-0000-0000-000007120000}"/>
    <cellStyle name="Formula" xfId="4705" xr:uid="{00000000-0005-0000-0000-000008120000}"/>
    <cellStyle name="Formula (%)" xfId="4706" xr:uid="{00000000-0005-0000-0000-000009120000}"/>
    <cellStyle name="Formula (%) 10" xfId="4707" xr:uid="{00000000-0005-0000-0000-00000A120000}"/>
    <cellStyle name="Formula (%) 10 2" xfId="4708" xr:uid="{00000000-0005-0000-0000-00000B120000}"/>
    <cellStyle name="Formula (%) 11" xfId="4709" xr:uid="{00000000-0005-0000-0000-00000C120000}"/>
    <cellStyle name="Formula (%) 11 2" xfId="4710" xr:uid="{00000000-0005-0000-0000-00000D120000}"/>
    <cellStyle name="Formula (%) 12" xfId="4711" xr:uid="{00000000-0005-0000-0000-00000E120000}"/>
    <cellStyle name="Formula (%) 12 2" xfId="4712" xr:uid="{00000000-0005-0000-0000-00000F120000}"/>
    <cellStyle name="Formula (%) 13" xfId="4713" xr:uid="{00000000-0005-0000-0000-000010120000}"/>
    <cellStyle name="Formula (%) 13 2" xfId="4714" xr:uid="{00000000-0005-0000-0000-000011120000}"/>
    <cellStyle name="Formula (%) 14" xfId="4715" xr:uid="{00000000-0005-0000-0000-000012120000}"/>
    <cellStyle name="Formula (%) 14 2" xfId="4716" xr:uid="{00000000-0005-0000-0000-000013120000}"/>
    <cellStyle name="Formula (%) 15" xfId="4717" xr:uid="{00000000-0005-0000-0000-000014120000}"/>
    <cellStyle name="Formula (%) 15 2" xfId="4718" xr:uid="{00000000-0005-0000-0000-000015120000}"/>
    <cellStyle name="Formula (%) 16" xfId="4719" xr:uid="{00000000-0005-0000-0000-000016120000}"/>
    <cellStyle name="Formula (%) 16 2" xfId="4720" xr:uid="{00000000-0005-0000-0000-000017120000}"/>
    <cellStyle name="Formula (%) 17" xfId="4721" xr:uid="{00000000-0005-0000-0000-000018120000}"/>
    <cellStyle name="Formula (%) 17 2" xfId="4722" xr:uid="{00000000-0005-0000-0000-000019120000}"/>
    <cellStyle name="Formula (%) 18" xfId="4723" xr:uid="{00000000-0005-0000-0000-00001A120000}"/>
    <cellStyle name="Formula (%) 18 2" xfId="4724" xr:uid="{00000000-0005-0000-0000-00001B120000}"/>
    <cellStyle name="Formula (%) 19" xfId="4725" xr:uid="{00000000-0005-0000-0000-00001C120000}"/>
    <cellStyle name="Formula (%) 19 2" xfId="4726" xr:uid="{00000000-0005-0000-0000-00001D120000}"/>
    <cellStyle name="Formula (%) 2" xfId="4727" xr:uid="{00000000-0005-0000-0000-00001E120000}"/>
    <cellStyle name="Formula (%) 2 10" xfId="4728" xr:uid="{00000000-0005-0000-0000-00001F120000}"/>
    <cellStyle name="Formula (%) 2 11" xfId="4729" xr:uid="{00000000-0005-0000-0000-000020120000}"/>
    <cellStyle name="Formula (%) 2 12" xfId="4730" xr:uid="{00000000-0005-0000-0000-000021120000}"/>
    <cellStyle name="Formula (%) 2 13" xfId="4731" xr:uid="{00000000-0005-0000-0000-000022120000}"/>
    <cellStyle name="Formula (%) 2 14" xfId="4732" xr:uid="{00000000-0005-0000-0000-000023120000}"/>
    <cellStyle name="Formula (%) 2 15" xfId="4733" xr:uid="{00000000-0005-0000-0000-000024120000}"/>
    <cellStyle name="Formula (%) 2 16" xfId="4734" xr:uid="{00000000-0005-0000-0000-000025120000}"/>
    <cellStyle name="Formula (%) 2 17" xfId="4735" xr:uid="{00000000-0005-0000-0000-000026120000}"/>
    <cellStyle name="Formula (%) 2 18" xfId="4736" xr:uid="{00000000-0005-0000-0000-000027120000}"/>
    <cellStyle name="Formula (%) 2 19" xfId="4737" xr:uid="{00000000-0005-0000-0000-000028120000}"/>
    <cellStyle name="Formula (%) 2 2" xfId="4738" xr:uid="{00000000-0005-0000-0000-000029120000}"/>
    <cellStyle name="Formula (%) 2 2 2" xfId="4739" xr:uid="{00000000-0005-0000-0000-00002A120000}"/>
    <cellStyle name="Formula (%) 2 2 2 2" xfId="4740" xr:uid="{00000000-0005-0000-0000-00002B120000}"/>
    <cellStyle name="Formula (%) 2 2 3" xfId="4741" xr:uid="{00000000-0005-0000-0000-00002C120000}"/>
    <cellStyle name="Formula (%) 2 2 4" xfId="4742" xr:uid="{00000000-0005-0000-0000-00002D120000}"/>
    <cellStyle name="Formula (%) 2 2 5" xfId="4743" xr:uid="{00000000-0005-0000-0000-00002E120000}"/>
    <cellStyle name="Formula (%) 2 20" xfId="4744" xr:uid="{00000000-0005-0000-0000-00002F120000}"/>
    <cellStyle name="Formula (%) 2 21" xfId="4745" xr:uid="{00000000-0005-0000-0000-000030120000}"/>
    <cellStyle name="Formula (%) 2 22" xfId="4746" xr:uid="{00000000-0005-0000-0000-000031120000}"/>
    <cellStyle name="Formula (%) 2 23" xfId="4747" xr:uid="{00000000-0005-0000-0000-000032120000}"/>
    <cellStyle name="Formula (%) 2 24" xfId="4748" xr:uid="{00000000-0005-0000-0000-000033120000}"/>
    <cellStyle name="Formula (%) 2 25" xfId="4749" xr:uid="{00000000-0005-0000-0000-000034120000}"/>
    <cellStyle name="Formula (%) 2 26" xfId="4750" xr:uid="{00000000-0005-0000-0000-000035120000}"/>
    <cellStyle name="Formula (%) 2 27" xfId="4751" xr:uid="{00000000-0005-0000-0000-000036120000}"/>
    <cellStyle name="Formula (%) 2 28" xfId="4752" xr:uid="{00000000-0005-0000-0000-000037120000}"/>
    <cellStyle name="Formula (%) 2 29" xfId="4753" xr:uid="{00000000-0005-0000-0000-000038120000}"/>
    <cellStyle name="Formula (%) 2 3" xfId="4754" xr:uid="{00000000-0005-0000-0000-000039120000}"/>
    <cellStyle name="Formula (%) 2 3 2" xfId="4755" xr:uid="{00000000-0005-0000-0000-00003A120000}"/>
    <cellStyle name="Formula (%) 2 3 2 2" xfId="4756" xr:uid="{00000000-0005-0000-0000-00003B120000}"/>
    <cellStyle name="Formula (%) 2 3 3" xfId="4757" xr:uid="{00000000-0005-0000-0000-00003C120000}"/>
    <cellStyle name="Formula (%) 2 3 4" xfId="4758" xr:uid="{00000000-0005-0000-0000-00003D120000}"/>
    <cellStyle name="Formula (%) 2 3 5" xfId="4759" xr:uid="{00000000-0005-0000-0000-00003E120000}"/>
    <cellStyle name="Formula (%) 2 30" xfId="4760" xr:uid="{00000000-0005-0000-0000-00003F120000}"/>
    <cellStyle name="Formula (%) 2 31" xfId="4761" xr:uid="{00000000-0005-0000-0000-000040120000}"/>
    <cellStyle name="Formula (%) 2 32" xfId="4762" xr:uid="{00000000-0005-0000-0000-000041120000}"/>
    <cellStyle name="Formula (%) 2 33" xfId="4763" xr:uid="{00000000-0005-0000-0000-000042120000}"/>
    <cellStyle name="Formula (%) 2 34" xfId="4764" xr:uid="{00000000-0005-0000-0000-000043120000}"/>
    <cellStyle name="Formula (%) 2 35" xfId="4765" xr:uid="{00000000-0005-0000-0000-000044120000}"/>
    <cellStyle name="Formula (%) 2 36" xfId="4766" xr:uid="{00000000-0005-0000-0000-000045120000}"/>
    <cellStyle name="Formula (%) 2 37" xfId="4767" xr:uid="{00000000-0005-0000-0000-000046120000}"/>
    <cellStyle name="Formula (%) 2 38" xfId="4768" xr:uid="{00000000-0005-0000-0000-000047120000}"/>
    <cellStyle name="Formula (%) 2 39" xfId="4769" xr:uid="{00000000-0005-0000-0000-000048120000}"/>
    <cellStyle name="Formula (%) 2 4" xfId="4770" xr:uid="{00000000-0005-0000-0000-000049120000}"/>
    <cellStyle name="Formula (%) 2 4 10" xfId="4771" xr:uid="{00000000-0005-0000-0000-00004A120000}"/>
    <cellStyle name="Formula (%) 2 4 11" xfId="4772" xr:uid="{00000000-0005-0000-0000-00004B120000}"/>
    <cellStyle name="Formula (%) 2 4 12" xfId="4773" xr:uid="{00000000-0005-0000-0000-00004C120000}"/>
    <cellStyle name="Formula (%) 2 4 13" xfId="4774" xr:uid="{00000000-0005-0000-0000-00004D120000}"/>
    <cellStyle name="Formula (%) 2 4 14" xfId="4775" xr:uid="{00000000-0005-0000-0000-00004E120000}"/>
    <cellStyle name="Formula (%) 2 4 15" xfId="4776" xr:uid="{00000000-0005-0000-0000-00004F120000}"/>
    <cellStyle name="Formula (%) 2 4 16" xfId="4777" xr:uid="{00000000-0005-0000-0000-000050120000}"/>
    <cellStyle name="Formula (%) 2 4 17" xfId="4778" xr:uid="{00000000-0005-0000-0000-000051120000}"/>
    <cellStyle name="Formula (%) 2 4 18" xfId="4779" xr:uid="{00000000-0005-0000-0000-000052120000}"/>
    <cellStyle name="Formula (%) 2 4 19" xfId="4780" xr:uid="{00000000-0005-0000-0000-000053120000}"/>
    <cellStyle name="Formula (%) 2 4 2" xfId="4781" xr:uid="{00000000-0005-0000-0000-000054120000}"/>
    <cellStyle name="Formula (%) 2 4 2 2" xfId="4782" xr:uid="{00000000-0005-0000-0000-000055120000}"/>
    <cellStyle name="Formula (%) 2 4 2 2 2" xfId="4783" xr:uid="{00000000-0005-0000-0000-000056120000}"/>
    <cellStyle name="Formula (%) 2 4 2 3" xfId="4784" xr:uid="{00000000-0005-0000-0000-000057120000}"/>
    <cellStyle name="Formula (%) 2 4 20" xfId="4785" xr:uid="{00000000-0005-0000-0000-000058120000}"/>
    <cellStyle name="Formula (%) 2 4 21" xfId="4786" xr:uid="{00000000-0005-0000-0000-000059120000}"/>
    <cellStyle name="Formula (%) 2 4 22" xfId="4787" xr:uid="{00000000-0005-0000-0000-00005A120000}"/>
    <cellStyle name="Formula (%) 2 4 3" xfId="4788" xr:uid="{00000000-0005-0000-0000-00005B120000}"/>
    <cellStyle name="Formula (%) 2 4 3 2" xfId="4789" xr:uid="{00000000-0005-0000-0000-00005C120000}"/>
    <cellStyle name="Formula (%) 2 4 4" xfId="4790" xr:uid="{00000000-0005-0000-0000-00005D120000}"/>
    <cellStyle name="Formula (%) 2 4 5" xfId="4791" xr:uid="{00000000-0005-0000-0000-00005E120000}"/>
    <cellStyle name="Formula (%) 2 4 6" xfId="4792" xr:uid="{00000000-0005-0000-0000-00005F120000}"/>
    <cellStyle name="Formula (%) 2 4 7" xfId="4793" xr:uid="{00000000-0005-0000-0000-000060120000}"/>
    <cellStyle name="Formula (%) 2 4 8" xfId="4794" xr:uid="{00000000-0005-0000-0000-000061120000}"/>
    <cellStyle name="Formula (%) 2 4 9" xfId="4795" xr:uid="{00000000-0005-0000-0000-000062120000}"/>
    <cellStyle name="Formula (%) 2 40" xfId="4796" xr:uid="{00000000-0005-0000-0000-000063120000}"/>
    <cellStyle name="Formula (%) 2 41" xfId="4797" xr:uid="{00000000-0005-0000-0000-000064120000}"/>
    <cellStyle name="Formula (%) 2 42" xfId="4798" xr:uid="{00000000-0005-0000-0000-000065120000}"/>
    <cellStyle name="Formula (%) 2 43" xfId="4799" xr:uid="{00000000-0005-0000-0000-000066120000}"/>
    <cellStyle name="Formula (%) 2 44" xfId="4800" xr:uid="{00000000-0005-0000-0000-000067120000}"/>
    <cellStyle name="Formula (%) 2 45" xfId="4801" xr:uid="{00000000-0005-0000-0000-000068120000}"/>
    <cellStyle name="Formula (%) 2 46" xfId="4802" xr:uid="{00000000-0005-0000-0000-000069120000}"/>
    <cellStyle name="Formula (%) 2 47" xfId="4803" xr:uid="{00000000-0005-0000-0000-00006A120000}"/>
    <cellStyle name="Formula (%) 2 48" xfId="4804" xr:uid="{00000000-0005-0000-0000-00006B120000}"/>
    <cellStyle name="Formula (%) 2 49" xfId="4805" xr:uid="{00000000-0005-0000-0000-00006C120000}"/>
    <cellStyle name="Formula (%) 2 5" xfId="4806" xr:uid="{00000000-0005-0000-0000-00006D120000}"/>
    <cellStyle name="Formula (%) 2 5 10" xfId="4807" xr:uid="{00000000-0005-0000-0000-00006E120000}"/>
    <cellStyle name="Formula (%) 2 5 11" xfId="4808" xr:uid="{00000000-0005-0000-0000-00006F120000}"/>
    <cellStyle name="Formula (%) 2 5 12" xfId="4809" xr:uid="{00000000-0005-0000-0000-000070120000}"/>
    <cellStyle name="Formula (%) 2 5 13" xfId="4810" xr:uid="{00000000-0005-0000-0000-000071120000}"/>
    <cellStyle name="Formula (%) 2 5 14" xfId="4811" xr:uid="{00000000-0005-0000-0000-000072120000}"/>
    <cellStyle name="Formula (%) 2 5 15" xfId="4812" xr:uid="{00000000-0005-0000-0000-000073120000}"/>
    <cellStyle name="Formula (%) 2 5 16" xfId="4813" xr:uid="{00000000-0005-0000-0000-000074120000}"/>
    <cellStyle name="Formula (%) 2 5 17" xfId="4814" xr:uid="{00000000-0005-0000-0000-000075120000}"/>
    <cellStyle name="Formula (%) 2 5 18" xfId="4815" xr:uid="{00000000-0005-0000-0000-000076120000}"/>
    <cellStyle name="Formula (%) 2 5 19" xfId="4816" xr:uid="{00000000-0005-0000-0000-000077120000}"/>
    <cellStyle name="Formula (%) 2 5 2" xfId="4817" xr:uid="{00000000-0005-0000-0000-000078120000}"/>
    <cellStyle name="Formula (%) 2 5 2 2" xfId="4818" xr:uid="{00000000-0005-0000-0000-000079120000}"/>
    <cellStyle name="Formula (%) 2 5 20" xfId="4819" xr:uid="{00000000-0005-0000-0000-00007A120000}"/>
    <cellStyle name="Formula (%) 2 5 21" xfId="4820" xr:uid="{00000000-0005-0000-0000-00007B120000}"/>
    <cellStyle name="Formula (%) 2 5 3" xfId="4821" xr:uid="{00000000-0005-0000-0000-00007C120000}"/>
    <cellStyle name="Formula (%) 2 5 4" xfId="4822" xr:uid="{00000000-0005-0000-0000-00007D120000}"/>
    <cellStyle name="Formula (%) 2 5 5" xfId="4823" xr:uid="{00000000-0005-0000-0000-00007E120000}"/>
    <cellStyle name="Formula (%) 2 5 6" xfId="4824" xr:uid="{00000000-0005-0000-0000-00007F120000}"/>
    <cellStyle name="Formula (%) 2 5 7" xfId="4825" xr:uid="{00000000-0005-0000-0000-000080120000}"/>
    <cellStyle name="Formula (%) 2 5 8" xfId="4826" xr:uid="{00000000-0005-0000-0000-000081120000}"/>
    <cellStyle name="Formula (%) 2 5 9" xfId="4827" xr:uid="{00000000-0005-0000-0000-000082120000}"/>
    <cellStyle name="Formula (%) 2 50" xfId="4828" xr:uid="{00000000-0005-0000-0000-000083120000}"/>
    <cellStyle name="Formula (%) 2 51" xfId="4829" xr:uid="{00000000-0005-0000-0000-000084120000}"/>
    <cellStyle name="Formula (%) 2 52" xfId="4830" xr:uid="{00000000-0005-0000-0000-000085120000}"/>
    <cellStyle name="Formula (%) 2 53" xfId="4831" xr:uid="{00000000-0005-0000-0000-000086120000}"/>
    <cellStyle name="Formula (%) 2 54" xfId="4832" xr:uid="{00000000-0005-0000-0000-000087120000}"/>
    <cellStyle name="Formula (%) 2 55" xfId="4833" xr:uid="{00000000-0005-0000-0000-000088120000}"/>
    <cellStyle name="Formula (%) 2 56" xfId="4834" xr:uid="{00000000-0005-0000-0000-000089120000}"/>
    <cellStyle name="Formula (%) 2 57" xfId="4835" xr:uid="{00000000-0005-0000-0000-00008A120000}"/>
    <cellStyle name="Formula (%) 2 58" xfId="4836" xr:uid="{00000000-0005-0000-0000-00008B120000}"/>
    <cellStyle name="Formula (%) 2 59" xfId="4837" xr:uid="{00000000-0005-0000-0000-00008C120000}"/>
    <cellStyle name="Formula (%) 2 6" xfId="4838" xr:uid="{00000000-0005-0000-0000-00008D120000}"/>
    <cellStyle name="Formula (%) 2 6 2" xfId="4839" xr:uid="{00000000-0005-0000-0000-00008E120000}"/>
    <cellStyle name="Formula (%) 2 6 3" xfId="4840" xr:uid="{00000000-0005-0000-0000-00008F120000}"/>
    <cellStyle name="Formula (%) 2 60" xfId="4841" xr:uid="{00000000-0005-0000-0000-000090120000}"/>
    <cellStyle name="Formula (%) 2 61" xfId="4842" xr:uid="{00000000-0005-0000-0000-000091120000}"/>
    <cellStyle name="Formula (%) 2 62" xfId="4843" xr:uid="{00000000-0005-0000-0000-000092120000}"/>
    <cellStyle name="Formula (%) 2 63" xfId="4844" xr:uid="{00000000-0005-0000-0000-000093120000}"/>
    <cellStyle name="Formula (%) 2 64" xfId="4845" xr:uid="{00000000-0005-0000-0000-000094120000}"/>
    <cellStyle name="Formula (%) 2 65" xfId="4846" xr:uid="{00000000-0005-0000-0000-000095120000}"/>
    <cellStyle name="Formula (%) 2 66" xfId="4847" xr:uid="{00000000-0005-0000-0000-000096120000}"/>
    <cellStyle name="Formula (%) 2 67" xfId="4848" xr:uid="{00000000-0005-0000-0000-000097120000}"/>
    <cellStyle name="Formula (%) 2 68" xfId="4849" xr:uid="{00000000-0005-0000-0000-000098120000}"/>
    <cellStyle name="Formula (%) 2 69" xfId="4850" xr:uid="{00000000-0005-0000-0000-000099120000}"/>
    <cellStyle name="Formula (%) 2 7" xfId="4851" xr:uid="{00000000-0005-0000-0000-00009A120000}"/>
    <cellStyle name="Formula (%) 2 70" xfId="4852" xr:uid="{00000000-0005-0000-0000-00009B120000}"/>
    <cellStyle name="Formula (%) 2 71" xfId="4853" xr:uid="{00000000-0005-0000-0000-00009C120000}"/>
    <cellStyle name="Formula (%) 2 72" xfId="4854" xr:uid="{00000000-0005-0000-0000-00009D120000}"/>
    <cellStyle name="Formula (%) 2 73" xfId="4855" xr:uid="{00000000-0005-0000-0000-00009E120000}"/>
    <cellStyle name="Formula (%) 2 74" xfId="4856" xr:uid="{00000000-0005-0000-0000-00009F120000}"/>
    <cellStyle name="Formula (%) 2 75" xfId="4857" xr:uid="{00000000-0005-0000-0000-0000A0120000}"/>
    <cellStyle name="Formula (%) 2 76" xfId="4858" xr:uid="{00000000-0005-0000-0000-0000A1120000}"/>
    <cellStyle name="Formula (%) 2 77" xfId="4859" xr:uid="{00000000-0005-0000-0000-0000A2120000}"/>
    <cellStyle name="Formula (%) 2 78" xfId="4860" xr:uid="{00000000-0005-0000-0000-0000A3120000}"/>
    <cellStyle name="Formula (%) 2 79" xfId="4861" xr:uid="{00000000-0005-0000-0000-0000A4120000}"/>
    <cellStyle name="Formula (%) 2 8" xfId="4862" xr:uid="{00000000-0005-0000-0000-0000A5120000}"/>
    <cellStyle name="Formula (%) 2 80" xfId="4863" xr:uid="{00000000-0005-0000-0000-0000A6120000}"/>
    <cellStyle name="Formula (%) 2 81" xfId="4864" xr:uid="{00000000-0005-0000-0000-0000A7120000}"/>
    <cellStyle name="Formula (%) 2 82" xfId="4865" xr:uid="{00000000-0005-0000-0000-0000A8120000}"/>
    <cellStyle name="Formula (%) 2 83" xfId="4866" xr:uid="{00000000-0005-0000-0000-0000A9120000}"/>
    <cellStyle name="Formula (%) 2 84" xfId="4867" xr:uid="{00000000-0005-0000-0000-0000AA120000}"/>
    <cellStyle name="Formula (%) 2 9" xfId="4868" xr:uid="{00000000-0005-0000-0000-0000AB120000}"/>
    <cellStyle name="Formula (%) 20" xfId="4869" xr:uid="{00000000-0005-0000-0000-0000AC120000}"/>
    <cellStyle name="Formula (%) 20 2" xfId="4870" xr:uid="{00000000-0005-0000-0000-0000AD120000}"/>
    <cellStyle name="Formula (%) 21" xfId="4871" xr:uid="{00000000-0005-0000-0000-0000AE120000}"/>
    <cellStyle name="Formula (%) 21 2" xfId="4872" xr:uid="{00000000-0005-0000-0000-0000AF120000}"/>
    <cellStyle name="Formula (%) 22" xfId="4873" xr:uid="{00000000-0005-0000-0000-0000B0120000}"/>
    <cellStyle name="Formula (%) 22 2" xfId="4874" xr:uid="{00000000-0005-0000-0000-0000B1120000}"/>
    <cellStyle name="Formula (%) 23" xfId="4875" xr:uid="{00000000-0005-0000-0000-0000B2120000}"/>
    <cellStyle name="Formula (%) 23 2" xfId="4876" xr:uid="{00000000-0005-0000-0000-0000B3120000}"/>
    <cellStyle name="Formula (%) 24" xfId="4877" xr:uid="{00000000-0005-0000-0000-0000B4120000}"/>
    <cellStyle name="Formula (%) 24 2" xfId="4878" xr:uid="{00000000-0005-0000-0000-0000B5120000}"/>
    <cellStyle name="Formula (%) 25" xfId="4879" xr:uid="{00000000-0005-0000-0000-0000B6120000}"/>
    <cellStyle name="Formula (%) 25 2" xfId="4880" xr:uid="{00000000-0005-0000-0000-0000B7120000}"/>
    <cellStyle name="Formula (%) 26" xfId="4881" xr:uid="{00000000-0005-0000-0000-0000B8120000}"/>
    <cellStyle name="Formula (%) 26 2" xfId="4882" xr:uid="{00000000-0005-0000-0000-0000B9120000}"/>
    <cellStyle name="Formula (%) 27" xfId="4883" xr:uid="{00000000-0005-0000-0000-0000BA120000}"/>
    <cellStyle name="Formula (%) 28" xfId="4884" xr:uid="{00000000-0005-0000-0000-0000BB120000}"/>
    <cellStyle name="Formula (%) 29" xfId="4885" xr:uid="{00000000-0005-0000-0000-0000BC120000}"/>
    <cellStyle name="Formula (%) 3" xfId="4886" xr:uid="{00000000-0005-0000-0000-0000BD120000}"/>
    <cellStyle name="Formula (%) 3 2" xfId="4887" xr:uid="{00000000-0005-0000-0000-0000BE120000}"/>
    <cellStyle name="Formula (%) 3 2 2" xfId="4888" xr:uid="{00000000-0005-0000-0000-0000BF120000}"/>
    <cellStyle name="Formula (%) 3 3" xfId="4889" xr:uid="{00000000-0005-0000-0000-0000C0120000}"/>
    <cellStyle name="Formula (%) 3 4" xfId="4890" xr:uid="{00000000-0005-0000-0000-0000C1120000}"/>
    <cellStyle name="Formula (%) 3 5" xfId="4891" xr:uid="{00000000-0005-0000-0000-0000C2120000}"/>
    <cellStyle name="Formula (%) 30" xfId="4892" xr:uid="{00000000-0005-0000-0000-0000C3120000}"/>
    <cellStyle name="Formula (%) 31" xfId="4893" xr:uid="{00000000-0005-0000-0000-0000C4120000}"/>
    <cellStyle name="Formula (%) 32" xfId="4894" xr:uid="{00000000-0005-0000-0000-0000C5120000}"/>
    <cellStyle name="Formula (%) 33" xfId="4895" xr:uid="{00000000-0005-0000-0000-0000C6120000}"/>
    <cellStyle name="Formula (%) 34" xfId="4896" xr:uid="{00000000-0005-0000-0000-0000C7120000}"/>
    <cellStyle name="Formula (%) 35" xfId="4897" xr:uid="{00000000-0005-0000-0000-0000C8120000}"/>
    <cellStyle name="Formula (%) 36" xfId="4898" xr:uid="{00000000-0005-0000-0000-0000C9120000}"/>
    <cellStyle name="Formula (%) 37" xfId="4899" xr:uid="{00000000-0005-0000-0000-0000CA120000}"/>
    <cellStyle name="Formula (%) 38" xfId="4900" xr:uid="{00000000-0005-0000-0000-0000CB120000}"/>
    <cellStyle name="Formula (%) 39" xfId="4901" xr:uid="{00000000-0005-0000-0000-0000CC120000}"/>
    <cellStyle name="Formula (%) 4" xfId="4902" xr:uid="{00000000-0005-0000-0000-0000CD120000}"/>
    <cellStyle name="Formula (%) 4 2" xfId="4903" xr:uid="{00000000-0005-0000-0000-0000CE120000}"/>
    <cellStyle name="Formula (%) 4 2 2" xfId="4904" xr:uid="{00000000-0005-0000-0000-0000CF120000}"/>
    <cellStyle name="Formula (%) 4 3" xfId="4905" xr:uid="{00000000-0005-0000-0000-0000D0120000}"/>
    <cellStyle name="Formula (%) 4 4" xfId="4906" xr:uid="{00000000-0005-0000-0000-0000D1120000}"/>
    <cellStyle name="Formula (%) 4 5" xfId="4907" xr:uid="{00000000-0005-0000-0000-0000D2120000}"/>
    <cellStyle name="Formula (%) 40" xfId="4908" xr:uid="{00000000-0005-0000-0000-0000D3120000}"/>
    <cellStyle name="Formula (%) 41" xfId="4909" xr:uid="{00000000-0005-0000-0000-0000D4120000}"/>
    <cellStyle name="Formula (%) 42" xfId="4910" xr:uid="{00000000-0005-0000-0000-0000D5120000}"/>
    <cellStyle name="Formula (%) 43" xfId="4911" xr:uid="{00000000-0005-0000-0000-0000D6120000}"/>
    <cellStyle name="Formula (%) 44" xfId="4912" xr:uid="{00000000-0005-0000-0000-0000D7120000}"/>
    <cellStyle name="Formula (%) 45" xfId="4913" xr:uid="{00000000-0005-0000-0000-0000D8120000}"/>
    <cellStyle name="Formula (%) 46" xfId="4914" xr:uid="{00000000-0005-0000-0000-0000D9120000}"/>
    <cellStyle name="Formula (%) 47" xfId="4915" xr:uid="{00000000-0005-0000-0000-0000DA120000}"/>
    <cellStyle name="Formula (%) 48" xfId="4916" xr:uid="{00000000-0005-0000-0000-0000DB120000}"/>
    <cellStyle name="Formula (%) 49" xfId="4917" xr:uid="{00000000-0005-0000-0000-0000DC120000}"/>
    <cellStyle name="Formula (%) 5" xfId="4918" xr:uid="{00000000-0005-0000-0000-0000DD120000}"/>
    <cellStyle name="Formula (%) 5 10" xfId="4919" xr:uid="{00000000-0005-0000-0000-0000DE120000}"/>
    <cellStyle name="Formula (%) 5 11" xfId="4920" xr:uid="{00000000-0005-0000-0000-0000DF120000}"/>
    <cellStyle name="Formula (%) 5 12" xfId="4921" xr:uid="{00000000-0005-0000-0000-0000E0120000}"/>
    <cellStyle name="Formula (%) 5 13" xfId="4922" xr:uid="{00000000-0005-0000-0000-0000E1120000}"/>
    <cellStyle name="Formula (%) 5 14" xfId="4923" xr:uid="{00000000-0005-0000-0000-0000E2120000}"/>
    <cellStyle name="Formula (%) 5 15" xfId="4924" xr:uid="{00000000-0005-0000-0000-0000E3120000}"/>
    <cellStyle name="Formula (%) 5 16" xfId="4925" xr:uid="{00000000-0005-0000-0000-0000E4120000}"/>
    <cellStyle name="Formula (%) 5 17" xfId="4926" xr:uid="{00000000-0005-0000-0000-0000E5120000}"/>
    <cellStyle name="Formula (%) 5 18" xfId="4927" xr:uid="{00000000-0005-0000-0000-0000E6120000}"/>
    <cellStyle name="Formula (%) 5 19" xfId="4928" xr:uid="{00000000-0005-0000-0000-0000E7120000}"/>
    <cellStyle name="Formula (%) 5 2" xfId="4929" xr:uid="{00000000-0005-0000-0000-0000E8120000}"/>
    <cellStyle name="Formula (%) 5 2 2" xfId="4930" xr:uid="{00000000-0005-0000-0000-0000E9120000}"/>
    <cellStyle name="Formula (%) 5 2 2 2" xfId="4931" xr:uid="{00000000-0005-0000-0000-0000EA120000}"/>
    <cellStyle name="Formula (%) 5 2 3" xfId="4932" xr:uid="{00000000-0005-0000-0000-0000EB120000}"/>
    <cellStyle name="Formula (%) 5 2 3 10" xfId="4933" xr:uid="{00000000-0005-0000-0000-0000EC120000}"/>
    <cellStyle name="Formula (%) 5 2 3 11" xfId="4934" xr:uid="{00000000-0005-0000-0000-0000ED120000}"/>
    <cellStyle name="Formula (%) 5 2 3 12" xfId="4935" xr:uid="{00000000-0005-0000-0000-0000EE120000}"/>
    <cellStyle name="Formula (%) 5 2 3 13" xfId="4936" xr:uid="{00000000-0005-0000-0000-0000EF120000}"/>
    <cellStyle name="Formula (%) 5 2 3 14" xfId="4937" xr:uid="{00000000-0005-0000-0000-0000F0120000}"/>
    <cellStyle name="Formula (%) 5 2 3 15" xfId="4938" xr:uid="{00000000-0005-0000-0000-0000F1120000}"/>
    <cellStyle name="Formula (%) 5 2 3 16" xfId="4939" xr:uid="{00000000-0005-0000-0000-0000F2120000}"/>
    <cellStyle name="Formula (%) 5 2 3 17" xfId="4940" xr:uid="{00000000-0005-0000-0000-0000F3120000}"/>
    <cellStyle name="Formula (%) 5 2 3 18" xfId="4941" xr:uid="{00000000-0005-0000-0000-0000F4120000}"/>
    <cellStyle name="Formula (%) 5 2 3 19" xfId="4942" xr:uid="{00000000-0005-0000-0000-0000F5120000}"/>
    <cellStyle name="Formula (%) 5 2 3 2" xfId="4943" xr:uid="{00000000-0005-0000-0000-0000F6120000}"/>
    <cellStyle name="Formula (%) 5 2 3 2 2" xfId="4944" xr:uid="{00000000-0005-0000-0000-0000F7120000}"/>
    <cellStyle name="Formula (%) 5 2 3 3" xfId="4945" xr:uid="{00000000-0005-0000-0000-0000F8120000}"/>
    <cellStyle name="Formula (%) 5 2 3 4" xfId="4946" xr:uid="{00000000-0005-0000-0000-0000F9120000}"/>
    <cellStyle name="Formula (%) 5 2 3 5" xfId="4947" xr:uid="{00000000-0005-0000-0000-0000FA120000}"/>
    <cellStyle name="Formula (%) 5 2 3 6" xfId="4948" xr:uid="{00000000-0005-0000-0000-0000FB120000}"/>
    <cellStyle name="Formula (%) 5 2 3 7" xfId="4949" xr:uid="{00000000-0005-0000-0000-0000FC120000}"/>
    <cellStyle name="Formula (%) 5 2 3 8" xfId="4950" xr:uid="{00000000-0005-0000-0000-0000FD120000}"/>
    <cellStyle name="Formula (%) 5 2 3 9" xfId="4951" xr:uid="{00000000-0005-0000-0000-0000FE120000}"/>
    <cellStyle name="Formula (%) 5 2 4" xfId="4952" xr:uid="{00000000-0005-0000-0000-0000FF120000}"/>
    <cellStyle name="Formula (%) 5 20" xfId="4953" xr:uid="{00000000-0005-0000-0000-000000130000}"/>
    <cellStyle name="Formula (%) 5 21" xfId="4954" xr:uid="{00000000-0005-0000-0000-000001130000}"/>
    <cellStyle name="Formula (%) 5 22" xfId="4955" xr:uid="{00000000-0005-0000-0000-000002130000}"/>
    <cellStyle name="Formula (%) 5 23" xfId="4956" xr:uid="{00000000-0005-0000-0000-000003130000}"/>
    <cellStyle name="Formula (%) 5 3" xfId="4957" xr:uid="{00000000-0005-0000-0000-000004130000}"/>
    <cellStyle name="Formula (%) 5 3 2" xfId="4958" xr:uid="{00000000-0005-0000-0000-000005130000}"/>
    <cellStyle name="Formula (%) 5 4" xfId="4959" xr:uid="{00000000-0005-0000-0000-000006130000}"/>
    <cellStyle name="Formula (%) 5 4 10" xfId="4960" xr:uid="{00000000-0005-0000-0000-000007130000}"/>
    <cellStyle name="Formula (%) 5 4 11" xfId="4961" xr:uid="{00000000-0005-0000-0000-000008130000}"/>
    <cellStyle name="Formula (%) 5 4 12" xfId="4962" xr:uid="{00000000-0005-0000-0000-000009130000}"/>
    <cellStyle name="Formula (%) 5 4 13" xfId="4963" xr:uid="{00000000-0005-0000-0000-00000A130000}"/>
    <cellStyle name="Formula (%) 5 4 14" xfId="4964" xr:uid="{00000000-0005-0000-0000-00000B130000}"/>
    <cellStyle name="Formula (%) 5 4 15" xfId="4965" xr:uid="{00000000-0005-0000-0000-00000C130000}"/>
    <cellStyle name="Formula (%) 5 4 16" xfId="4966" xr:uid="{00000000-0005-0000-0000-00000D130000}"/>
    <cellStyle name="Formula (%) 5 4 17" xfId="4967" xr:uid="{00000000-0005-0000-0000-00000E130000}"/>
    <cellStyle name="Formula (%) 5 4 18" xfId="4968" xr:uid="{00000000-0005-0000-0000-00000F130000}"/>
    <cellStyle name="Formula (%) 5 4 19" xfId="4969" xr:uid="{00000000-0005-0000-0000-000010130000}"/>
    <cellStyle name="Formula (%) 5 4 2" xfId="4970" xr:uid="{00000000-0005-0000-0000-000011130000}"/>
    <cellStyle name="Formula (%) 5 4 2 2" xfId="4971" xr:uid="{00000000-0005-0000-0000-000012130000}"/>
    <cellStyle name="Formula (%) 5 4 3" xfId="4972" xr:uid="{00000000-0005-0000-0000-000013130000}"/>
    <cellStyle name="Formula (%) 5 4 4" xfId="4973" xr:uid="{00000000-0005-0000-0000-000014130000}"/>
    <cellStyle name="Formula (%) 5 4 5" xfId="4974" xr:uid="{00000000-0005-0000-0000-000015130000}"/>
    <cellStyle name="Formula (%) 5 4 6" xfId="4975" xr:uid="{00000000-0005-0000-0000-000016130000}"/>
    <cellStyle name="Formula (%) 5 4 7" xfId="4976" xr:uid="{00000000-0005-0000-0000-000017130000}"/>
    <cellStyle name="Formula (%) 5 4 8" xfId="4977" xr:uid="{00000000-0005-0000-0000-000018130000}"/>
    <cellStyle name="Formula (%) 5 4 9" xfId="4978" xr:uid="{00000000-0005-0000-0000-000019130000}"/>
    <cellStyle name="Formula (%) 5 5" xfId="4979" xr:uid="{00000000-0005-0000-0000-00001A130000}"/>
    <cellStyle name="Formula (%) 5 5 2" xfId="4980" xr:uid="{00000000-0005-0000-0000-00001B130000}"/>
    <cellStyle name="Formula (%) 5 6" xfId="4981" xr:uid="{00000000-0005-0000-0000-00001C130000}"/>
    <cellStyle name="Formula (%) 5 7" xfId="4982" xr:uid="{00000000-0005-0000-0000-00001D130000}"/>
    <cellStyle name="Formula (%) 5 8" xfId="4983" xr:uid="{00000000-0005-0000-0000-00001E130000}"/>
    <cellStyle name="Formula (%) 5 9" xfId="4984" xr:uid="{00000000-0005-0000-0000-00001F130000}"/>
    <cellStyle name="Formula (%) 50" xfId="4985" xr:uid="{00000000-0005-0000-0000-000020130000}"/>
    <cellStyle name="Formula (%) 51" xfId="4986" xr:uid="{00000000-0005-0000-0000-000021130000}"/>
    <cellStyle name="Formula (%) 52" xfId="4987" xr:uid="{00000000-0005-0000-0000-000022130000}"/>
    <cellStyle name="Formula (%) 53" xfId="4988" xr:uid="{00000000-0005-0000-0000-000023130000}"/>
    <cellStyle name="Formula (%) 54" xfId="4989" xr:uid="{00000000-0005-0000-0000-000024130000}"/>
    <cellStyle name="Formula (%) 55" xfId="4990" xr:uid="{00000000-0005-0000-0000-000025130000}"/>
    <cellStyle name="Formula (%) 56" xfId="4991" xr:uid="{00000000-0005-0000-0000-000026130000}"/>
    <cellStyle name="Formula (%) 57" xfId="4992" xr:uid="{00000000-0005-0000-0000-000027130000}"/>
    <cellStyle name="Formula (%) 58" xfId="4993" xr:uid="{00000000-0005-0000-0000-000028130000}"/>
    <cellStyle name="Formula (%) 59" xfId="4994" xr:uid="{00000000-0005-0000-0000-000029130000}"/>
    <cellStyle name="Formula (%) 6" xfId="4995" xr:uid="{00000000-0005-0000-0000-00002A130000}"/>
    <cellStyle name="Formula (%) 6 10" xfId="4996" xr:uid="{00000000-0005-0000-0000-00002B130000}"/>
    <cellStyle name="Formula (%) 6 11" xfId="4997" xr:uid="{00000000-0005-0000-0000-00002C130000}"/>
    <cellStyle name="Formula (%) 6 12" xfId="4998" xr:uid="{00000000-0005-0000-0000-00002D130000}"/>
    <cellStyle name="Formula (%) 6 13" xfId="4999" xr:uid="{00000000-0005-0000-0000-00002E130000}"/>
    <cellStyle name="Formula (%) 6 14" xfId="5000" xr:uid="{00000000-0005-0000-0000-00002F130000}"/>
    <cellStyle name="Formula (%) 6 15" xfId="5001" xr:uid="{00000000-0005-0000-0000-000030130000}"/>
    <cellStyle name="Formula (%) 6 16" xfId="5002" xr:uid="{00000000-0005-0000-0000-000031130000}"/>
    <cellStyle name="Formula (%) 6 17" xfId="5003" xr:uid="{00000000-0005-0000-0000-000032130000}"/>
    <cellStyle name="Formula (%) 6 18" xfId="5004" xr:uid="{00000000-0005-0000-0000-000033130000}"/>
    <cellStyle name="Formula (%) 6 19" xfId="5005" xr:uid="{00000000-0005-0000-0000-000034130000}"/>
    <cellStyle name="Formula (%) 6 2" xfId="5006" xr:uid="{00000000-0005-0000-0000-000035130000}"/>
    <cellStyle name="Formula (%) 6 2 2" xfId="5007" xr:uid="{00000000-0005-0000-0000-000036130000}"/>
    <cellStyle name="Formula (%) 6 2 2 2" xfId="5008" xr:uid="{00000000-0005-0000-0000-000037130000}"/>
    <cellStyle name="Formula (%) 6 2 3" xfId="5009" xr:uid="{00000000-0005-0000-0000-000038130000}"/>
    <cellStyle name="Formula (%) 6 20" xfId="5010" xr:uid="{00000000-0005-0000-0000-000039130000}"/>
    <cellStyle name="Formula (%) 6 21" xfId="5011" xr:uid="{00000000-0005-0000-0000-00003A130000}"/>
    <cellStyle name="Formula (%) 6 22" xfId="5012" xr:uid="{00000000-0005-0000-0000-00003B130000}"/>
    <cellStyle name="Formula (%) 6 3" xfId="5013" xr:uid="{00000000-0005-0000-0000-00003C130000}"/>
    <cellStyle name="Formula (%) 6 3 2" xfId="5014" xr:uid="{00000000-0005-0000-0000-00003D130000}"/>
    <cellStyle name="Formula (%) 6 4" xfId="5015" xr:uid="{00000000-0005-0000-0000-00003E130000}"/>
    <cellStyle name="Formula (%) 6 5" xfId="5016" xr:uid="{00000000-0005-0000-0000-00003F130000}"/>
    <cellStyle name="Formula (%) 6 6" xfId="5017" xr:uid="{00000000-0005-0000-0000-000040130000}"/>
    <cellStyle name="Formula (%) 6 7" xfId="5018" xr:uid="{00000000-0005-0000-0000-000041130000}"/>
    <cellStyle name="Formula (%) 6 8" xfId="5019" xr:uid="{00000000-0005-0000-0000-000042130000}"/>
    <cellStyle name="Formula (%) 6 9" xfId="5020" xr:uid="{00000000-0005-0000-0000-000043130000}"/>
    <cellStyle name="Formula (%) 60" xfId="5021" xr:uid="{00000000-0005-0000-0000-000044130000}"/>
    <cellStyle name="Formula (%) 61" xfId="5022" xr:uid="{00000000-0005-0000-0000-000045130000}"/>
    <cellStyle name="Formula (%) 62" xfId="5023" xr:uid="{00000000-0005-0000-0000-000046130000}"/>
    <cellStyle name="Formula (%) 63" xfId="5024" xr:uid="{00000000-0005-0000-0000-000047130000}"/>
    <cellStyle name="Formula (%) 64" xfId="5025" xr:uid="{00000000-0005-0000-0000-000048130000}"/>
    <cellStyle name="Formula (%) 65" xfId="5026" xr:uid="{00000000-0005-0000-0000-000049130000}"/>
    <cellStyle name="Formula (%) 66" xfId="5027" xr:uid="{00000000-0005-0000-0000-00004A130000}"/>
    <cellStyle name="Formula (%) 67" xfId="5028" xr:uid="{00000000-0005-0000-0000-00004B130000}"/>
    <cellStyle name="Formula (%) 68" xfId="5029" xr:uid="{00000000-0005-0000-0000-00004C130000}"/>
    <cellStyle name="Formula (%) 69" xfId="5030" xr:uid="{00000000-0005-0000-0000-00004D130000}"/>
    <cellStyle name="Formula (%) 7" xfId="5031" xr:uid="{00000000-0005-0000-0000-00004E130000}"/>
    <cellStyle name="Formula (%) 7 2" xfId="5032" xr:uid="{00000000-0005-0000-0000-00004F130000}"/>
    <cellStyle name="Formula (%) 7 2 2" xfId="5033" xr:uid="{00000000-0005-0000-0000-000050130000}"/>
    <cellStyle name="Formula (%) 7 3" xfId="5034" xr:uid="{00000000-0005-0000-0000-000051130000}"/>
    <cellStyle name="Formula (%) 7 4" xfId="5035" xr:uid="{00000000-0005-0000-0000-000052130000}"/>
    <cellStyle name="Formula (%) 7 5" xfId="5036" xr:uid="{00000000-0005-0000-0000-000053130000}"/>
    <cellStyle name="Formula (%) 70" xfId="5037" xr:uid="{00000000-0005-0000-0000-000054130000}"/>
    <cellStyle name="Formula (%) 71" xfId="5038" xr:uid="{00000000-0005-0000-0000-000055130000}"/>
    <cellStyle name="Formula (%) 72" xfId="5039" xr:uid="{00000000-0005-0000-0000-000056130000}"/>
    <cellStyle name="Formula (%) 73" xfId="5040" xr:uid="{00000000-0005-0000-0000-000057130000}"/>
    <cellStyle name="Formula (%) 74" xfId="5041" xr:uid="{00000000-0005-0000-0000-000058130000}"/>
    <cellStyle name="Formula (%) 75" xfId="5042" xr:uid="{00000000-0005-0000-0000-000059130000}"/>
    <cellStyle name="Formula (%) 76" xfId="5043" xr:uid="{00000000-0005-0000-0000-00005A130000}"/>
    <cellStyle name="Formula (%) 77" xfId="5044" xr:uid="{00000000-0005-0000-0000-00005B130000}"/>
    <cellStyle name="Formula (%) 78" xfId="5045" xr:uid="{00000000-0005-0000-0000-00005C130000}"/>
    <cellStyle name="Formula (%) 79" xfId="5046" xr:uid="{00000000-0005-0000-0000-00005D130000}"/>
    <cellStyle name="Formula (%) 8" xfId="5047" xr:uid="{00000000-0005-0000-0000-00005E130000}"/>
    <cellStyle name="Formula (%) 8 2" xfId="5048" xr:uid="{00000000-0005-0000-0000-00005F130000}"/>
    <cellStyle name="Formula (%) 80" xfId="5049" xr:uid="{00000000-0005-0000-0000-000060130000}"/>
    <cellStyle name="Formula (%) 81" xfId="5050" xr:uid="{00000000-0005-0000-0000-000061130000}"/>
    <cellStyle name="Formula (%) 82" xfId="5051" xr:uid="{00000000-0005-0000-0000-000062130000}"/>
    <cellStyle name="Formula (%) 83" xfId="5052" xr:uid="{00000000-0005-0000-0000-000063130000}"/>
    <cellStyle name="Formula (%) 84" xfId="5053" xr:uid="{00000000-0005-0000-0000-000064130000}"/>
    <cellStyle name="Formula (%) 85" xfId="5054" xr:uid="{00000000-0005-0000-0000-000065130000}"/>
    <cellStyle name="Formula (%) 9" xfId="5055" xr:uid="{00000000-0005-0000-0000-000066130000}"/>
    <cellStyle name="Formula (%) 9 2" xfId="5056" xr:uid="{00000000-0005-0000-0000-000067130000}"/>
    <cellStyle name="Formula (%)_4 July 2012 Decomp" xfId="5057" xr:uid="{00000000-0005-0000-0000-000068130000}"/>
    <cellStyle name="Formula 10" xfId="5058" xr:uid="{00000000-0005-0000-0000-000069130000}"/>
    <cellStyle name="Formula 10 10" xfId="5059" xr:uid="{00000000-0005-0000-0000-00006A130000}"/>
    <cellStyle name="Formula 10 11" xfId="5060" xr:uid="{00000000-0005-0000-0000-00006B130000}"/>
    <cellStyle name="Formula 10 12" xfId="5061" xr:uid="{00000000-0005-0000-0000-00006C130000}"/>
    <cellStyle name="Formula 10 13" xfId="5062" xr:uid="{00000000-0005-0000-0000-00006D130000}"/>
    <cellStyle name="Formula 10 14" xfId="5063" xr:uid="{00000000-0005-0000-0000-00006E130000}"/>
    <cellStyle name="Formula 10 15" xfId="5064" xr:uid="{00000000-0005-0000-0000-00006F130000}"/>
    <cellStyle name="Formula 10 16" xfId="5065" xr:uid="{00000000-0005-0000-0000-000070130000}"/>
    <cellStyle name="Formula 10 17" xfId="5066" xr:uid="{00000000-0005-0000-0000-000071130000}"/>
    <cellStyle name="Formula 10 18" xfId="5067" xr:uid="{00000000-0005-0000-0000-000072130000}"/>
    <cellStyle name="Formula 10 19" xfId="5068" xr:uid="{00000000-0005-0000-0000-000073130000}"/>
    <cellStyle name="Formula 10 2" xfId="5069" xr:uid="{00000000-0005-0000-0000-000074130000}"/>
    <cellStyle name="Formula 10 2 2" xfId="5070" xr:uid="{00000000-0005-0000-0000-000075130000}"/>
    <cellStyle name="Formula 10 20" xfId="5071" xr:uid="{00000000-0005-0000-0000-000076130000}"/>
    <cellStyle name="Formula 10 21" xfId="5072" xr:uid="{00000000-0005-0000-0000-000077130000}"/>
    <cellStyle name="Formula 10 22" xfId="5073" xr:uid="{00000000-0005-0000-0000-000078130000}"/>
    <cellStyle name="Formula 10 3" xfId="5074" xr:uid="{00000000-0005-0000-0000-000079130000}"/>
    <cellStyle name="Formula 10 3 2" xfId="5075" xr:uid="{00000000-0005-0000-0000-00007A130000}"/>
    <cellStyle name="Formula 10 4" xfId="5076" xr:uid="{00000000-0005-0000-0000-00007B130000}"/>
    <cellStyle name="Formula 10 5" xfId="5077" xr:uid="{00000000-0005-0000-0000-00007C130000}"/>
    <cellStyle name="Formula 10 6" xfId="5078" xr:uid="{00000000-0005-0000-0000-00007D130000}"/>
    <cellStyle name="Formula 10 7" xfId="5079" xr:uid="{00000000-0005-0000-0000-00007E130000}"/>
    <cellStyle name="Formula 10 8" xfId="5080" xr:uid="{00000000-0005-0000-0000-00007F130000}"/>
    <cellStyle name="Formula 10 9" xfId="5081" xr:uid="{00000000-0005-0000-0000-000080130000}"/>
    <cellStyle name="Formula 100" xfId="5082" xr:uid="{00000000-0005-0000-0000-000081130000}"/>
    <cellStyle name="Formula 101" xfId="5083" xr:uid="{00000000-0005-0000-0000-000082130000}"/>
    <cellStyle name="Formula 102" xfId="5084" xr:uid="{00000000-0005-0000-0000-000083130000}"/>
    <cellStyle name="Formula 103" xfId="5085" xr:uid="{00000000-0005-0000-0000-000084130000}"/>
    <cellStyle name="Formula 104" xfId="5086" xr:uid="{00000000-0005-0000-0000-000085130000}"/>
    <cellStyle name="Formula 105" xfId="5087" xr:uid="{00000000-0005-0000-0000-000086130000}"/>
    <cellStyle name="Formula 106" xfId="5088" xr:uid="{00000000-0005-0000-0000-000087130000}"/>
    <cellStyle name="Formula 107" xfId="5089" xr:uid="{00000000-0005-0000-0000-000088130000}"/>
    <cellStyle name="Formula 108" xfId="5090" xr:uid="{00000000-0005-0000-0000-000089130000}"/>
    <cellStyle name="Formula 109" xfId="5091" xr:uid="{00000000-0005-0000-0000-00008A130000}"/>
    <cellStyle name="Formula 11" xfId="5092" xr:uid="{00000000-0005-0000-0000-00008B130000}"/>
    <cellStyle name="Formula 11 10" xfId="5093" xr:uid="{00000000-0005-0000-0000-00008C130000}"/>
    <cellStyle name="Formula 11 11" xfId="5094" xr:uid="{00000000-0005-0000-0000-00008D130000}"/>
    <cellStyle name="Formula 11 12" xfId="5095" xr:uid="{00000000-0005-0000-0000-00008E130000}"/>
    <cellStyle name="Formula 11 13" xfId="5096" xr:uid="{00000000-0005-0000-0000-00008F130000}"/>
    <cellStyle name="Formula 11 14" xfId="5097" xr:uid="{00000000-0005-0000-0000-000090130000}"/>
    <cellStyle name="Formula 11 15" xfId="5098" xr:uid="{00000000-0005-0000-0000-000091130000}"/>
    <cellStyle name="Formula 11 16" xfId="5099" xr:uid="{00000000-0005-0000-0000-000092130000}"/>
    <cellStyle name="Formula 11 17" xfId="5100" xr:uid="{00000000-0005-0000-0000-000093130000}"/>
    <cellStyle name="Formula 11 18" xfId="5101" xr:uid="{00000000-0005-0000-0000-000094130000}"/>
    <cellStyle name="Formula 11 19" xfId="5102" xr:uid="{00000000-0005-0000-0000-000095130000}"/>
    <cellStyle name="Formula 11 2" xfId="5103" xr:uid="{00000000-0005-0000-0000-000096130000}"/>
    <cellStyle name="Formula 11 2 2" xfId="5104" xr:uid="{00000000-0005-0000-0000-000097130000}"/>
    <cellStyle name="Formula 11 20" xfId="5105" xr:uid="{00000000-0005-0000-0000-000098130000}"/>
    <cellStyle name="Formula 11 21" xfId="5106" xr:uid="{00000000-0005-0000-0000-000099130000}"/>
    <cellStyle name="Formula 11 22" xfId="5107" xr:uid="{00000000-0005-0000-0000-00009A130000}"/>
    <cellStyle name="Formula 11 23" xfId="5108" xr:uid="{00000000-0005-0000-0000-00009B130000}"/>
    <cellStyle name="Formula 11 3" xfId="5109" xr:uid="{00000000-0005-0000-0000-00009C130000}"/>
    <cellStyle name="Formula 11 3 10" xfId="5110" xr:uid="{00000000-0005-0000-0000-00009D130000}"/>
    <cellStyle name="Formula 11 3 11" xfId="5111" xr:uid="{00000000-0005-0000-0000-00009E130000}"/>
    <cellStyle name="Formula 11 3 12" xfId="5112" xr:uid="{00000000-0005-0000-0000-00009F130000}"/>
    <cellStyle name="Formula 11 3 13" xfId="5113" xr:uid="{00000000-0005-0000-0000-0000A0130000}"/>
    <cellStyle name="Formula 11 3 14" xfId="5114" xr:uid="{00000000-0005-0000-0000-0000A1130000}"/>
    <cellStyle name="Formula 11 3 15" xfId="5115" xr:uid="{00000000-0005-0000-0000-0000A2130000}"/>
    <cellStyle name="Formula 11 3 16" xfId="5116" xr:uid="{00000000-0005-0000-0000-0000A3130000}"/>
    <cellStyle name="Formula 11 3 17" xfId="5117" xr:uid="{00000000-0005-0000-0000-0000A4130000}"/>
    <cellStyle name="Formula 11 3 18" xfId="5118" xr:uid="{00000000-0005-0000-0000-0000A5130000}"/>
    <cellStyle name="Formula 11 3 19" xfId="5119" xr:uid="{00000000-0005-0000-0000-0000A6130000}"/>
    <cellStyle name="Formula 11 3 2" xfId="5120" xr:uid="{00000000-0005-0000-0000-0000A7130000}"/>
    <cellStyle name="Formula 11 3 2 2" xfId="5121" xr:uid="{00000000-0005-0000-0000-0000A8130000}"/>
    <cellStyle name="Formula 11 3 3" xfId="5122" xr:uid="{00000000-0005-0000-0000-0000A9130000}"/>
    <cellStyle name="Formula 11 3 4" xfId="5123" xr:uid="{00000000-0005-0000-0000-0000AA130000}"/>
    <cellStyle name="Formula 11 3 5" xfId="5124" xr:uid="{00000000-0005-0000-0000-0000AB130000}"/>
    <cellStyle name="Formula 11 3 6" xfId="5125" xr:uid="{00000000-0005-0000-0000-0000AC130000}"/>
    <cellStyle name="Formula 11 3 7" xfId="5126" xr:uid="{00000000-0005-0000-0000-0000AD130000}"/>
    <cellStyle name="Formula 11 3 8" xfId="5127" xr:uid="{00000000-0005-0000-0000-0000AE130000}"/>
    <cellStyle name="Formula 11 3 9" xfId="5128" xr:uid="{00000000-0005-0000-0000-0000AF130000}"/>
    <cellStyle name="Formula 11 4" xfId="5129" xr:uid="{00000000-0005-0000-0000-0000B0130000}"/>
    <cellStyle name="Formula 11 4 2" xfId="5130" xr:uid="{00000000-0005-0000-0000-0000B1130000}"/>
    <cellStyle name="Formula 11 5" xfId="5131" xr:uid="{00000000-0005-0000-0000-0000B2130000}"/>
    <cellStyle name="Formula 11 6" xfId="5132" xr:uid="{00000000-0005-0000-0000-0000B3130000}"/>
    <cellStyle name="Formula 11 7" xfId="5133" xr:uid="{00000000-0005-0000-0000-0000B4130000}"/>
    <cellStyle name="Formula 11 8" xfId="5134" xr:uid="{00000000-0005-0000-0000-0000B5130000}"/>
    <cellStyle name="Formula 11 9" xfId="5135" xr:uid="{00000000-0005-0000-0000-0000B6130000}"/>
    <cellStyle name="Formula 110" xfId="5136" xr:uid="{00000000-0005-0000-0000-0000B7130000}"/>
    <cellStyle name="Formula 111" xfId="5137" xr:uid="{00000000-0005-0000-0000-0000B8130000}"/>
    <cellStyle name="Formula 112" xfId="5138" xr:uid="{00000000-0005-0000-0000-0000B9130000}"/>
    <cellStyle name="Formula 113" xfId="5139" xr:uid="{00000000-0005-0000-0000-0000BA130000}"/>
    <cellStyle name="Formula 114" xfId="5140" xr:uid="{00000000-0005-0000-0000-0000BB130000}"/>
    <cellStyle name="Formula 115" xfId="5141" xr:uid="{00000000-0005-0000-0000-0000BC130000}"/>
    <cellStyle name="Formula 116" xfId="5142" xr:uid="{00000000-0005-0000-0000-0000BD130000}"/>
    <cellStyle name="Formula 117" xfId="5143" xr:uid="{00000000-0005-0000-0000-0000BE130000}"/>
    <cellStyle name="Formula 118" xfId="5144" xr:uid="{00000000-0005-0000-0000-0000BF130000}"/>
    <cellStyle name="Formula 119" xfId="5145" xr:uid="{00000000-0005-0000-0000-0000C0130000}"/>
    <cellStyle name="Formula 12" xfId="5146" xr:uid="{00000000-0005-0000-0000-0000C1130000}"/>
    <cellStyle name="Formula 12 10" xfId="5147" xr:uid="{00000000-0005-0000-0000-0000C2130000}"/>
    <cellStyle name="Formula 12 11" xfId="5148" xr:uid="{00000000-0005-0000-0000-0000C3130000}"/>
    <cellStyle name="Formula 12 12" xfId="5149" xr:uid="{00000000-0005-0000-0000-0000C4130000}"/>
    <cellStyle name="Formula 12 13" xfId="5150" xr:uid="{00000000-0005-0000-0000-0000C5130000}"/>
    <cellStyle name="Formula 12 14" xfId="5151" xr:uid="{00000000-0005-0000-0000-0000C6130000}"/>
    <cellStyle name="Formula 12 15" xfId="5152" xr:uid="{00000000-0005-0000-0000-0000C7130000}"/>
    <cellStyle name="Formula 12 16" xfId="5153" xr:uid="{00000000-0005-0000-0000-0000C8130000}"/>
    <cellStyle name="Formula 12 17" xfId="5154" xr:uid="{00000000-0005-0000-0000-0000C9130000}"/>
    <cellStyle name="Formula 12 18" xfId="5155" xr:uid="{00000000-0005-0000-0000-0000CA130000}"/>
    <cellStyle name="Formula 12 19" xfId="5156" xr:uid="{00000000-0005-0000-0000-0000CB130000}"/>
    <cellStyle name="Formula 12 2" xfId="5157" xr:uid="{00000000-0005-0000-0000-0000CC130000}"/>
    <cellStyle name="Formula 12 2 2" xfId="5158" xr:uid="{00000000-0005-0000-0000-0000CD130000}"/>
    <cellStyle name="Formula 12 20" xfId="5159" xr:uid="{00000000-0005-0000-0000-0000CE130000}"/>
    <cellStyle name="Formula 12 21" xfId="5160" xr:uid="{00000000-0005-0000-0000-0000CF130000}"/>
    <cellStyle name="Formula 12 22" xfId="5161" xr:uid="{00000000-0005-0000-0000-0000D0130000}"/>
    <cellStyle name="Formula 12 23" xfId="5162" xr:uid="{00000000-0005-0000-0000-0000D1130000}"/>
    <cellStyle name="Formula 12 3" xfId="5163" xr:uid="{00000000-0005-0000-0000-0000D2130000}"/>
    <cellStyle name="Formula 12 3 10" xfId="5164" xr:uid="{00000000-0005-0000-0000-0000D3130000}"/>
    <cellStyle name="Formula 12 3 11" xfId="5165" xr:uid="{00000000-0005-0000-0000-0000D4130000}"/>
    <cellStyle name="Formula 12 3 12" xfId="5166" xr:uid="{00000000-0005-0000-0000-0000D5130000}"/>
    <cellStyle name="Formula 12 3 13" xfId="5167" xr:uid="{00000000-0005-0000-0000-0000D6130000}"/>
    <cellStyle name="Formula 12 3 14" xfId="5168" xr:uid="{00000000-0005-0000-0000-0000D7130000}"/>
    <cellStyle name="Formula 12 3 15" xfId="5169" xr:uid="{00000000-0005-0000-0000-0000D8130000}"/>
    <cellStyle name="Formula 12 3 16" xfId="5170" xr:uid="{00000000-0005-0000-0000-0000D9130000}"/>
    <cellStyle name="Formula 12 3 17" xfId="5171" xr:uid="{00000000-0005-0000-0000-0000DA130000}"/>
    <cellStyle name="Formula 12 3 18" xfId="5172" xr:uid="{00000000-0005-0000-0000-0000DB130000}"/>
    <cellStyle name="Formula 12 3 19" xfId="5173" xr:uid="{00000000-0005-0000-0000-0000DC130000}"/>
    <cellStyle name="Formula 12 3 2" xfId="5174" xr:uid="{00000000-0005-0000-0000-0000DD130000}"/>
    <cellStyle name="Formula 12 3 2 2" xfId="5175" xr:uid="{00000000-0005-0000-0000-0000DE130000}"/>
    <cellStyle name="Formula 12 3 3" xfId="5176" xr:uid="{00000000-0005-0000-0000-0000DF130000}"/>
    <cellStyle name="Formula 12 3 4" xfId="5177" xr:uid="{00000000-0005-0000-0000-0000E0130000}"/>
    <cellStyle name="Formula 12 3 5" xfId="5178" xr:uid="{00000000-0005-0000-0000-0000E1130000}"/>
    <cellStyle name="Formula 12 3 6" xfId="5179" xr:uid="{00000000-0005-0000-0000-0000E2130000}"/>
    <cellStyle name="Formula 12 3 7" xfId="5180" xr:uid="{00000000-0005-0000-0000-0000E3130000}"/>
    <cellStyle name="Formula 12 3 8" xfId="5181" xr:uid="{00000000-0005-0000-0000-0000E4130000}"/>
    <cellStyle name="Formula 12 3 9" xfId="5182" xr:uid="{00000000-0005-0000-0000-0000E5130000}"/>
    <cellStyle name="Formula 12 4" xfId="5183" xr:uid="{00000000-0005-0000-0000-0000E6130000}"/>
    <cellStyle name="Formula 12 4 2" xfId="5184" xr:uid="{00000000-0005-0000-0000-0000E7130000}"/>
    <cellStyle name="Formula 12 5" xfId="5185" xr:uid="{00000000-0005-0000-0000-0000E8130000}"/>
    <cellStyle name="Formula 12 6" xfId="5186" xr:uid="{00000000-0005-0000-0000-0000E9130000}"/>
    <cellStyle name="Formula 12 7" xfId="5187" xr:uid="{00000000-0005-0000-0000-0000EA130000}"/>
    <cellStyle name="Formula 12 8" xfId="5188" xr:uid="{00000000-0005-0000-0000-0000EB130000}"/>
    <cellStyle name="Formula 12 9" xfId="5189" xr:uid="{00000000-0005-0000-0000-0000EC130000}"/>
    <cellStyle name="Formula 120" xfId="5190" xr:uid="{00000000-0005-0000-0000-0000ED130000}"/>
    <cellStyle name="Formula 121" xfId="5191" xr:uid="{00000000-0005-0000-0000-0000EE130000}"/>
    <cellStyle name="Formula 122" xfId="5192" xr:uid="{00000000-0005-0000-0000-0000EF130000}"/>
    <cellStyle name="Formula 123" xfId="5193" xr:uid="{00000000-0005-0000-0000-0000F0130000}"/>
    <cellStyle name="Formula 124" xfId="5194" xr:uid="{00000000-0005-0000-0000-0000F1130000}"/>
    <cellStyle name="Formula 125" xfId="5195" xr:uid="{00000000-0005-0000-0000-0000F2130000}"/>
    <cellStyle name="Formula 126" xfId="5196" xr:uid="{00000000-0005-0000-0000-0000F3130000}"/>
    <cellStyle name="Formula 127" xfId="5197" xr:uid="{00000000-0005-0000-0000-0000F4130000}"/>
    <cellStyle name="Formula 128" xfId="5198" xr:uid="{00000000-0005-0000-0000-0000F5130000}"/>
    <cellStyle name="Formula 129" xfId="5199" xr:uid="{00000000-0005-0000-0000-0000F6130000}"/>
    <cellStyle name="Formula 13" xfId="5200" xr:uid="{00000000-0005-0000-0000-0000F7130000}"/>
    <cellStyle name="Formula 13 10" xfId="5201" xr:uid="{00000000-0005-0000-0000-0000F8130000}"/>
    <cellStyle name="Formula 13 11" xfId="5202" xr:uid="{00000000-0005-0000-0000-0000F9130000}"/>
    <cellStyle name="Formula 13 12" xfId="5203" xr:uid="{00000000-0005-0000-0000-0000FA130000}"/>
    <cellStyle name="Formula 13 13" xfId="5204" xr:uid="{00000000-0005-0000-0000-0000FB130000}"/>
    <cellStyle name="Formula 13 14" xfId="5205" xr:uid="{00000000-0005-0000-0000-0000FC130000}"/>
    <cellStyle name="Formula 13 15" xfId="5206" xr:uid="{00000000-0005-0000-0000-0000FD130000}"/>
    <cellStyle name="Formula 13 16" xfId="5207" xr:uid="{00000000-0005-0000-0000-0000FE130000}"/>
    <cellStyle name="Formula 13 17" xfId="5208" xr:uid="{00000000-0005-0000-0000-0000FF130000}"/>
    <cellStyle name="Formula 13 18" xfId="5209" xr:uid="{00000000-0005-0000-0000-000000140000}"/>
    <cellStyle name="Formula 13 19" xfId="5210" xr:uid="{00000000-0005-0000-0000-000001140000}"/>
    <cellStyle name="Formula 13 2" xfId="5211" xr:uid="{00000000-0005-0000-0000-000002140000}"/>
    <cellStyle name="Formula 13 2 2" xfId="5212" xr:uid="{00000000-0005-0000-0000-000003140000}"/>
    <cellStyle name="Formula 13 20" xfId="5213" xr:uid="{00000000-0005-0000-0000-000004140000}"/>
    <cellStyle name="Formula 13 21" xfId="5214" xr:uid="{00000000-0005-0000-0000-000005140000}"/>
    <cellStyle name="Formula 13 22" xfId="5215" xr:uid="{00000000-0005-0000-0000-000006140000}"/>
    <cellStyle name="Formula 13 23" xfId="5216" xr:uid="{00000000-0005-0000-0000-000007140000}"/>
    <cellStyle name="Formula 13 3" xfId="5217" xr:uid="{00000000-0005-0000-0000-000008140000}"/>
    <cellStyle name="Formula 13 3 10" xfId="5218" xr:uid="{00000000-0005-0000-0000-000009140000}"/>
    <cellStyle name="Formula 13 3 11" xfId="5219" xr:uid="{00000000-0005-0000-0000-00000A140000}"/>
    <cellStyle name="Formula 13 3 12" xfId="5220" xr:uid="{00000000-0005-0000-0000-00000B140000}"/>
    <cellStyle name="Formula 13 3 13" xfId="5221" xr:uid="{00000000-0005-0000-0000-00000C140000}"/>
    <cellStyle name="Formula 13 3 14" xfId="5222" xr:uid="{00000000-0005-0000-0000-00000D140000}"/>
    <cellStyle name="Formula 13 3 15" xfId="5223" xr:uid="{00000000-0005-0000-0000-00000E140000}"/>
    <cellStyle name="Formula 13 3 16" xfId="5224" xr:uid="{00000000-0005-0000-0000-00000F140000}"/>
    <cellStyle name="Formula 13 3 17" xfId="5225" xr:uid="{00000000-0005-0000-0000-000010140000}"/>
    <cellStyle name="Formula 13 3 18" xfId="5226" xr:uid="{00000000-0005-0000-0000-000011140000}"/>
    <cellStyle name="Formula 13 3 19" xfId="5227" xr:uid="{00000000-0005-0000-0000-000012140000}"/>
    <cellStyle name="Formula 13 3 2" xfId="5228" xr:uid="{00000000-0005-0000-0000-000013140000}"/>
    <cellStyle name="Formula 13 3 2 2" xfId="5229" xr:uid="{00000000-0005-0000-0000-000014140000}"/>
    <cellStyle name="Formula 13 3 3" xfId="5230" xr:uid="{00000000-0005-0000-0000-000015140000}"/>
    <cellStyle name="Formula 13 3 4" xfId="5231" xr:uid="{00000000-0005-0000-0000-000016140000}"/>
    <cellStyle name="Formula 13 3 5" xfId="5232" xr:uid="{00000000-0005-0000-0000-000017140000}"/>
    <cellStyle name="Formula 13 3 6" xfId="5233" xr:uid="{00000000-0005-0000-0000-000018140000}"/>
    <cellStyle name="Formula 13 3 7" xfId="5234" xr:uid="{00000000-0005-0000-0000-000019140000}"/>
    <cellStyle name="Formula 13 3 8" xfId="5235" xr:uid="{00000000-0005-0000-0000-00001A140000}"/>
    <cellStyle name="Formula 13 3 9" xfId="5236" xr:uid="{00000000-0005-0000-0000-00001B140000}"/>
    <cellStyle name="Formula 13 4" xfId="5237" xr:uid="{00000000-0005-0000-0000-00001C140000}"/>
    <cellStyle name="Formula 13 4 2" xfId="5238" xr:uid="{00000000-0005-0000-0000-00001D140000}"/>
    <cellStyle name="Formula 13 5" xfId="5239" xr:uid="{00000000-0005-0000-0000-00001E140000}"/>
    <cellStyle name="Formula 13 6" xfId="5240" xr:uid="{00000000-0005-0000-0000-00001F140000}"/>
    <cellStyle name="Formula 13 7" xfId="5241" xr:uid="{00000000-0005-0000-0000-000020140000}"/>
    <cellStyle name="Formula 13 8" xfId="5242" xr:uid="{00000000-0005-0000-0000-000021140000}"/>
    <cellStyle name="Formula 13 9" xfId="5243" xr:uid="{00000000-0005-0000-0000-000022140000}"/>
    <cellStyle name="Formula 130" xfId="5244" xr:uid="{00000000-0005-0000-0000-000023140000}"/>
    <cellStyle name="Formula 131" xfId="5245" xr:uid="{00000000-0005-0000-0000-000024140000}"/>
    <cellStyle name="Formula 132" xfId="5246" xr:uid="{00000000-0005-0000-0000-000025140000}"/>
    <cellStyle name="Formula 133" xfId="5247" xr:uid="{00000000-0005-0000-0000-000026140000}"/>
    <cellStyle name="Formula 134" xfId="5248" xr:uid="{00000000-0005-0000-0000-000027140000}"/>
    <cellStyle name="Formula 135" xfId="5249" xr:uid="{00000000-0005-0000-0000-000028140000}"/>
    <cellStyle name="Formula 136" xfId="5250" xr:uid="{00000000-0005-0000-0000-000029140000}"/>
    <cellStyle name="Formula 137" xfId="5251" xr:uid="{00000000-0005-0000-0000-00002A140000}"/>
    <cellStyle name="Formula 138" xfId="5252" xr:uid="{00000000-0005-0000-0000-00002B140000}"/>
    <cellStyle name="Formula 139" xfId="5253" xr:uid="{00000000-0005-0000-0000-00002C140000}"/>
    <cellStyle name="Formula 14" xfId="5254" xr:uid="{00000000-0005-0000-0000-00002D140000}"/>
    <cellStyle name="Formula 14 10" xfId="5255" xr:uid="{00000000-0005-0000-0000-00002E140000}"/>
    <cellStyle name="Formula 14 11" xfId="5256" xr:uid="{00000000-0005-0000-0000-00002F140000}"/>
    <cellStyle name="Formula 14 12" xfId="5257" xr:uid="{00000000-0005-0000-0000-000030140000}"/>
    <cellStyle name="Formula 14 13" xfId="5258" xr:uid="{00000000-0005-0000-0000-000031140000}"/>
    <cellStyle name="Formula 14 14" xfId="5259" xr:uid="{00000000-0005-0000-0000-000032140000}"/>
    <cellStyle name="Formula 14 15" xfId="5260" xr:uid="{00000000-0005-0000-0000-000033140000}"/>
    <cellStyle name="Formula 14 16" xfId="5261" xr:uid="{00000000-0005-0000-0000-000034140000}"/>
    <cellStyle name="Formula 14 17" xfId="5262" xr:uid="{00000000-0005-0000-0000-000035140000}"/>
    <cellStyle name="Formula 14 18" xfId="5263" xr:uid="{00000000-0005-0000-0000-000036140000}"/>
    <cellStyle name="Formula 14 19" xfId="5264" xr:uid="{00000000-0005-0000-0000-000037140000}"/>
    <cellStyle name="Formula 14 2" xfId="5265" xr:uid="{00000000-0005-0000-0000-000038140000}"/>
    <cellStyle name="Formula 14 2 2" xfId="5266" xr:uid="{00000000-0005-0000-0000-000039140000}"/>
    <cellStyle name="Formula 14 20" xfId="5267" xr:uid="{00000000-0005-0000-0000-00003A140000}"/>
    <cellStyle name="Formula 14 21" xfId="5268" xr:uid="{00000000-0005-0000-0000-00003B140000}"/>
    <cellStyle name="Formula 14 22" xfId="5269" xr:uid="{00000000-0005-0000-0000-00003C140000}"/>
    <cellStyle name="Formula 14 23" xfId="5270" xr:uid="{00000000-0005-0000-0000-00003D140000}"/>
    <cellStyle name="Formula 14 3" xfId="5271" xr:uid="{00000000-0005-0000-0000-00003E140000}"/>
    <cellStyle name="Formula 14 3 10" xfId="5272" xr:uid="{00000000-0005-0000-0000-00003F140000}"/>
    <cellStyle name="Formula 14 3 11" xfId="5273" xr:uid="{00000000-0005-0000-0000-000040140000}"/>
    <cellStyle name="Formula 14 3 12" xfId="5274" xr:uid="{00000000-0005-0000-0000-000041140000}"/>
    <cellStyle name="Formula 14 3 13" xfId="5275" xr:uid="{00000000-0005-0000-0000-000042140000}"/>
    <cellStyle name="Formula 14 3 14" xfId="5276" xr:uid="{00000000-0005-0000-0000-000043140000}"/>
    <cellStyle name="Formula 14 3 15" xfId="5277" xr:uid="{00000000-0005-0000-0000-000044140000}"/>
    <cellStyle name="Formula 14 3 16" xfId="5278" xr:uid="{00000000-0005-0000-0000-000045140000}"/>
    <cellStyle name="Formula 14 3 17" xfId="5279" xr:uid="{00000000-0005-0000-0000-000046140000}"/>
    <cellStyle name="Formula 14 3 18" xfId="5280" xr:uid="{00000000-0005-0000-0000-000047140000}"/>
    <cellStyle name="Formula 14 3 19" xfId="5281" xr:uid="{00000000-0005-0000-0000-000048140000}"/>
    <cellStyle name="Formula 14 3 2" xfId="5282" xr:uid="{00000000-0005-0000-0000-000049140000}"/>
    <cellStyle name="Formula 14 3 2 2" xfId="5283" xr:uid="{00000000-0005-0000-0000-00004A140000}"/>
    <cellStyle name="Formula 14 3 3" xfId="5284" xr:uid="{00000000-0005-0000-0000-00004B140000}"/>
    <cellStyle name="Formula 14 3 4" xfId="5285" xr:uid="{00000000-0005-0000-0000-00004C140000}"/>
    <cellStyle name="Formula 14 3 5" xfId="5286" xr:uid="{00000000-0005-0000-0000-00004D140000}"/>
    <cellStyle name="Formula 14 3 6" xfId="5287" xr:uid="{00000000-0005-0000-0000-00004E140000}"/>
    <cellStyle name="Formula 14 3 7" xfId="5288" xr:uid="{00000000-0005-0000-0000-00004F140000}"/>
    <cellStyle name="Formula 14 3 8" xfId="5289" xr:uid="{00000000-0005-0000-0000-000050140000}"/>
    <cellStyle name="Formula 14 3 9" xfId="5290" xr:uid="{00000000-0005-0000-0000-000051140000}"/>
    <cellStyle name="Formula 14 4" xfId="5291" xr:uid="{00000000-0005-0000-0000-000052140000}"/>
    <cellStyle name="Formula 14 4 2" xfId="5292" xr:uid="{00000000-0005-0000-0000-000053140000}"/>
    <cellStyle name="Formula 14 5" xfId="5293" xr:uid="{00000000-0005-0000-0000-000054140000}"/>
    <cellStyle name="Formula 14 6" xfId="5294" xr:uid="{00000000-0005-0000-0000-000055140000}"/>
    <cellStyle name="Formula 14 7" xfId="5295" xr:uid="{00000000-0005-0000-0000-000056140000}"/>
    <cellStyle name="Formula 14 8" xfId="5296" xr:uid="{00000000-0005-0000-0000-000057140000}"/>
    <cellStyle name="Formula 14 9" xfId="5297" xr:uid="{00000000-0005-0000-0000-000058140000}"/>
    <cellStyle name="Formula 140" xfId="5298" xr:uid="{00000000-0005-0000-0000-000059140000}"/>
    <cellStyle name="Formula 141" xfId="5299" xr:uid="{00000000-0005-0000-0000-00005A140000}"/>
    <cellStyle name="Formula 142" xfId="5300" xr:uid="{00000000-0005-0000-0000-00005B140000}"/>
    <cellStyle name="Formula 143" xfId="5301" xr:uid="{00000000-0005-0000-0000-00005C140000}"/>
    <cellStyle name="Formula 144" xfId="5302" xr:uid="{00000000-0005-0000-0000-00005D140000}"/>
    <cellStyle name="Formula 145" xfId="5303" xr:uid="{00000000-0005-0000-0000-00005E140000}"/>
    <cellStyle name="Formula 146" xfId="5304" xr:uid="{00000000-0005-0000-0000-00005F140000}"/>
    <cellStyle name="Formula 147" xfId="5305" xr:uid="{00000000-0005-0000-0000-000060140000}"/>
    <cellStyle name="Formula 148" xfId="5306" xr:uid="{00000000-0005-0000-0000-000061140000}"/>
    <cellStyle name="Formula 149" xfId="5307" xr:uid="{00000000-0005-0000-0000-000062140000}"/>
    <cellStyle name="Formula 15" xfId="5308" xr:uid="{00000000-0005-0000-0000-000063140000}"/>
    <cellStyle name="Formula 15 10" xfId="5309" xr:uid="{00000000-0005-0000-0000-000064140000}"/>
    <cellStyle name="Formula 15 11" xfId="5310" xr:uid="{00000000-0005-0000-0000-000065140000}"/>
    <cellStyle name="Formula 15 12" xfId="5311" xr:uid="{00000000-0005-0000-0000-000066140000}"/>
    <cellStyle name="Formula 15 13" xfId="5312" xr:uid="{00000000-0005-0000-0000-000067140000}"/>
    <cellStyle name="Formula 15 14" xfId="5313" xr:uid="{00000000-0005-0000-0000-000068140000}"/>
    <cellStyle name="Formula 15 15" xfId="5314" xr:uid="{00000000-0005-0000-0000-000069140000}"/>
    <cellStyle name="Formula 15 16" xfId="5315" xr:uid="{00000000-0005-0000-0000-00006A140000}"/>
    <cellStyle name="Formula 15 17" xfId="5316" xr:uid="{00000000-0005-0000-0000-00006B140000}"/>
    <cellStyle name="Formula 15 18" xfId="5317" xr:uid="{00000000-0005-0000-0000-00006C140000}"/>
    <cellStyle name="Formula 15 19" xfId="5318" xr:uid="{00000000-0005-0000-0000-00006D140000}"/>
    <cellStyle name="Formula 15 2" xfId="5319" xr:uid="{00000000-0005-0000-0000-00006E140000}"/>
    <cellStyle name="Formula 15 2 2" xfId="5320" xr:uid="{00000000-0005-0000-0000-00006F140000}"/>
    <cellStyle name="Formula 15 20" xfId="5321" xr:uid="{00000000-0005-0000-0000-000070140000}"/>
    <cellStyle name="Formula 15 21" xfId="5322" xr:uid="{00000000-0005-0000-0000-000071140000}"/>
    <cellStyle name="Formula 15 22" xfId="5323" xr:uid="{00000000-0005-0000-0000-000072140000}"/>
    <cellStyle name="Formula 15 23" xfId="5324" xr:uid="{00000000-0005-0000-0000-000073140000}"/>
    <cellStyle name="Formula 15 3" xfId="5325" xr:uid="{00000000-0005-0000-0000-000074140000}"/>
    <cellStyle name="Formula 15 3 10" xfId="5326" xr:uid="{00000000-0005-0000-0000-000075140000}"/>
    <cellStyle name="Formula 15 3 11" xfId="5327" xr:uid="{00000000-0005-0000-0000-000076140000}"/>
    <cellStyle name="Formula 15 3 12" xfId="5328" xr:uid="{00000000-0005-0000-0000-000077140000}"/>
    <cellStyle name="Formula 15 3 13" xfId="5329" xr:uid="{00000000-0005-0000-0000-000078140000}"/>
    <cellStyle name="Formula 15 3 14" xfId="5330" xr:uid="{00000000-0005-0000-0000-000079140000}"/>
    <cellStyle name="Formula 15 3 15" xfId="5331" xr:uid="{00000000-0005-0000-0000-00007A140000}"/>
    <cellStyle name="Formula 15 3 16" xfId="5332" xr:uid="{00000000-0005-0000-0000-00007B140000}"/>
    <cellStyle name="Formula 15 3 17" xfId="5333" xr:uid="{00000000-0005-0000-0000-00007C140000}"/>
    <cellStyle name="Formula 15 3 18" xfId="5334" xr:uid="{00000000-0005-0000-0000-00007D140000}"/>
    <cellStyle name="Formula 15 3 19" xfId="5335" xr:uid="{00000000-0005-0000-0000-00007E140000}"/>
    <cellStyle name="Formula 15 3 2" xfId="5336" xr:uid="{00000000-0005-0000-0000-00007F140000}"/>
    <cellStyle name="Formula 15 3 2 2" xfId="5337" xr:uid="{00000000-0005-0000-0000-000080140000}"/>
    <cellStyle name="Formula 15 3 3" xfId="5338" xr:uid="{00000000-0005-0000-0000-000081140000}"/>
    <cellStyle name="Formula 15 3 4" xfId="5339" xr:uid="{00000000-0005-0000-0000-000082140000}"/>
    <cellStyle name="Formula 15 3 5" xfId="5340" xr:uid="{00000000-0005-0000-0000-000083140000}"/>
    <cellStyle name="Formula 15 3 6" xfId="5341" xr:uid="{00000000-0005-0000-0000-000084140000}"/>
    <cellStyle name="Formula 15 3 7" xfId="5342" xr:uid="{00000000-0005-0000-0000-000085140000}"/>
    <cellStyle name="Formula 15 3 8" xfId="5343" xr:uid="{00000000-0005-0000-0000-000086140000}"/>
    <cellStyle name="Formula 15 3 9" xfId="5344" xr:uid="{00000000-0005-0000-0000-000087140000}"/>
    <cellStyle name="Formula 15 4" xfId="5345" xr:uid="{00000000-0005-0000-0000-000088140000}"/>
    <cellStyle name="Formula 15 4 2" xfId="5346" xr:uid="{00000000-0005-0000-0000-000089140000}"/>
    <cellStyle name="Formula 15 5" xfId="5347" xr:uid="{00000000-0005-0000-0000-00008A140000}"/>
    <cellStyle name="Formula 15 6" xfId="5348" xr:uid="{00000000-0005-0000-0000-00008B140000}"/>
    <cellStyle name="Formula 15 7" xfId="5349" xr:uid="{00000000-0005-0000-0000-00008C140000}"/>
    <cellStyle name="Formula 15 8" xfId="5350" xr:uid="{00000000-0005-0000-0000-00008D140000}"/>
    <cellStyle name="Formula 15 9" xfId="5351" xr:uid="{00000000-0005-0000-0000-00008E140000}"/>
    <cellStyle name="Formula 150" xfId="5352" xr:uid="{00000000-0005-0000-0000-00008F140000}"/>
    <cellStyle name="Formula 151" xfId="5353" xr:uid="{00000000-0005-0000-0000-000090140000}"/>
    <cellStyle name="Formula 152" xfId="5354" xr:uid="{00000000-0005-0000-0000-000091140000}"/>
    <cellStyle name="Formula 153" xfId="5355" xr:uid="{00000000-0005-0000-0000-000092140000}"/>
    <cellStyle name="Formula 154" xfId="5356" xr:uid="{00000000-0005-0000-0000-000093140000}"/>
    <cellStyle name="Formula 155" xfId="5357" xr:uid="{00000000-0005-0000-0000-000094140000}"/>
    <cellStyle name="Formula 156" xfId="5358" xr:uid="{00000000-0005-0000-0000-000095140000}"/>
    <cellStyle name="Formula 157" xfId="5359" xr:uid="{00000000-0005-0000-0000-000096140000}"/>
    <cellStyle name="Formula 158" xfId="5360" xr:uid="{00000000-0005-0000-0000-000097140000}"/>
    <cellStyle name="Formula 159" xfId="5361" xr:uid="{00000000-0005-0000-0000-000098140000}"/>
    <cellStyle name="Formula 16" xfId="5362" xr:uid="{00000000-0005-0000-0000-000099140000}"/>
    <cellStyle name="Formula 16 10" xfId="5363" xr:uid="{00000000-0005-0000-0000-00009A140000}"/>
    <cellStyle name="Formula 16 11" xfId="5364" xr:uid="{00000000-0005-0000-0000-00009B140000}"/>
    <cellStyle name="Formula 16 12" xfId="5365" xr:uid="{00000000-0005-0000-0000-00009C140000}"/>
    <cellStyle name="Formula 16 13" xfId="5366" xr:uid="{00000000-0005-0000-0000-00009D140000}"/>
    <cellStyle name="Formula 16 14" xfId="5367" xr:uid="{00000000-0005-0000-0000-00009E140000}"/>
    <cellStyle name="Formula 16 15" xfId="5368" xr:uid="{00000000-0005-0000-0000-00009F140000}"/>
    <cellStyle name="Formula 16 16" xfId="5369" xr:uid="{00000000-0005-0000-0000-0000A0140000}"/>
    <cellStyle name="Formula 16 17" xfId="5370" xr:uid="{00000000-0005-0000-0000-0000A1140000}"/>
    <cellStyle name="Formula 16 18" xfId="5371" xr:uid="{00000000-0005-0000-0000-0000A2140000}"/>
    <cellStyle name="Formula 16 19" xfId="5372" xr:uid="{00000000-0005-0000-0000-0000A3140000}"/>
    <cellStyle name="Formula 16 2" xfId="5373" xr:uid="{00000000-0005-0000-0000-0000A4140000}"/>
    <cellStyle name="Formula 16 2 2" xfId="5374" xr:uid="{00000000-0005-0000-0000-0000A5140000}"/>
    <cellStyle name="Formula 16 20" xfId="5375" xr:uid="{00000000-0005-0000-0000-0000A6140000}"/>
    <cellStyle name="Formula 16 21" xfId="5376" xr:uid="{00000000-0005-0000-0000-0000A7140000}"/>
    <cellStyle name="Formula 16 22" xfId="5377" xr:uid="{00000000-0005-0000-0000-0000A8140000}"/>
    <cellStyle name="Formula 16 23" xfId="5378" xr:uid="{00000000-0005-0000-0000-0000A9140000}"/>
    <cellStyle name="Formula 16 3" xfId="5379" xr:uid="{00000000-0005-0000-0000-0000AA140000}"/>
    <cellStyle name="Formula 16 3 10" xfId="5380" xr:uid="{00000000-0005-0000-0000-0000AB140000}"/>
    <cellStyle name="Formula 16 3 11" xfId="5381" xr:uid="{00000000-0005-0000-0000-0000AC140000}"/>
    <cellStyle name="Formula 16 3 12" xfId="5382" xr:uid="{00000000-0005-0000-0000-0000AD140000}"/>
    <cellStyle name="Formula 16 3 13" xfId="5383" xr:uid="{00000000-0005-0000-0000-0000AE140000}"/>
    <cellStyle name="Formula 16 3 14" xfId="5384" xr:uid="{00000000-0005-0000-0000-0000AF140000}"/>
    <cellStyle name="Formula 16 3 15" xfId="5385" xr:uid="{00000000-0005-0000-0000-0000B0140000}"/>
    <cellStyle name="Formula 16 3 16" xfId="5386" xr:uid="{00000000-0005-0000-0000-0000B1140000}"/>
    <cellStyle name="Formula 16 3 17" xfId="5387" xr:uid="{00000000-0005-0000-0000-0000B2140000}"/>
    <cellStyle name="Formula 16 3 18" xfId="5388" xr:uid="{00000000-0005-0000-0000-0000B3140000}"/>
    <cellStyle name="Formula 16 3 19" xfId="5389" xr:uid="{00000000-0005-0000-0000-0000B4140000}"/>
    <cellStyle name="Formula 16 3 2" xfId="5390" xr:uid="{00000000-0005-0000-0000-0000B5140000}"/>
    <cellStyle name="Formula 16 3 2 2" xfId="5391" xr:uid="{00000000-0005-0000-0000-0000B6140000}"/>
    <cellStyle name="Formula 16 3 3" xfId="5392" xr:uid="{00000000-0005-0000-0000-0000B7140000}"/>
    <cellStyle name="Formula 16 3 4" xfId="5393" xr:uid="{00000000-0005-0000-0000-0000B8140000}"/>
    <cellStyle name="Formula 16 3 5" xfId="5394" xr:uid="{00000000-0005-0000-0000-0000B9140000}"/>
    <cellStyle name="Formula 16 3 6" xfId="5395" xr:uid="{00000000-0005-0000-0000-0000BA140000}"/>
    <cellStyle name="Formula 16 3 7" xfId="5396" xr:uid="{00000000-0005-0000-0000-0000BB140000}"/>
    <cellStyle name="Formula 16 3 8" xfId="5397" xr:uid="{00000000-0005-0000-0000-0000BC140000}"/>
    <cellStyle name="Formula 16 3 9" xfId="5398" xr:uid="{00000000-0005-0000-0000-0000BD140000}"/>
    <cellStyle name="Formula 16 4" xfId="5399" xr:uid="{00000000-0005-0000-0000-0000BE140000}"/>
    <cellStyle name="Formula 16 4 2" xfId="5400" xr:uid="{00000000-0005-0000-0000-0000BF140000}"/>
    <cellStyle name="Formula 16 5" xfId="5401" xr:uid="{00000000-0005-0000-0000-0000C0140000}"/>
    <cellStyle name="Formula 16 6" xfId="5402" xr:uid="{00000000-0005-0000-0000-0000C1140000}"/>
    <cellStyle name="Formula 16 7" xfId="5403" xr:uid="{00000000-0005-0000-0000-0000C2140000}"/>
    <cellStyle name="Formula 16 8" xfId="5404" xr:uid="{00000000-0005-0000-0000-0000C3140000}"/>
    <cellStyle name="Formula 16 9" xfId="5405" xr:uid="{00000000-0005-0000-0000-0000C4140000}"/>
    <cellStyle name="Formula 160" xfId="5406" xr:uid="{00000000-0005-0000-0000-0000C5140000}"/>
    <cellStyle name="Formula 161" xfId="5407" xr:uid="{00000000-0005-0000-0000-0000C6140000}"/>
    <cellStyle name="Formula 162" xfId="5408" xr:uid="{00000000-0005-0000-0000-0000C7140000}"/>
    <cellStyle name="Formula 163" xfId="5409" xr:uid="{00000000-0005-0000-0000-0000C8140000}"/>
    <cellStyle name="Formula 164" xfId="5410" xr:uid="{00000000-0005-0000-0000-0000C9140000}"/>
    <cellStyle name="Formula 165" xfId="5411" xr:uid="{00000000-0005-0000-0000-0000CA140000}"/>
    <cellStyle name="Formula 166" xfId="5412" xr:uid="{00000000-0005-0000-0000-0000CB140000}"/>
    <cellStyle name="Formula 167" xfId="5413" xr:uid="{00000000-0005-0000-0000-0000CC140000}"/>
    <cellStyle name="Formula 168" xfId="5414" xr:uid="{00000000-0005-0000-0000-0000CD140000}"/>
    <cellStyle name="Formula 169" xfId="5415" xr:uid="{00000000-0005-0000-0000-0000CE140000}"/>
    <cellStyle name="Formula 17" xfId="5416" xr:uid="{00000000-0005-0000-0000-0000CF140000}"/>
    <cellStyle name="Formula 17 10" xfId="5417" xr:uid="{00000000-0005-0000-0000-0000D0140000}"/>
    <cellStyle name="Formula 17 11" xfId="5418" xr:uid="{00000000-0005-0000-0000-0000D1140000}"/>
    <cellStyle name="Formula 17 12" xfId="5419" xr:uid="{00000000-0005-0000-0000-0000D2140000}"/>
    <cellStyle name="Formula 17 13" xfId="5420" xr:uid="{00000000-0005-0000-0000-0000D3140000}"/>
    <cellStyle name="Formula 17 14" xfId="5421" xr:uid="{00000000-0005-0000-0000-0000D4140000}"/>
    <cellStyle name="Formula 17 15" xfId="5422" xr:uid="{00000000-0005-0000-0000-0000D5140000}"/>
    <cellStyle name="Formula 17 16" xfId="5423" xr:uid="{00000000-0005-0000-0000-0000D6140000}"/>
    <cellStyle name="Formula 17 17" xfId="5424" xr:uid="{00000000-0005-0000-0000-0000D7140000}"/>
    <cellStyle name="Formula 17 18" xfId="5425" xr:uid="{00000000-0005-0000-0000-0000D8140000}"/>
    <cellStyle name="Formula 17 19" xfId="5426" xr:uid="{00000000-0005-0000-0000-0000D9140000}"/>
    <cellStyle name="Formula 17 2" xfId="5427" xr:uid="{00000000-0005-0000-0000-0000DA140000}"/>
    <cellStyle name="Formula 17 2 2" xfId="5428" xr:uid="{00000000-0005-0000-0000-0000DB140000}"/>
    <cellStyle name="Formula 17 20" xfId="5429" xr:uid="{00000000-0005-0000-0000-0000DC140000}"/>
    <cellStyle name="Formula 17 21" xfId="5430" xr:uid="{00000000-0005-0000-0000-0000DD140000}"/>
    <cellStyle name="Formula 17 22" xfId="5431" xr:uid="{00000000-0005-0000-0000-0000DE140000}"/>
    <cellStyle name="Formula 17 23" xfId="5432" xr:uid="{00000000-0005-0000-0000-0000DF140000}"/>
    <cellStyle name="Formula 17 3" xfId="5433" xr:uid="{00000000-0005-0000-0000-0000E0140000}"/>
    <cellStyle name="Formula 17 3 10" xfId="5434" xr:uid="{00000000-0005-0000-0000-0000E1140000}"/>
    <cellStyle name="Formula 17 3 11" xfId="5435" xr:uid="{00000000-0005-0000-0000-0000E2140000}"/>
    <cellStyle name="Formula 17 3 12" xfId="5436" xr:uid="{00000000-0005-0000-0000-0000E3140000}"/>
    <cellStyle name="Formula 17 3 13" xfId="5437" xr:uid="{00000000-0005-0000-0000-0000E4140000}"/>
    <cellStyle name="Formula 17 3 14" xfId="5438" xr:uid="{00000000-0005-0000-0000-0000E5140000}"/>
    <cellStyle name="Formula 17 3 15" xfId="5439" xr:uid="{00000000-0005-0000-0000-0000E6140000}"/>
    <cellStyle name="Formula 17 3 16" xfId="5440" xr:uid="{00000000-0005-0000-0000-0000E7140000}"/>
    <cellStyle name="Formula 17 3 17" xfId="5441" xr:uid="{00000000-0005-0000-0000-0000E8140000}"/>
    <cellStyle name="Formula 17 3 18" xfId="5442" xr:uid="{00000000-0005-0000-0000-0000E9140000}"/>
    <cellStyle name="Formula 17 3 19" xfId="5443" xr:uid="{00000000-0005-0000-0000-0000EA140000}"/>
    <cellStyle name="Formula 17 3 2" xfId="5444" xr:uid="{00000000-0005-0000-0000-0000EB140000}"/>
    <cellStyle name="Formula 17 3 2 2" xfId="5445" xr:uid="{00000000-0005-0000-0000-0000EC140000}"/>
    <cellStyle name="Formula 17 3 3" xfId="5446" xr:uid="{00000000-0005-0000-0000-0000ED140000}"/>
    <cellStyle name="Formula 17 3 4" xfId="5447" xr:uid="{00000000-0005-0000-0000-0000EE140000}"/>
    <cellStyle name="Formula 17 3 5" xfId="5448" xr:uid="{00000000-0005-0000-0000-0000EF140000}"/>
    <cellStyle name="Formula 17 3 6" xfId="5449" xr:uid="{00000000-0005-0000-0000-0000F0140000}"/>
    <cellStyle name="Formula 17 3 7" xfId="5450" xr:uid="{00000000-0005-0000-0000-0000F1140000}"/>
    <cellStyle name="Formula 17 3 8" xfId="5451" xr:uid="{00000000-0005-0000-0000-0000F2140000}"/>
    <cellStyle name="Formula 17 3 9" xfId="5452" xr:uid="{00000000-0005-0000-0000-0000F3140000}"/>
    <cellStyle name="Formula 17 4" xfId="5453" xr:uid="{00000000-0005-0000-0000-0000F4140000}"/>
    <cellStyle name="Formula 17 4 2" xfId="5454" xr:uid="{00000000-0005-0000-0000-0000F5140000}"/>
    <cellStyle name="Formula 17 5" xfId="5455" xr:uid="{00000000-0005-0000-0000-0000F6140000}"/>
    <cellStyle name="Formula 17 6" xfId="5456" xr:uid="{00000000-0005-0000-0000-0000F7140000}"/>
    <cellStyle name="Formula 17 7" xfId="5457" xr:uid="{00000000-0005-0000-0000-0000F8140000}"/>
    <cellStyle name="Formula 17 8" xfId="5458" xr:uid="{00000000-0005-0000-0000-0000F9140000}"/>
    <cellStyle name="Formula 17 9" xfId="5459" xr:uid="{00000000-0005-0000-0000-0000FA140000}"/>
    <cellStyle name="Formula 170" xfId="5460" xr:uid="{00000000-0005-0000-0000-0000FB140000}"/>
    <cellStyle name="Formula 171" xfId="5461" xr:uid="{00000000-0005-0000-0000-0000FC140000}"/>
    <cellStyle name="Formula 172" xfId="5462" xr:uid="{00000000-0005-0000-0000-0000FD140000}"/>
    <cellStyle name="Formula 173" xfId="5463" xr:uid="{00000000-0005-0000-0000-0000FE140000}"/>
    <cellStyle name="Formula 174" xfId="5464" xr:uid="{00000000-0005-0000-0000-0000FF140000}"/>
    <cellStyle name="Formula 175" xfId="5465" xr:uid="{00000000-0005-0000-0000-000000150000}"/>
    <cellStyle name="Formula 176" xfId="5466" xr:uid="{00000000-0005-0000-0000-000001150000}"/>
    <cellStyle name="Formula 177" xfId="5467" xr:uid="{00000000-0005-0000-0000-000002150000}"/>
    <cellStyle name="Formula 178" xfId="5468" xr:uid="{00000000-0005-0000-0000-000003150000}"/>
    <cellStyle name="Formula 179" xfId="5469" xr:uid="{00000000-0005-0000-0000-000004150000}"/>
    <cellStyle name="Formula 18" xfId="5470" xr:uid="{00000000-0005-0000-0000-000005150000}"/>
    <cellStyle name="Formula 18 10" xfId="5471" xr:uid="{00000000-0005-0000-0000-000006150000}"/>
    <cellStyle name="Formula 18 11" xfId="5472" xr:uid="{00000000-0005-0000-0000-000007150000}"/>
    <cellStyle name="Formula 18 12" xfId="5473" xr:uid="{00000000-0005-0000-0000-000008150000}"/>
    <cellStyle name="Formula 18 13" xfId="5474" xr:uid="{00000000-0005-0000-0000-000009150000}"/>
    <cellStyle name="Formula 18 14" xfId="5475" xr:uid="{00000000-0005-0000-0000-00000A150000}"/>
    <cellStyle name="Formula 18 15" xfId="5476" xr:uid="{00000000-0005-0000-0000-00000B150000}"/>
    <cellStyle name="Formula 18 16" xfId="5477" xr:uid="{00000000-0005-0000-0000-00000C150000}"/>
    <cellStyle name="Formula 18 17" xfId="5478" xr:uid="{00000000-0005-0000-0000-00000D150000}"/>
    <cellStyle name="Formula 18 18" xfId="5479" xr:uid="{00000000-0005-0000-0000-00000E150000}"/>
    <cellStyle name="Formula 18 19" xfId="5480" xr:uid="{00000000-0005-0000-0000-00000F150000}"/>
    <cellStyle name="Formula 18 2" xfId="5481" xr:uid="{00000000-0005-0000-0000-000010150000}"/>
    <cellStyle name="Formula 18 2 2" xfId="5482" xr:uid="{00000000-0005-0000-0000-000011150000}"/>
    <cellStyle name="Formula 18 2 2 2" xfId="5483" xr:uid="{00000000-0005-0000-0000-000012150000}"/>
    <cellStyle name="Formula 18 2 3" xfId="5484" xr:uid="{00000000-0005-0000-0000-000013150000}"/>
    <cellStyle name="Formula 18 20" xfId="5485" xr:uid="{00000000-0005-0000-0000-000014150000}"/>
    <cellStyle name="Formula 18 21" xfId="5486" xr:uid="{00000000-0005-0000-0000-000015150000}"/>
    <cellStyle name="Formula 18 22" xfId="5487" xr:uid="{00000000-0005-0000-0000-000016150000}"/>
    <cellStyle name="Formula 18 3" xfId="5488" xr:uid="{00000000-0005-0000-0000-000017150000}"/>
    <cellStyle name="Formula 18 3 2" xfId="5489" xr:uid="{00000000-0005-0000-0000-000018150000}"/>
    <cellStyle name="Formula 18 4" xfId="5490" xr:uid="{00000000-0005-0000-0000-000019150000}"/>
    <cellStyle name="Formula 18 5" xfId="5491" xr:uid="{00000000-0005-0000-0000-00001A150000}"/>
    <cellStyle name="Formula 18 6" xfId="5492" xr:uid="{00000000-0005-0000-0000-00001B150000}"/>
    <cellStyle name="Formula 18 7" xfId="5493" xr:uid="{00000000-0005-0000-0000-00001C150000}"/>
    <cellStyle name="Formula 18 8" xfId="5494" xr:uid="{00000000-0005-0000-0000-00001D150000}"/>
    <cellStyle name="Formula 18 9" xfId="5495" xr:uid="{00000000-0005-0000-0000-00001E150000}"/>
    <cellStyle name="Formula 180" xfId="5496" xr:uid="{00000000-0005-0000-0000-00001F150000}"/>
    <cellStyle name="Formula 181" xfId="5497" xr:uid="{00000000-0005-0000-0000-000020150000}"/>
    <cellStyle name="Formula 182" xfId="5498" xr:uid="{00000000-0005-0000-0000-000021150000}"/>
    <cellStyle name="Formula 183" xfId="5499" xr:uid="{00000000-0005-0000-0000-000022150000}"/>
    <cellStyle name="Formula 184" xfId="5500" xr:uid="{00000000-0005-0000-0000-000023150000}"/>
    <cellStyle name="Formula 185" xfId="5501" xr:uid="{00000000-0005-0000-0000-000024150000}"/>
    <cellStyle name="Formula 186" xfId="5502" xr:uid="{00000000-0005-0000-0000-000025150000}"/>
    <cellStyle name="Formula 187" xfId="5503" xr:uid="{00000000-0005-0000-0000-000026150000}"/>
    <cellStyle name="Formula 188" xfId="5504" xr:uid="{00000000-0005-0000-0000-000027150000}"/>
    <cellStyle name="Formula 189" xfId="5505" xr:uid="{00000000-0005-0000-0000-000028150000}"/>
    <cellStyle name="Formula 19" xfId="5506" xr:uid="{00000000-0005-0000-0000-000029150000}"/>
    <cellStyle name="Formula 19 10" xfId="5507" xr:uid="{00000000-0005-0000-0000-00002A150000}"/>
    <cellStyle name="Formula 19 11" xfId="5508" xr:uid="{00000000-0005-0000-0000-00002B150000}"/>
    <cellStyle name="Formula 19 12" xfId="5509" xr:uid="{00000000-0005-0000-0000-00002C150000}"/>
    <cellStyle name="Formula 19 13" xfId="5510" xr:uid="{00000000-0005-0000-0000-00002D150000}"/>
    <cellStyle name="Formula 19 14" xfId="5511" xr:uid="{00000000-0005-0000-0000-00002E150000}"/>
    <cellStyle name="Formula 19 15" xfId="5512" xr:uid="{00000000-0005-0000-0000-00002F150000}"/>
    <cellStyle name="Formula 19 16" xfId="5513" xr:uid="{00000000-0005-0000-0000-000030150000}"/>
    <cellStyle name="Formula 19 17" xfId="5514" xr:uid="{00000000-0005-0000-0000-000031150000}"/>
    <cellStyle name="Formula 19 18" xfId="5515" xr:uid="{00000000-0005-0000-0000-000032150000}"/>
    <cellStyle name="Formula 19 19" xfId="5516" xr:uid="{00000000-0005-0000-0000-000033150000}"/>
    <cellStyle name="Formula 19 2" xfId="5517" xr:uid="{00000000-0005-0000-0000-000034150000}"/>
    <cellStyle name="Formula 19 2 2" xfId="5518" xr:uid="{00000000-0005-0000-0000-000035150000}"/>
    <cellStyle name="Formula 19 2 2 2" xfId="5519" xr:uid="{00000000-0005-0000-0000-000036150000}"/>
    <cellStyle name="Formula 19 2 3" xfId="5520" xr:uid="{00000000-0005-0000-0000-000037150000}"/>
    <cellStyle name="Formula 19 20" xfId="5521" xr:uid="{00000000-0005-0000-0000-000038150000}"/>
    <cellStyle name="Formula 19 21" xfId="5522" xr:uid="{00000000-0005-0000-0000-000039150000}"/>
    <cellStyle name="Formula 19 22" xfId="5523" xr:uid="{00000000-0005-0000-0000-00003A150000}"/>
    <cellStyle name="Formula 19 3" xfId="5524" xr:uid="{00000000-0005-0000-0000-00003B150000}"/>
    <cellStyle name="Formula 19 3 2" xfId="5525" xr:uid="{00000000-0005-0000-0000-00003C150000}"/>
    <cellStyle name="Formula 19 4" xfId="5526" xr:uid="{00000000-0005-0000-0000-00003D150000}"/>
    <cellStyle name="Formula 19 5" xfId="5527" xr:uid="{00000000-0005-0000-0000-00003E150000}"/>
    <cellStyle name="Formula 19 6" xfId="5528" xr:uid="{00000000-0005-0000-0000-00003F150000}"/>
    <cellStyle name="Formula 19 7" xfId="5529" xr:uid="{00000000-0005-0000-0000-000040150000}"/>
    <cellStyle name="Formula 19 8" xfId="5530" xr:uid="{00000000-0005-0000-0000-000041150000}"/>
    <cellStyle name="Formula 19 9" xfId="5531" xr:uid="{00000000-0005-0000-0000-000042150000}"/>
    <cellStyle name="Formula 190" xfId="5532" xr:uid="{00000000-0005-0000-0000-000043150000}"/>
    <cellStyle name="Formula 191" xfId="5533" xr:uid="{00000000-0005-0000-0000-000044150000}"/>
    <cellStyle name="Formula 192" xfId="5534" xr:uid="{00000000-0005-0000-0000-000045150000}"/>
    <cellStyle name="Formula 193" xfId="5535" xr:uid="{00000000-0005-0000-0000-000046150000}"/>
    <cellStyle name="Formula 194" xfId="5536" xr:uid="{00000000-0005-0000-0000-000047150000}"/>
    <cellStyle name="Formula 195" xfId="5537" xr:uid="{00000000-0005-0000-0000-000048150000}"/>
    <cellStyle name="Formula 196" xfId="5538" xr:uid="{00000000-0005-0000-0000-000049150000}"/>
    <cellStyle name="Formula 197" xfId="5539" xr:uid="{00000000-0005-0000-0000-00004A150000}"/>
    <cellStyle name="Formula 198" xfId="5540" xr:uid="{00000000-0005-0000-0000-00004B150000}"/>
    <cellStyle name="Formula 199" xfId="5541" xr:uid="{00000000-0005-0000-0000-00004C150000}"/>
    <cellStyle name="Formula 2" xfId="5542" xr:uid="{00000000-0005-0000-0000-00004D150000}"/>
    <cellStyle name="Formula 2 10" xfId="5543" xr:uid="{00000000-0005-0000-0000-00004E150000}"/>
    <cellStyle name="Formula 2 11" xfId="5544" xr:uid="{00000000-0005-0000-0000-00004F150000}"/>
    <cellStyle name="Formula 2 12" xfId="5545" xr:uid="{00000000-0005-0000-0000-000050150000}"/>
    <cellStyle name="Formula 2 13" xfId="5546" xr:uid="{00000000-0005-0000-0000-000051150000}"/>
    <cellStyle name="Formula 2 14" xfId="5547" xr:uid="{00000000-0005-0000-0000-000052150000}"/>
    <cellStyle name="Formula 2 15" xfId="5548" xr:uid="{00000000-0005-0000-0000-000053150000}"/>
    <cellStyle name="Formula 2 16" xfId="5549" xr:uid="{00000000-0005-0000-0000-000054150000}"/>
    <cellStyle name="Formula 2 17" xfId="5550" xr:uid="{00000000-0005-0000-0000-000055150000}"/>
    <cellStyle name="Formula 2 18" xfId="5551" xr:uid="{00000000-0005-0000-0000-000056150000}"/>
    <cellStyle name="Formula 2 19" xfId="5552" xr:uid="{00000000-0005-0000-0000-000057150000}"/>
    <cellStyle name="Formula 2 2" xfId="5553" xr:uid="{00000000-0005-0000-0000-000058150000}"/>
    <cellStyle name="Formula 2 2 2" xfId="5554" xr:uid="{00000000-0005-0000-0000-000059150000}"/>
    <cellStyle name="Formula 2 2 2 2" xfId="5555" xr:uid="{00000000-0005-0000-0000-00005A150000}"/>
    <cellStyle name="Formula 2 2 3" xfId="5556" xr:uid="{00000000-0005-0000-0000-00005B150000}"/>
    <cellStyle name="Formula 2 2 4" xfId="5557" xr:uid="{00000000-0005-0000-0000-00005C150000}"/>
    <cellStyle name="Formula 2 2 5" xfId="5558" xr:uid="{00000000-0005-0000-0000-00005D150000}"/>
    <cellStyle name="Formula 2 20" xfId="5559" xr:uid="{00000000-0005-0000-0000-00005E150000}"/>
    <cellStyle name="Formula 2 21" xfId="5560" xr:uid="{00000000-0005-0000-0000-00005F150000}"/>
    <cellStyle name="Formula 2 22" xfId="5561" xr:uid="{00000000-0005-0000-0000-000060150000}"/>
    <cellStyle name="Formula 2 23" xfId="5562" xr:uid="{00000000-0005-0000-0000-000061150000}"/>
    <cellStyle name="Formula 2 24" xfId="5563" xr:uid="{00000000-0005-0000-0000-000062150000}"/>
    <cellStyle name="Formula 2 25" xfId="5564" xr:uid="{00000000-0005-0000-0000-000063150000}"/>
    <cellStyle name="Formula 2 26" xfId="5565" xr:uid="{00000000-0005-0000-0000-000064150000}"/>
    <cellStyle name="Formula 2 27" xfId="5566" xr:uid="{00000000-0005-0000-0000-000065150000}"/>
    <cellStyle name="Formula 2 28" xfId="5567" xr:uid="{00000000-0005-0000-0000-000066150000}"/>
    <cellStyle name="Formula 2 29" xfId="5568" xr:uid="{00000000-0005-0000-0000-000067150000}"/>
    <cellStyle name="Formula 2 3" xfId="5569" xr:uid="{00000000-0005-0000-0000-000068150000}"/>
    <cellStyle name="Formula 2 3 2" xfId="5570" xr:uid="{00000000-0005-0000-0000-000069150000}"/>
    <cellStyle name="Formula 2 3 2 2" xfId="5571" xr:uid="{00000000-0005-0000-0000-00006A150000}"/>
    <cellStyle name="Formula 2 3 3" xfId="5572" xr:uid="{00000000-0005-0000-0000-00006B150000}"/>
    <cellStyle name="Formula 2 3 4" xfId="5573" xr:uid="{00000000-0005-0000-0000-00006C150000}"/>
    <cellStyle name="Formula 2 3 5" xfId="5574" xr:uid="{00000000-0005-0000-0000-00006D150000}"/>
    <cellStyle name="Formula 2 30" xfId="5575" xr:uid="{00000000-0005-0000-0000-00006E150000}"/>
    <cellStyle name="Formula 2 31" xfId="5576" xr:uid="{00000000-0005-0000-0000-00006F150000}"/>
    <cellStyle name="Formula 2 32" xfId="5577" xr:uid="{00000000-0005-0000-0000-000070150000}"/>
    <cellStyle name="Formula 2 33" xfId="5578" xr:uid="{00000000-0005-0000-0000-000071150000}"/>
    <cellStyle name="Formula 2 34" xfId="5579" xr:uid="{00000000-0005-0000-0000-000072150000}"/>
    <cellStyle name="Formula 2 35" xfId="5580" xr:uid="{00000000-0005-0000-0000-000073150000}"/>
    <cellStyle name="Formula 2 36" xfId="5581" xr:uid="{00000000-0005-0000-0000-000074150000}"/>
    <cellStyle name="Formula 2 37" xfId="5582" xr:uid="{00000000-0005-0000-0000-000075150000}"/>
    <cellStyle name="Formula 2 38" xfId="5583" xr:uid="{00000000-0005-0000-0000-000076150000}"/>
    <cellStyle name="Formula 2 39" xfId="5584" xr:uid="{00000000-0005-0000-0000-000077150000}"/>
    <cellStyle name="Formula 2 4" xfId="5585" xr:uid="{00000000-0005-0000-0000-000078150000}"/>
    <cellStyle name="Formula 2 4 10" xfId="5586" xr:uid="{00000000-0005-0000-0000-000079150000}"/>
    <cellStyle name="Formula 2 4 11" xfId="5587" xr:uid="{00000000-0005-0000-0000-00007A150000}"/>
    <cellStyle name="Formula 2 4 12" xfId="5588" xr:uid="{00000000-0005-0000-0000-00007B150000}"/>
    <cellStyle name="Formula 2 4 13" xfId="5589" xr:uid="{00000000-0005-0000-0000-00007C150000}"/>
    <cellStyle name="Formula 2 4 14" xfId="5590" xr:uid="{00000000-0005-0000-0000-00007D150000}"/>
    <cellStyle name="Formula 2 4 15" xfId="5591" xr:uid="{00000000-0005-0000-0000-00007E150000}"/>
    <cellStyle name="Formula 2 4 16" xfId="5592" xr:uid="{00000000-0005-0000-0000-00007F150000}"/>
    <cellStyle name="Formula 2 4 17" xfId="5593" xr:uid="{00000000-0005-0000-0000-000080150000}"/>
    <cellStyle name="Formula 2 4 18" xfId="5594" xr:uid="{00000000-0005-0000-0000-000081150000}"/>
    <cellStyle name="Formula 2 4 19" xfId="5595" xr:uid="{00000000-0005-0000-0000-000082150000}"/>
    <cellStyle name="Formula 2 4 2" xfId="5596" xr:uid="{00000000-0005-0000-0000-000083150000}"/>
    <cellStyle name="Formula 2 4 2 2" xfId="5597" xr:uid="{00000000-0005-0000-0000-000084150000}"/>
    <cellStyle name="Formula 2 4 2 2 2" xfId="5598" xr:uid="{00000000-0005-0000-0000-000085150000}"/>
    <cellStyle name="Formula 2 4 2 3" xfId="5599" xr:uid="{00000000-0005-0000-0000-000086150000}"/>
    <cellStyle name="Formula 2 4 20" xfId="5600" xr:uid="{00000000-0005-0000-0000-000087150000}"/>
    <cellStyle name="Formula 2 4 21" xfId="5601" xr:uid="{00000000-0005-0000-0000-000088150000}"/>
    <cellStyle name="Formula 2 4 22" xfId="5602" xr:uid="{00000000-0005-0000-0000-000089150000}"/>
    <cellStyle name="Formula 2 4 3" xfId="5603" xr:uid="{00000000-0005-0000-0000-00008A150000}"/>
    <cellStyle name="Formula 2 4 3 2" xfId="5604" xr:uid="{00000000-0005-0000-0000-00008B150000}"/>
    <cellStyle name="Formula 2 4 4" xfId="5605" xr:uid="{00000000-0005-0000-0000-00008C150000}"/>
    <cellStyle name="Formula 2 4 5" xfId="5606" xr:uid="{00000000-0005-0000-0000-00008D150000}"/>
    <cellStyle name="Formula 2 4 6" xfId="5607" xr:uid="{00000000-0005-0000-0000-00008E150000}"/>
    <cellStyle name="Formula 2 4 7" xfId="5608" xr:uid="{00000000-0005-0000-0000-00008F150000}"/>
    <cellStyle name="Formula 2 4 8" xfId="5609" xr:uid="{00000000-0005-0000-0000-000090150000}"/>
    <cellStyle name="Formula 2 4 9" xfId="5610" xr:uid="{00000000-0005-0000-0000-000091150000}"/>
    <cellStyle name="Formula 2 40" xfId="5611" xr:uid="{00000000-0005-0000-0000-000092150000}"/>
    <cellStyle name="Formula 2 41" xfId="5612" xr:uid="{00000000-0005-0000-0000-000093150000}"/>
    <cellStyle name="Formula 2 42" xfId="5613" xr:uid="{00000000-0005-0000-0000-000094150000}"/>
    <cellStyle name="Formula 2 43" xfId="5614" xr:uid="{00000000-0005-0000-0000-000095150000}"/>
    <cellStyle name="Formula 2 44" xfId="5615" xr:uid="{00000000-0005-0000-0000-000096150000}"/>
    <cellStyle name="Formula 2 45" xfId="5616" xr:uid="{00000000-0005-0000-0000-000097150000}"/>
    <cellStyle name="Formula 2 46" xfId="5617" xr:uid="{00000000-0005-0000-0000-000098150000}"/>
    <cellStyle name="Formula 2 47" xfId="5618" xr:uid="{00000000-0005-0000-0000-000099150000}"/>
    <cellStyle name="Formula 2 48" xfId="5619" xr:uid="{00000000-0005-0000-0000-00009A150000}"/>
    <cellStyle name="Formula 2 49" xfId="5620" xr:uid="{00000000-0005-0000-0000-00009B150000}"/>
    <cellStyle name="Formula 2 5" xfId="5621" xr:uid="{00000000-0005-0000-0000-00009C150000}"/>
    <cellStyle name="Formula 2 5 10" xfId="5622" xr:uid="{00000000-0005-0000-0000-00009D150000}"/>
    <cellStyle name="Formula 2 5 11" xfId="5623" xr:uid="{00000000-0005-0000-0000-00009E150000}"/>
    <cellStyle name="Formula 2 5 12" xfId="5624" xr:uid="{00000000-0005-0000-0000-00009F150000}"/>
    <cellStyle name="Formula 2 5 13" xfId="5625" xr:uid="{00000000-0005-0000-0000-0000A0150000}"/>
    <cellStyle name="Formula 2 5 14" xfId="5626" xr:uid="{00000000-0005-0000-0000-0000A1150000}"/>
    <cellStyle name="Formula 2 5 15" xfId="5627" xr:uid="{00000000-0005-0000-0000-0000A2150000}"/>
    <cellStyle name="Formula 2 5 16" xfId="5628" xr:uid="{00000000-0005-0000-0000-0000A3150000}"/>
    <cellStyle name="Formula 2 5 17" xfId="5629" xr:uid="{00000000-0005-0000-0000-0000A4150000}"/>
    <cellStyle name="Formula 2 5 18" xfId="5630" xr:uid="{00000000-0005-0000-0000-0000A5150000}"/>
    <cellStyle name="Formula 2 5 19" xfId="5631" xr:uid="{00000000-0005-0000-0000-0000A6150000}"/>
    <cellStyle name="Formula 2 5 2" xfId="5632" xr:uid="{00000000-0005-0000-0000-0000A7150000}"/>
    <cellStyle name="Formula 2 5 2 2" xfId="5633" xr:uid="{00000000-0005-0000-0000-0000A8150000}"/>
    <cellStyle name="Formula 2 5 20" xfId="5634" xr:uid="{00000000-0005-0000-0000-0000A9150000}"/>
    <cellStyle name="Formula 2 5 21" xfId="5635" xr:uid="{00000000-0005-0000-0000-0000AA150000}"/>
    <cellStyle name="Formula 2 5 3" xfId="5636" xr:uid="{00000000-0005-0000-0000-0000AB150000}"/>
    <cellStyle name="Formula 2 5 4" xfId="5637" xr:uid="{00000000-0005-0000-0000-0000AC150000}"/>
    <cellStyle name="Formula 2 5 5" xfId="5638" xr:uid="{00000000-0005-0000-0000-0000AD150000}"/>
    <cellStyle name="Formula 2 5 6" xfId="5639" xr:uid="{00000000-0005-0000-0000-0000AE150000}"/>
    <cellStyle name="Formula 2 5 7" xfId="5640" xr:uid="{00000000-0005-0000-0000-0000AF150000}"/>
    <cellStyle name="Formula 2 5 8" xfId="5641" xr:uid="{00000000-0005-0000-0000-0000B0150000}"/>
    <cellStyle name="Formula 2 5 9" xfId="5642" xr:uid="{00000000-0005-0000-0000-0000B1150000}"/>
    <cellStyle name="Formula 2 50" xfId="5643" xr:uid="{00000000-0005-0000-0000-0000B2150000}"/>
    <cellStyle name="Formula 2 51" xfId="5644" xr:uid="{00000000-0005-0000-0000-0000B3150000}"/>
    <cellStyle name="Formula 2 52" xfId="5645" xr:uid="{00000000-0005-0000-0000-0000B4150000}"/>
    <cellStyle name="Formula 2 53" xfId="5646" xr:uid="{00000000-0005-0000-0000-0000B5150000}"/>
    <cellStyle name="Formula 2 54" xfId="5647" xr:uid="{00000000-0005-0000-0000-0000B6150000}"/>
    <cellStyle name="Formula 2 55" xfId="5648" xr:uid="{00000000-0005-0000-0000-0000B7150000}"/>
    <cellStyle name="Formula 2 56" xfId="5649" xr:uid="{00000000-0005-0000-0000-0000B8150000}"/>
    <cellStyle name="Formula 2 57" xfId="5650" xr:uid="{00000000-0005-0000-0000-0000B9150000}"/>
    <cellStyle name="Formula 2 58" xfId="5651" xr:uid="{00000000-0005-0000-0000-0000BA150000}"/>
    <cellStyle name="Formula 2 59" xfId="5652" xr:uid="{00000000-0005-0000-0000-0000BB150000}"/>
    <cellStyle name="Formula 2 6" xfId="5653" xr:uid="{00000000-0005-0000-0000-0000BC150000}"/>
    <cellStyle name="Formula 2 6 2" xfId="5654" xr:uid="{00000000-0005-0000-0000-0000BD150000}"/>
    <cellStyle name="Formula 2 6 3" xfId="5655" xr:uid="{00000000-0005-0000-0000-0000BE150000}"/>
    <cellStyle name="Formula 2 60" xfId="5656" xr:uid="{00000000-0005-0000-0000-0000BF150000}"/>
    <cellStyle name="Formula 2 61" xfId="5657" xr:uid="{00000000-0005-0000-0000-0000C0150000}"/>
    <cellStyle name="Formula 2 62" xfId="5658" xr:uid="{00000000-0005-0000-0000-0000C1150000}"/>
    <cellStyle name="Formula 2 63" xfId="5659" xr:uid="{00000000-0005-0000-0000-0000C2150000}"/>
    <cellStyle name="Formula 2 64" xfId="5660" xr:uid="{00000000-0005-0000-0000-0000C3150000}"/>
    <cellStyle name="Formula 2 65" xfId="5661" xr:uid="{00000000-0005-0000-0000-0000C4150000}"/>
    <cellStyle name="Formula 2 66" xfId="5662" xr:uid="{00000000-0005-0000-0000-0000C5150000}"/>
    <cellStyle name="Formula 2 67" xfId="5663" xr:uid="{00000000-0005-0000-0000-0000C6150000}"/>
    <cellStyle name="Formula 2 68" xfId="5664" xr:uid="{00000000-0005-0000-0000-0000C7150000}"/>
    <cellStyle name="Formula 2 69" xfId="5665" xr:uid="{00000000-0005-0000-0000-0000C8150000}"/>
    <cellStyle name="Formula 2 7" xfId="5666" xr:uid="{00000000-0005-0000-0000-0000C9150000}"/>
    <cellStyle name="Formula 2 70" xfId="5667" xr:uid="{00000000-0005-0000-0000-0000CA150000}"/>
    <cellStyle name="Formula 2 71" xfId="5668" xr:uid="{00000000-0005-0000-0000-0000CB150000}"/>
    <cellStyle name="Formula 2 72" xfId="5669" xr:uid="{00000000-0005-0000-0000-0000CC150000}"/>
    <cellStyle name="Formula 2 73" xfId="5670" xr:uid="{00000000-0005-0000-0000-0000CD150000}"/>
    <cellStyle name="Formula 2 74" xfId="5671" xr:uid="{00000000-0005-0000-0000-0000CE150000}"/>
    <cellStyle name="Formula 2 75" xfId="5672" xr:uid="{00000000-0005-0000-0000-0000CF150000}"/>
    <cellStyle name="Formula 2 76" xfId="5673" xr:uid="{00000000-0005-0000-0000-0000D0150000}"/>
    <cellStyle name="Formula 2 77" xfId="5674" xr:uid="{00000000-0005-0000-0000-0000D1150000}"/>
    <cellStyle name="Formula 2 78" xfId="5675" xr:uid="{00000000-0005-0000-0000-0000D2150000}"/>
    <cellStyle name="Formula 2 79" xfId="5676" xr:uid="{00000000-0005-0000-0000-0000D3150000}"/>
    <cellStyle name="Formula 2 8" xfId="5677" xr:uid="{00000000-0005-0000-0000-0000D4150000}"/>
    <cellStyle name="Formula 2 80" xfId="5678" xr:uid="{00000000-0005-0000-0000-0000D5150000}"/>
    <cellStyle name="Formula 2 81" xfId="5679" xr:uid="{00000000-0005-0000-0000-0000D6150000}"/>
    <cellStyle name="Formula 2 82" xfId="5680" xr:uid="{00000000-0005-0000-0000-0000D7150000}"/>
    <cellStyle name="Formula 2 83" xfId="5681" xr:uid="{00000000-0005-0000-0000-0000D8150000}"/>
    <cellStyle name="Formula 2 84" xfId="5682" xr:uid="{00000000-0005-0000-0000-0000D9150000}"/>
    <cellStyle name="Formula 2 9" xfId="5683" xr:uid="{00000000-0005-0000-0000-0000DA150000}"/>
    <cellStyle name="Formula 20" xfId="5684" xr:uid="{00000000-0005-0000-0000-0000DB150000}"/>
    <cellStyle name="Formula 20 10" xfId="5685" xr:uid="{00000000-0005-0000-0000-0000DC150000}"/>
    <cellStyle name="Formula 20 11" xfId="5686" xr:uid="{00000000-0005-0000-0000-0000DD150000}"/>
    <cellStyle name="Formula 20 12" xfId="5687" xr:uid="{00000000-0005-0000-0000-0000DE150000}"/>
    <cellStyle name="Formula 20 13" xfId="5688" xr:uid="{00000000-0005-0000-0000-0000DF150000}"/>
    <cellStyle name="Formula 20 14" xfId="5689" xr:uid="{00000000-0005-0000-0000-0000E0150000}"/>
    <cellStyle name="Formula 20 15" xfId="5690" xr:uid="{00000000-0005-0000-0000-0000E1150000}"/>
    <cellStyle name="Formula 20 16" xfId="5691" xr:uid="{00000000-0005-0000-0000-0000E2150000}"/>
    <cellStyle name="Formula 20 17" xfId="5692" xr:uid="{00000000-0005-0000-0000-0000E3150000}"/>
    <cellStyle name="Formula 20 18" xfId="5693" xr:uid="{00000000-0005-0000-0000-0000E4150000}"/>
    <cellStyle name="Formula 20 19" xfId="5694" xr:uid="{00000000-0005-0000-0000-0000E5150000}"/>
    <cellStyle name="Formula 20 2" xfId="5695" xr:uid="{00000000-0005-0000-0000-0000E6150000}"/>
    <cellStyle name="Formula 20 2 2" xfId="5696" xr:uid="{00000000-0005-0000-0000-0000E7150000}"/>
    <cellStyle name="Formula 20 2 2 2" xfId="5697" xr:uid="{00000000-0005-0000-0000-0000E8150000}"/>
    <cellStyle name="Formula 20 2 3" xfId="5698" xr:uid="{00000000-0005-0000-0000-0000E9150000}"/>
    <cellStyle name="Formula 20 20" xfId="5699" xr:uid="{00000000-0005-0000-0000-0000EA150000}"/>
    <cellStyle name="Formula 20 21" xfId="5700" xr:uid="{00000000-0005-0000-0000-0000EB150000}"/>
    <cellStyle name="Formula 20 22" xfId="5701" xr:uid="{00000000-0005-0000-0000-0000EC150000}"/>
    <cellStyle name="Formula 20 3" xfId="5702" xr:uid="{00000000-0005-0000-0000-0000ED150000}"/>
    <cellStyle name="Formula 20 3 2" xfId="5703" xr:uid="{00000000-0005-0000-0000-0000EE150000}"/>
    <cellStyle name="Formula 20 4" xfId="5704" xr:uid="{00000000-0005-0000-0000-0000EF150000}"/>
    <cellStyle name="Formula 20 5" xfId="5705" xr:uid="{00000000-0005-0000-0000-0000F0150000}"/>
    <cellStyle name="Formula 20 6" xfId="5706" xr:uid="{00000000-0005-0000-0000-0000F1150000}"/>
    <cellStyle name="Formula 20 7" xfId="5707" xr:uid="{00000000-0005-0000-0000-0000F2150000}"/>
    <cellStyle name="Formula 20 8" xfId="5708" xr:uid="{00000000-0005-0000-0000-0000F3150000}"/>
    <cellStyle name="Formula 20 9" xfId="5709" xr:uid="{00000000-0005-0000-0000-0000F4150000}"/>
    <cellStyle name="Formula 200" xfId="5710" xr:uid="{00000000-0005-0000-0000-0000F5150000}"/>
    <cellStyle name="Formula 201" xfId="5711" xr:uid="{00000000-0005-0000-0000-0000F6150000}"/>
    <cellStyle name="Formula 202" xfId="5712" xr:uid="{00000000-0005-0000-0000-0000F7150000}"/>
    <cellStyle name="Formula 203" xfId="5713" xr:uid="{00000000-0005-0000-0000-0000F8150000}"/>
    <cellStyle name="Formula 204" xfId="5714" xr:uid="{00000000-0005-0000-0000-0000F9150000}"/>
    <cellStyle name="Formula 205" xfId="5715" xr:uid="{00000000-0005-0000-0000-0000FA150000}"/>
    <cellStyle name="Formula 206" xfId="5716" xr:uid="{00000000-0005-0000-0000-0000FB150000}"/>
    <cellStyle name="Formula 207" xfId="5717" xr:uid="{00000000-0005-0000-0000-0000FC150000}"/>
    <cellStyle name="Formula 208" xfId="5718" xr:uid="{00000000-0005-0000-0000-0000FD150000}"/>
    <cellStyle name="Formula 209" xfId="5719" xr:uid="{00000000-0005-0000-0000-0000FE150000}"/>
    <cellStyle name="Formula 21" xfId="5720" xr:uid="{00000000-0005-0000-0000-0000FF150000}"/>
    <cellStyle name="Formula 21 10" xfId="5721" xr:uid="{00000000-0005-0000-0000-000000160000}"/>
    <cellStyle name="Formula 21 11" xfId="5722" xr:uid="{00000000-0005-0000-0000-000001160000}"/>
    <cellStyle name="Formula 21 12" xfId="5723" xr:uid="{00000000-0005-0000-0000-000002160000}"/>
    <cellStyle name="Formula 21 13" xfId="5724" xr:uid="{00000000-0005-0000-0000-000003160000}"/>
    <cellStyle name="Formula 21 14" xfId="5725" xr:uid="{00000000-0005-0000-0000-000004160000}"/>
    <cellStyle name="Formula 21 15" xfId="5726" xr:uid="{00000000-0005-0000-0000-000005160000}"/>
    <cellStyle name="Formula 21 16" xfId="5727" xr:uid="{00000000-0005-0000-0000-000006160000}"/>
    <cellStyle name="Formula 21 17" xfId="5728" xr:uid="{00000000-0005-0000-0000-000007160000}"/>
    <cellStyle name="Formula 21 18" xfId="5729" xr:uid="{00000000-0005-0000-0000-000008160000}"/>
    <cellStyle name="Formula 21 19" xfId="5730" xr:uid="{00000000-0005-0000-0000-000009160000}"/>
    <cellStyle name="Formula 21 2" xfId="5731" xr:uid="{00000000-0005-0000-0000-00000A160000}"/>
    <cellStyle name="Formula 21 2 2" xfId="5732" xr:uid="{00000000-0005-0000-0000-00000B160000}"/>
    <cellStyle name="Formula 21 2 2 2" xfId="5733" xr:uid="{00000000-0005-0000-0000-00000C160000}"/>
    <cellStyle name="Formula 21 2 3" xfId="5734" xr:uid="{00000000-0005-0000-0000-00000D160000}"/>
    <cellStyle name="Formula 21 20" xfId="5735" xr:uid="{00000000-0005-0000-0000-00000E160000}"/>
    <cellStyle name="Formula 21 21" xfId="5736" xr:uid="{00000000-0005-0000-0000-00000F160000}"/>
    <cellStyle name="Formula 21 22" xfId="5737" xr:uid="{00000000-0005-0000-0000-000010160000}"/>
    <cellStyle name="Formula 21 3" xfId="5738" xr:uid="{00000000-0005-0000-0000-000011160000}"/>
    <cellStyle name="Formula 21 3 2" xfId="5739" xr:uid="{00000000-0005-0000-0000-000012160000}"/>
    <cellStyle name="Formula 21 4" xfId="5740" xr:uid="{00000000-0005-0000-0000-000013160000}"/>
    <cellStyle name="Formula 21 5" xfId="5741" xr:uid="{00000000-0005-0000-0000-000014160000}"/>
    <cellStyle name="Formula 21 6" xfId="5742" xr:uid="{00000000-0005-0000-0000-000015160000}"/>
    <cellStyle name="Formula 21 7" xfId="5743" xr:uid="{00000000-0005-0000-0000-000016160000}"/>
    <cellStyle name="Formula 21 8" xfId="5744" xr:uid="{00000000-0005-0000-0000-000017160000}"/>
    <cellStyle name="Formula 21 9" xfId="5745" xr:uid="{00000000-0005-0000-0000-000018160000}"/>
    <cellStyle name="Formula 210" xfId="5746" xr:uid="{00000000-0005-0000-0000-000019160000}"/>
    <cellStyle name="Formula 211" xfId="5747" xr:uid="{00000000-0005-0000-0000-00001A160000}"/>
    <cellStyle name="Formula 212" xfId="5748" xr:uid="{00000000-0005-0000-0000-00001B160000}"/>
    <cellStyle name="Formula 213" xfId="5749" xr:uid="{00000000-0005-0000-0000-00001C160000}"/>
    <cellStyle name="Formula 214" xfId="5750" xr:uid="{00000000-0005-0000-0000-00001D160000}"/>
    <cellStyle name="Formula 215" xfId="5751" xr:uid="{00000000-0005-0000-0000-00001E160000}"/>
    <cellStyle name="Formula 216" xfId="5752" xr:uid="{00000000-0005-0000-0000-00001F160000}"/>
    <cellStyle name="Formula 217" xfId="5753" xr:uid="{00000000-0005-0000-0000-000020160000}"/>
    <cellStyle name="Formula 218" xfId="5754" xr:uid="{00000000-0005-0000-0000-000021160000}"/>
    <cellStyle name="Formula 219" xfId="5755" xr:uid="{00000000-0005-0000-0000-000022160000}"/>
    <cellStyle name="Formula 22" xfId="5756" xr:uid="{00000000-0005-0000-0000-000023160000}"/>
    <cellStyle name="Formula 22 10" xfId="5757" xr:uid="{00000000-0005-0000-0000-000024160000}"/>
    <cellStyle name="Formula 22 11" xfId="5758" xr:uid="{00000000-0005-0000-0000-000025160000}"/>
    <cellStyle name="Formula 22 12" xfId="5759" xr:uid="{00000000-0005-0000-0000-000026160000}"/>
    <cellStyle name="Formula 22 13" xfId="5760" xr:uid="{00000000-0005-0000-0000-000027160000}"/>
    <cellStyle name="Formula 22 14" xfId="5761" xr:uid="{00000000-0005-0000-0000-000028160000}"/>
    <cellStyle name="Formula 22 15" xfId="5762" xr:uid="{00000000-0005-0000-0000-000029160000}"/>
    <cellStyle name="Formula 22 16" xfId="5763" xr:uid="{00000000-0005-0000-0000-00002A160000}"/>
    <cellStyle name="Formula 22 17" xfId="5764" xr:uid="{00000000-0005-0000-0000-00002B160000}"/>
    <cellStyle name="Formula 22 18" xfId="5765" xr:uid="{00000000-0005-0000-0000-00002C160000}"/>
    <cellStyle name="Formula 22 19" xfId="5766" xr:uid="{00000000-0005-0000-0000-00002D160000}"/>
    <cellStyle name="Formula 22 2" xfId="5767" xr:uid="{00000000-0005-0000-0000-00002E160000}"/>
    <cellStyle name="Formula 22 2 2" xfId="5768" xr:uid="{00000000-0005-0000-0000-00002F160000}"/>
    <cellStyle name="Formula 22 2 2 2" xfId="5769" xr:uid="{00000000-0005-0000-0000-000030160000}"/>
    <cellStyle name="Formula 22 2 3" xfId="5770" xr:uid="{00000000-0005-0000-0000-000031160000}"/>
    <cellStyle name="Formula 22 20" xfId="5771" xr:uid="{00000000-0005-0000-0000-000032160000}"/>
    <cellStyle name="Formula 22 21" xfId="5772" xr:uid="{00000000-0005-0000-0000-000033160000}"/>
    <cellStyle name="Formula 22 22" xfId="5773" xr:uid="{00000000-0005-0000-0000-000034160000}"/>
    <cellStyle name="Formula 22 3" xfId="5774" xr:uid="{00000000-0005-0000-0000-000035160000}"/>
    <cellStyle name="Formula 22 3 2" xfId="5775" xr:uid="{00000000-0005-0000-0000-000036160000}"/>
    <cellStyle name="Formula 22 4" xfId="5776" xr:uid="{00000000-0005-0000-0000-000037160000}"/>
    <cellStyle name="Formula 22 5" xfId="5777" xr:uid="{00000000-0005-0000-0000-000038160000}"/>
    <cellStyle name="Formula 22 6" xfId="5778" xr:uid="{00000000-0005-0000-0000-000039160000}"/>
    <cellStyle name="Formula 22 7" xfId="5779" xr:uid="{00000000-0005-0000-0000-00003A160000}"/>
    <cellStyle name="Formula 22 8" xfId="5780" xr:uid="{00000000-0005-0000-0000-00003B160000}"/>
    <cellStyle name="Formula 22 9" xfId="5781" xr:uid="{00000000-0005-0000-0000-00003C160000}"/>
    <cellStyle name="Formula 220" xfId="5782" xr:uid="{00000000-0005-0000-0000-00003D160000}"/>
    <cellStyle name="Formula 221" xfId="5783" xr:uid="{00000000-0005-0000-0000-00003E160000}"/>
    <cellStyle name="Formula 222" xfId="5784" xr:uid="{00000000-0005-0000-0000-00003F160000}"/>
    <cellStyle name="Formula 223" xfId="5785" xr:uid="{00000000-0005-0000-0000-000040160000}"/>
    <cellStyle name="Formula 224" xfId="5786" xr:uid="{00000000-0005-0000-0000-000041160000}"/>
    <cellStyle name="Formula 225" xfId="5787" xr:uid="{00000000-0005-0000-0000-000042160000}"/>
    <cellStyle name="Formula 226" xfId="5788" xr:uid="{00000000-0005-0000-0000-000043160000}"/>
    <cellStyle name="Formula 227" xfId="5789" xr:uid="{00000000-0005-0000-0000-000044160000}"/>
    <cellStyle name="Formula 228" xfId="5790" xr:uid="{00000000-0005-0000-0000-000045160000}"/>
    <cellStyle name="Formula 229" xfId="5791" xr:uid="{00000000-0005-0000-0000-000046160000}"/>
    <cellStyle name="Formula 23" xfId="5792" xr:uid="{00000000-0005-0000-0000-000047160000}"/>
    <cellStyle name="Formula 23 10" xfId="5793" xr:uid="{00000000-0005-0000-0000-000048160000}"/>
    <cellStyle name="Formula 23 11" xfId="5794" xr:uid="{00000000-0005-0000-0000-000049160000}"/>
    <cellStyle name="Formula 23 12" xfId="5795" xr:uid="{00000000-0005-0000-0000-00004A160000}"/>
    <cellStyle name="Formula 23 13" xfId="5796" xr:uid="{00000000-0005-0000-0000-00004B160000}"/>
    <cellStyle name="Formula 23 14" xfId="5797" xr:uid="{00000000-0005-0000-0000-00004C160000}"/>
    <cellStyle name="Formula 23 15" xfId="5798" xr:uid="{00000000-0005-0000-0000-00004D160000}"/>
    <cellStyle name="Formula 23 16" xfId="5799" xr:uid="{00000000-0005-0000-0000-00004E160000}"/>
    <cellStyle name="Formula 23 17" xfId="5800" xr:uid="{00000000-0005-0000-0000-00004F160000}"/>
    <cellStyle name="Formula 23 18" xfId="5801" xr:uid="{00000000-0005-0000-0000-000050160000}"/>
    <cellStyle name="Formula 23 19" xfId="5802" xr:uid="{00000000-0005-0000-0000-000051160000}"/>
    <cellStyle name="Formula 23 2" xfId="5803" xr:uid="{00000000-0005-0000-0000-000052160000}"/>
    <cellStyle name="Formula 23 2 2" xfId="5804" xr:uid="{00000000-0005-0000-0000-000053160000}"/>
    <cellStyle name="Formula 23 2 2 2" xfId="5805" xr:uid="{00000000-0005-0000-0000-000054160000}"/>
    <cellStyle name="Formula 23 2 3" xfId="5806" xr:uid="{00000000-0005-0000-0000-000055160000}"/>
    <cellStyle name="Formula 23 20" xfId="5807" xr:uid="{00000000-0005-0000-0000-000056160000}"/>
    <cellStyle name="Formula 23 21" xfId="5808" xr:uid="{00000000-0005-0000-0000-000057160000}"/>
    <cellStyle name="Formula 23 22" xfId="5809" xr:uid="{00000000-0005-0000-0000-000058160000}"/>
    <cellStyle name="Formula 23 3" xfId="5810" xr:uid="{00000000-0005-0000-0000-000059160000}"/>
    <cellStyle name="Formula 23 3 2" xfId="5811" xr:uid="{00000000-0005-0000-0000-00005A160000}"/>
    <cellStyle name="Formula 23 4" xfId="5812" xr:uid="{00000000-0005-0000-0000-00005B160000}"/>
    <cellStyle name="Formula 23 5" xfId="5813" xr:uid="{00000000-0005-0000-0000-00005C160000}"/>
    <cellStyle name="Formula 23 6" xfId="5814" xr:uid="{00000000-0005-0000-0000-00005D160000}"/>
    <cellStyle name="Formula 23 7" xfId="5815" xr:uid="{00000000-0005-0000-0000-00005E160000}"/>
    <cellStyle name="Formula 23 8" xfId="5816" xr:uid="{00000000-0005-0000-0000-00005F160000}"/>
    <cellStyle name="Formula 23 9" xfId="5817" xr:uid="{00000000-0005-0000-0000-000060160000}"/>
    <cellStyle name="Formula 230" xfId="5818" xr:uid="{00000000-0005-0000-0000-000061160000}"/>
    <cellStyle name="Formula 231" xfId="5819" xr:uid="{00000000-0005-0000-0000-000062160000}"/>
    <cellStyle name="Formula 232" xfId="5820" xr:uid="{00000000-0005-0000-0000-000063160000}"/>
    <cellStyle name="Formula 233" xfId="5821" xr:uid="{00000000-0005-0000-0000-000064160000}"/>
    <cellStyle name="Formula 234" xfId="5822" xr:uid="{00000000-0005-0000-0000-000065160000}"/>
    <cellStyle name="Formula 235" xfId="5823" xr:uid="{00000000-0005-0000-0000-000066160000}"/>
    <cellStyle name="Formula 236" xfId="5824" xr:uid="{00000000-0005-0000-0000-000067160000}"/>
    <cellStyle name="Formula 237" xfId="5825" xr:uid="{00000000-0005-0000-0000-000068160000}"/>
    <cellStyle name="Formula 238" xfId="5826" xr:uid="{00000000-0005-0000-0000-000069160000}"/>
    <cellStyle name="Formula 239" xfId="5827" xr:uid="{00000000-0005-0000-0000-00006A160000}"/>
    <cellStyle name="Formula 24" xfId="5828" xr:uid="{00000000-0005-0000-0000-00006B160000}"/>
    <cellStyle name="Formula 24 10" xfId="5829" xr:uid="{00000000-0005-0000-0000-00006C160000}"/>
    <cellStyle name="Formula 24 11" xfId="5830" xr:uid="{00000000-0005-0000-0000-00006D160000}"/>
    <cellStyle name="Formula 24 12" xfId="5831" xr:uid="{00000000-0005-0000-0000-00006E160000}"/>
    <cellStyle name="Formula 24 13" xfId="5832" xr:uid="{00000000-0005-0000-0000-00006F160000}"/>
    <cellStyle name="Formula 24 14" xfId="5833" xr:uid="{00000000-0005-0000-0000-000070160000}"/>
    <cellStyle name="Formula 24 15" xfId="5834" xr:uid="{00000000-0005-0000-0000-000071160000}"/>
    <cellStyle name="Formula 24 16" xfId="5835" xr:uid="{00000000-0005-0000-0000-000072160000}"/>
    <cellStyle name="Formula 24 17" xfId="5836" xr:uid="{00000000-0005-0000-0000-000073160000}"/>
    <cellStyle name="Formula 24 18" xfId="5837" xr:uid="{00000000-0005-0000-0000-000074160000}"/>
    <cellStyle name="Formula 24 19" xfId="5838" xr:uid="{00000000-0005-0000-0000-000075160000}"/>
    <cellStyle name="Formula 24 2" xfId="5839" xr:uid="{00000000-0005-0000-0000-000076160000}"/>
    <cellStyle name="Formula 24 2 2" xfId="5840" xr:uid="{00000000-0005-0000-0000-000077160000}"/>
    <cellStyle name="Formula 24 2 2 2" xfId="5841" xr:uid="{00000000-0005-0000-0000-000078160000}"/>
    <cellStyle name="Formula 24 2 3" xfId="5842" xr:uid="{00000000-0005-0000-0000-000079160000}"/>
    <cellStyle name="Formula 24 20" xfId="5843" xr:uid="{00000000-0005-0000-0000-00007A160000}"/>
    <cellStyle name="Formula 24 21" xfId="5844" xr:uid="{00000000-0005-0000-0000-00007B160000}"/>
    <cellStyle name="Formula 24 22" xfId="5845" xr:uid="{00000000-0005-0000-0000-00007C160000}"/>
    <cellStyle name="Formula 24 3" xfId="5846" xr:uid="{00000000-0005-0000-0000-00007D160000}"/>
    <cellStyle name="Formula 24 3 2" xfId="5847" xr:uid="{00000000-0005-0000-0000-00007E160000}"/>
    <cellStyle name="Formula 24 4" xfId="5848" xr:uid="{00000000-0005-0000-0000-00007F160000}"/>
    <cellStyle name="Formula 24 5" xfId="5849" xr:uid="{00000000-0005-0000-0000-000080160000}"/>
    <cellStyle name="Formula 24 6" xfId="5850" xr:uid="{00000000-0005-0000-0000-000081160000}"/>
    <cellStyle name="Formula 24 7" xfId="5851" xr:uid="{00000000-0005-0000-0000-000082160000}"/>
    <cellStyle name="Formula 24 8" xfId="5852" xr:uid="{00000000-0005-0000-0000-000083160000}"/>
    <cellStyle name="Formula 24 9" xfId="5853" xr:uid="{00000000-0005-0000-0000-000084160000}"/>
    <cellStyle name="Formula 240" xfId="5854" xr:uid="{00000000-0005-0000-0000-000085160000}"/>
    <cellStyle name="Formula 241" xfId="5855" xr:uid="{00000000-0005-0000-0000-000086160000}"/>
    <cellStyle name="Formula 242" xfId="5856" xr:uid="{00000000-0005-0000-0000-000087160000}"/>
    <cellStyle name="Formula 243" xfId="5857" xr:uid="{00000000-0005-0000-0000-000088160000}"/>
    <cellStyle name="Formula 244" xfId="5858" xr:uid="{00000000-0005-0000-0000-000089160000}"/>
    <cellStyle name="Formula 245" xfId="5859" xr:uid="{00000000-0005-0000-0000-00008A160000}"/>
    <cellStyle name="Formula 246" xfId="5860" xr:uid="{00000000-0005-0000-0000-00008B160000}"/>
    <cellStyle name="Formula 247" xfId="5861" xr:uid="{00000000-0005-0000-0000-00008C160000}"/>
    <cellStyle name="Formula 248" xfId="5862" xr:uid="{00000000-0005-0000-0000-00008D160000}"/>
    <cellStyle name="Formula 249" xfId="5863" xr:uid="{00000000-0005-0000-0000-00008E160000}"/>
    <cellStyle name="Formula 25" xfId="5864" xr:uid="{00000000-0005-0000-0000-00008F160000}"/>
    <cellStyle name="Formula 25 10" xfId="5865" xr:uid="{00000000-0005-0000-0000-000090160000}"/>
    <cellStyle name="Formula 25 11" xfId="5866" xr:uid="{00000000-0005-0000-0000-000091160000}"/>
    <cellStyle name="Formula 25 12" xfId="5867" xr:uid="{00000000-0005-0000-0000-000092160000}"/>
    <cellStyle name="Formula 25 13" xfId="5868" xr:uid="{00000000-0005-0000-0000-000093160000}"/>
    <cellStyle name="Formula 25 14" xfId="5869" xr:uid="{00000000-0005-0000-0000-000094160000}"/>
    <cellStyle name="Formula 25 15" xfId="5870" xr:uid="{00000000-0005-0000-0000-000095160000}"/>
    <cellStyle name="Formula 25 16" xfId="5871" xr:uid="{00000000-0005-0000-0000-000096160000}"/>
    <cellStyle name="Formula 25 17" xfId="5872" xr:uid="{00000000-0005-0000-0000-000097160000}"/>
    <cellStyle name="Formula 25 18" xfId="5873" xr:uid="{00000000-0005-0000-0000-000098160000}"/>
    <cellStyle name="Formula 25 19" xfId="5874" xr:uid="{00000000-0005-0000-0000-000099160000}"/>
    <cellStyle name="Formula 25 2" xfId="5875" xr:uid="{00000000-0005-0000-0000-00009A160000}"/>
    <cellStyle name="Formula 25 2 2" xfId="5876" xr:uid="{00000000-0005-0000-0000-00009B160000}"/>
    <cellStyle name="Formula 25 2 2 2" xfId="5877" xr:uid="{00000000-0005-0000-0000-00009C160000}"/>
    <cellStyle name="Formula 25 2 3" xfId="5878" xr:uid="{00000000-0005-0000-0000-00009D160000}"/>
    <cellStyle name="Formula 25 20" xfId="5879" xr:uid="{00000000-0005-0000-0000-00009E160000}"/>
    <cellStyle name="Formula 25 21" xfId="5880" xr:uid="{00000000-0005-0000-0000-00009F160000}"/>
    <cellStyle name="Formula 25 22" xfId="5881" xr:uid="{00000000-0005-0000-0000-0000A0160000}"/>
    <cellStyle name="Formula 25 3" xfId="5882" xr:uid="{00000000-0005-0000-0000-0000A1160000}"/>
    <cellStyle name="Formula 25 3 2" xfId="5883" xr:uid="{00000000-0005-0000-0000-0000A2160000}"/>
    <cellStyle name="Formula 25 4" xfId="5884" xr:uid="{00000000-0005-0000-0000-0000A3160000}"/>
    <cellStyle name="Formula 25 5" xfId="5885" xr:uid="{00000000-0005-0000-0000-0000A4160000}"/>
    <cellStyle name="Formula 25 6" xfId="5886" xr:uid="{00000000-0005-0000-0000-0000A5160000}"/>
    <cellStyle name="Formula 25 7" xfId="5887" xr:uid="{00000000-0005-0000-0000-0000A6160000}"/>
    <cellStyle name="Formula 25 8" xfId="5888" xr:uid="{00000000-0005-0000-0000-0000A7160000}"/>
    <cellStyle name="Formula 25 9" xfId="5889" xr:uid="{00000000-0005-0000-0000-0000A8160000}"/>
    <cellStyle name="Formula 250" xfId="5890" xr:uid="{00000000-0005-0000-0000-0000A9160000}"/>
    <cellStyle name="Formula 251" xfId="5891" xr:uid="{00000000-0005-0000-0000-0000AA160000}"/>
    <cellStyle name="Formula 252" xfId="5892" xr:uid="{00000000-0005-0000-0000-0000AB160000}"/>
    <cellStyle name="Formula 253" xfId="5893" xr:uid="{00000000-0005-0000-0000-0000AC160000}"/>
    <cellStyle name="Formula 254" xfId="5894" xr:uid="{00000000-0005-0000-0000-0000AD160000}"/>
    <cellStyle name="Formula 255" xfId="5895" xr:uid="{00000000-0005-0000-0000-0000AE160000}"/>
    <cellStyle name="Formula 256" xfId="5896" xr:uid="{00000000-0005-0000-0000-0000AF160000}"/>
    <cellStyle name="Formula 257" xfId="5897" xr:uid="{00000000-0005-0000-0000-0000B0160000}"/>
    <cellStyle name="Formula 258" xfId="5898" xr:uid="{00000000-0005-0000-0000-0000B1160000}"/>
    <cellStyle name="Formula 259" xfId="5899" xr:uid="{00000000-0005-0000-0000-0000B2160000}"/>
    <cellStyle name="Formula 26" xfId="5900" xr:uid="{00000000-0005-0000-0000-0000B3160000}"/>
    <cellStyle name="Formula 26 10" xfId="5901" xr:uid="{00000000-0005-0000-0000-0000B4160000}"/>
    <cellStyle name="Formula 26 11" xfId="5902" xr:uid="{00000000-0005-0000-0000-0000B5160000}"/>
    <cellStyle name="Formula 26 12" xfId="5903" xr:uid="{00000000-0005-0000-0000-0000B6160000}"/>
    <cellStyle name="Formula 26 13" xfId="5904" xr:uid="{00000000-0005-0000-0000-0000B7160000}"/>
    <cellStyle name="Formula 26 14" xfId="5905" xr:uid="{00000000-0005-0000-0000-0000B8160000}"/>
    <cellStyle name="Formula 26 15" xfId="5906" xr:uid="{00000000-0005-0000-0000-0000B9160000}"/>
    <cellStyle name="Formula 26 16" xfId="5907" xr:uid="{00000000-0005-0000-0000-0000BA160000}"/>
    <cellStyle name="Formula 26 17" xfId="5908" xr:uid="{00000000-0005-0000-0000-0000BB160000}"/>
    <cellStyle name="Formula 26 18" xfId="5909" xr:uid="{00000000-0005-0000-0000-0000BC160000}"/>
    <cellStyle name="Formula 26 19" xfId="5910" xr:uid="{00000000-0005-0000-0000-0000BD160000}"/>
    <cellStyle name="Formula 26 2" xfId="5911" xr:uid="{00000000-0005-0000-0000-0000BE160000}"/>
    <cellStyle name="Formula 26 2 2" xfId="5912" xr:uid="{00000000-0005-0000-0000-0000BF160000}"/>
    <cellStyle name="Formula 26 2 2 2" xfId="5913" xr:uid="{00000000-0005-0000-0000-0000C0160000}"/>
    <cellStyle name="Formula 26 2 3" xfId="5914" xr:uid="{00000000-0005-0000-0000-0000C1160000}"/>
    <cellStyle name="Formula 26 20" xfId="5915" xr:uid="{00000000-0005-0000-0000-0000C2160000}"/>
    <cellStyle name="Formula 26 21" xfId="5916" xr:uid="{00000000-0005-0000-0000-0000C3160000}"/>
    <cellStyle name="Formula 26 22" xfId="5917" xr:uid="{00000000-0005-0000-0000-0000C4160000}"/>
    <cellStyle name="Formula 26 3" xfId="5918" xr:uid="{00000000-0005-0000-0000-0000C5160000}"/>
    <cellStyle name="Formula 26 3 2" xfId="5919" xr:uid="{00000000-0005-0000-0000-0000C6160000}"/>
    <cellStyle name="Formula 26 4" xfId="5920" xr:uid="{00000000-0005-0000-0000-0000C7160000}"/>
    <cellStyle name="Formula 26 5" xfId="5921" xr:uid="{00000000-0005-0000-0000-0000C8160000}"/>
    <cellStyle name="Formula 26 6" xfId="5922" xr:uid="{00000000-0005-0000-0000-0000C9160000}"/>
    <cellStyle name="Formula 26 7" xfId="5923" xr:uid="{00000000-0005-0000-0000-0000CA160000}"/>
    <cellStyle name="Formula 26 8" xfId="5924" xr:uid="{00000000-0005-0000-0000-0000CB160000}"/>
    <cellStyle name="Formula 26 9" xfId="5925" xr:uid="{00000000-0005-0000-0000-0000CC160000}"/>
    <cellStyle name="Formula 260" xfId="5926" xr:uid="{00000000-0005-0000-0000-0000CD160000}"/>
    <cellStyle name="Formula 261" xfId="5927" xr:uid="{00000000-0005-0000-0000-0000CE160000}"/>
    <cellStyle name="Formula 262" xfId="5928" xr:uid="{00000000-0005-0000-0000-0000CF160000}"/>
    <cellStyle name="Formula 263" xfId="5929" xr:uid="{00000000-0005-0000-0000-0000D0160000}"/>
    <cellStyle name="Formula 264" xfId="5930" xr:uid="{00000000-0005-0000-0000-0000D1160000}"/>
    <cellStyle name="Formula 265" xfId="5931" xr:uid="{00000000-0005-0000-0000-0000D2160000}"/>
    <cellStyle name="Formula 266" xfId="5932" xr:uid="{00000000-0005-0000-0000-0000D3160000}"/>
    <cellStyle name="Formula 267" xfId="5933" xr:uid="{00000000-0005-0000-0000-0000D4160000}"/>
    <cellStyle name="Formula 268" xfId="5934" xr:uid="{00000000-0005-0000-0000-0000D5160000}"/>
    <cellStyle name="Formula 269" xfId="5935" xr:uid="{00000000-0005-0000-0000-0000D6160000}"/>
    <cellStyle name="Formula 27" xfId="5936" xr:uid="{00000000-0005-0000-0000-0000D7160000}"/>
    <cellStyle name="Formula 27 10" xfId="5937" xr:uid="{00000000-0005-0000-0000-0000D8160000}"/>
    <cellStyle name="Formula 27 11" xfId="5938" xr:uid="{00000000-0005-0000-0000-0000D9160000}"/>
    <cellStyle name="Formula 27 12" xfId="5939" xr:uid="{00000000-0005-0000-0000-0000DA160000}"/>
    <cellStyle name="Formula 27 13" xfId="5940" xr:uid="{00000000-0005-0000-0000-0000DB160000}"/>
    <cellStyle name="Formula 27 14" xfId="5941" xr:uid="{00000000-0005-0000-0000-0000DC160000}"/>
    <cellStyle name="Formula 27 15" xfId="5942" xr:uid="{00000000-0005-0000-0000-0000DD160000}"/>
    <cellStyle name="Formula 27 16" xfId="5943" xr:uid="{00000000-0005-0000-0000-0000DE160000}"/>
    <cellStyle name="Formula 27 17" xfId="5944" xr:uid="{00000000-0005-0000-0000-0000DF160000}"/>
    <cellStyle name="Formula 27 18" xfId="5945" xr:uid="{00000000-0005-0000-0000-0000E0160000}"/>
    <cellStyle name="Formula 27 19" xfId="5946" xr:uid="{00000000-0005-0000-0000-0000E1160000}"/>
    <cellStyle name="Formula 27 2" xfId="5947" xr:uid="{00000000-0005-0000-0000-0000E2160000}"/>
    <cellStyle name="Formula 27 2 2" xfId="5948" xr:uid="{00000000-0005-0000-0000-0000E3160000}"/>
    <cellStyle name="Formula 27 2 2 2" xfId="5949" xr:uid="{00000000-0005-0000-0000-0000E4160000}"/>
    <cellStyle name="Formula 27 2 3" xfId="5950" xr:uid="{00000000-0005-0000-0000-0000E5160000}"/>
    <cellStyle name="Formula 27 20" xfId="5951" xr:uid="{00000000-0005-0000-0000-0000E6160000}"/>
    <cellStyle name="Formula 27 21" xfId="5952" xr:uid="{00000000-0005-0000-0000-0000E7160000}"/>
    <cellStyle name="Formula 27 22" xfId="5953" xr:uid="{00000000-0005-0000-0000-0000E8160000}"/>
    <cellStyle name="Formula 27 3" xfId="5954" xr:uid="{00000000-0005-0000-0000-0000E9160000}"/>
    <cellStyle name="Formula 27 3 2" xfId="5955" xr:uid="{00000000-0005-0000-0000-0000EA160000}"/>
    <cellStyle name="Formula 27 4" xfId="5956" xr:uid="{00000000-0005-0000-0000-0000EB160000}"/>
    <cellStyle name="Formula 27 5" xfId="5957" xr:uid="{00000000-0005-0000-0000-0000EC160000}"/>
    <cellStyle name="Formula 27 6" xfId="5958" xr:uid="{00000000-0005-0000-0000-0000ED160000}"/>
    <cellStyle name="Formula 27 7" xfId="5959" xr:uid="{00000000-0005-0000-0000-0000EE160000}"/>
    <cellStyle name="Formula 27 8" xfId="5960" xr:uid="{00000000-0005-0000-0000-0000EF160000}"/>
    <cellStyle name="Formula 27 9" xfId="5961" xr:uid="{00000000-0005-0000-0000-0000F0160000}"/>
    <cellStyle name="Formula 270" xfId="5962" xr:uid="{00000000-0005-0000-0000-0000F1160000}"/>
    <cellStyle name="Formula 271" xfId="5963" xr:uid="{00000000-0005-0000-0000-0000F2160000}"/>
    <cellStyle name="Formula 272" xfId="5964" xr:uid="{00000000-0005-0000-0000-0000F3160000}"/>
    <cellStyle name="Formula 273" xfId="5965" xr:uid="{00000000-0005-0000-0000-0000F4160000}"/>
    <cellStyle name="Formula 274" xfId="5966" xr:uid="{00000000-0005-0000-0000-0000F5160000}"/>
    <cellStyle name="Formula 275" xfId="5967" xr:uid="{00000000-0005-0000-0000-0000F6160000}"/>
    <cellStyle name="Formula 276" xfId="5968" xr:uid="{00000000-0005-0000-0000-0000F7160000}"/>
    <cellStyle name="Formula 277" xfId="5969" xr:uid="{00000000-0005-0000-0000-0000F8160000}"/>
    <cellStyle name="Formula 278" xfId="5970" xr:uid="{00000000-0005-0000-0000-0000F9160000}"/>
    <cellStyle name="Formula 279" xfId="5971" xr:uid="{00000000-0005-0000-0000-0000FA160000}"/>
    <cellStyle name="Formula 28" xfId="5972" xr:uid="{00000000-0005-0000-0000-0000FB160000}"/>
    <cellStyle name="Formula 28 10" xfId="5973" xr:uid="{00000000-0005-0000-0000-0000FC160000}"/>
    <cellStyle name="Formula 28 11" xfId="5974" xr:uid="{00000000-0005-0000-0000-0000FD160000}"/>
    <cellStyle name="Formula 28 12" xfId="5975" xr:uid="{00000000-0005-0000-0000-0000FE160000}"/>
    <cellStyle name="Formula 28 13" xfId="5976" xr:uid="{00000000-0005-0000-0000-0000FF160000}"/>
    <cellStyle name="Formula 28 14" xfId="5977" xr:uid="{00000000-0005-0000-0000-000000170000}"/>
    <cellStyle name="Formula 28 15" xfId="5978" xr:uid="{00000000-0005-0000-0000-000001170000}"/>
    <cellStyle name="Formula 28 16" xfId="5979" xr:uid="{00000000-0005-0000-0000-000002170000}"/>
    <cellStyle name="Formula 28 17" xfId="5980" xr:uid="{00000000-0005-0000-0000-000003170000}"/>
    <cellStyle name="Formula 28 18" xfId="5981" xr:uid="{00000000-0005-0000-0000-000004170000}"/>
    <cellStyle name="Formula 28 19" xfId="5982" xr:uid="{00000000-0005-0000-0000-000005170000}"/>
    <cellStyle name="Formula 28 2" xfId="5983" xr:uid="{00000000-0005-0000-0000-000006170000}"/>
    <cellStyle name="Formula 28 2 2" xfId="5984" xr:uid="{00000000-0005-0000-0000-000007170000}"/>
    <cellStyle name="Formula 28 2 2 2" xfId="5985" xr:uid="{00000000-0005-0000-0000-000008170000}"/>
    <cellStyle name="Formula 28 2 3" xfId="5986" xr:uid="{00000000-0005-0000-0000-000009170000}"/>
    <cellStyle name="Formula 28 20" xfId="5987" xr:uid="{00000000-0005-0000-0000-00000A170000}"/>
    <cellStyle name="Formula 28 21" xfId="5988" xr:uid="{00000000-0005-0000-0000-00000B170000}"/>
    <cellStyle name="Formula 28 22" xfId="5989" xr:uid="{00000000-0005-0000-0000-00000C170000}"/>
    <cellStyle name="Formula 28 3" xfId="5990" xr:uid="{00000000-0005-0000-0000-00000D170000}"/>
    <cellStyle name="Formula 28 3 2" xfId="5991" xr:uid="{00000000-0005-0000-0000-00000E170000}"/>
    <cellStyle name="Formula 28 4" xfId="5992" xr:uid="{00000000-0005-0000-0000-00000F170000}"/>
    <cellStyle name="Formula 28 5" xfId="5993" xr:uid="{00000000-0005-0000-0000-000010170000}"/>
    <cellStyle name="Formula 28 6" xfId="5994" xr:uid="{00000000-0005-0000-0000-000011170000}"/>
    <cellStyle name="Formula 28 7" xfId="5995" xr:uid="{00000000-0005-0000-0000-000012170000}"/>
    <cellStyle name="Formula 28 8" xfId="5996" xr:uid="{00000000-0005-0000-0000-000013170000}"/>
    <cellStyle name="Formula 28 9" xfId="5997" xr:uid="{00000000-0005-0000-0000-000014170000}"/>
    <cellStyle name="Formula 280" xfId="5998" xr:uid="{00000000-0005-0000-0000-000015170000}"/>
    <cellStyle name="Formula 281" xfId="5999" xr:uid="{00000000-0005-0000-0000-000016170000}"/>
    <cellStyle name="Formula 282" xfId="6000" xr:uid="{00000000-0005-0000-0000-000017170000}"/>
    <cellStyle name="Formula 283" xfId="6001" xr:uid="{00000000-0005-0000-0000-000018170000}"/>
    <cellStyle name="Formula 284" xfId="6002" xr:uid="{00000000-0005-0000-0000-000019170000}"/>
    <cellStyle name="Formula 285" xfId="6003" xr:uid="{00000000-0005-0000-0000-00001A170000}"/>
    <cellStyle name="Formula 286" xfId="6004" xr:uid="{00000000-0005-0000-0000-00001B170000}"/>
    <cellStyle name="Formula 287" xfId="6005" xr:uid="{00000000-0005-0000-0000-00001C170000}"/>
    <cellStyle name="Formula 288" xfId="6006" xr:uid="{00000000-0005-0000-0000-00001D170000}"/>
    <cellStyle name="Formula 289" xfId="6007" xr:uid="{00000000-0005-0000-0000-00001E170000}"/>
    <cellStyle name="Formula 29" xfId="6008" xr:uid="{00000000-0005-0000-0000-00001F170000}"/>
    <cellStyle name="Formula 29 10" xfId="6009" xr:uid="{00000000-0005-0000-0000-000020170000}"/>
    <cellStyle name="Formula 29 11" xfId="6010" xr:uid="{00000000-0005-0000-0000-000021170000}"/>
    <cellStyle name="Formula 29 12" xfId="6011" xr:uid="{00000000-0005-0000-0000-000022170000}"/>
    <cellStyle name="Formula 29 13" xfId="6012" xr:uid="{00000000-0005-0000-0000-000023170000}"/>
    <cellStyle name="Formula 29 14" xfId="6013" xr:uid="{00000000-0005-0000-0000-000024170000}"/>
    <cellStyle name="Formula 29 15" xfId="6014" xr:uid="{00000000-0005-0000-0000-000025170000}"/>
    <cellStyle name="Formula 29 16" xfId="6015" xr:uid="{00000000-0005-0000-0000-000026170000}"/>
    <cellStyle name="Formula 29 17" xfId="6016" xr:uid="{00000000-0005-0000-0000-000027170000}"/>
    <cellStyle name="Formula 29 18" xfId="6017" xr:uid="{00000000-0005-0000-0000-000028170000}"/>
    <cellStyle name="Formula 29 19" xfId="6018" xr:uid="{00000000-0005-0000-0000-000029170000}"/>
    <cellStyle name="Formula 29 2" xfId="6019" xr:uid="{00000000-0005-0000-0000-00002A170000}"/>
    <cellStyle name="Formula 29 2 2" xfId="6020" xr:uid="{00000000-0005-0000-0000-00002B170000}"/>
    <cellStyle name="Formula 29 2 2 2" xfId="6021" xr:uid="{00000000-0005-0000-0000-00002C170000}"/>
    <cellStyle name="Formula 29 2 3" xfId="6022" xr:uid="{00000000-0005-0000-0000-00002D170000}"/>
    <cellStyle name="Formula 29 20" xfId="6023" xr:uid="{00000000-0005-0000-0000-00002E170000}"/>
    <cellStyle name="Formula 29 21" xfId="6024" xr:uid="{00000000-0005-0000-0000-00002F170000}"/>
    <cellStyle name="Formula 29 22" xfId="6025" xr:uid="{00000000-0005-0000-0000-000030170000}"/>
    <cellStyle name="Formula 29 3" xfId="6026" xr:uid="{00000000-0005-0000-0000-000031170000}"/>
    <cellStyle name="Formula 29 3 2" xfId="6027" xr:uid="{00000000-0005-0000-0000-000032170000}"/>
    <cellStyle name="Formula 29 4" xfId="6028" xr:uid="{00000000-0005-0000-0000-000033170000}"/>
    <cellStyle name="Formula 29 5" xfId="6029" xr:uid="{00000000-0005-0000-0000-000034170000}"/>
    <cellStyle name="Formula 29 6" xfId="6030" xr:uid="{00000000-0005-0000-0000-000035170000}"/>
    <cellStyle name="Formula 29 7" xfId="6031" xr:uid="{00000000-0005-0000-0000-000036170000}"/>
    <cellStyle name="Formula 29 8" xfId="6032" xr:uid="{00000000-0005-0000-0000-000037170000}"/>
    <cellStyle name="Formula 29 9" xfId="6033" xr:uid="{00000000-0005-0000-0000-000038170000}"/>
    <cellStyle name="Formula 290" xfId="6034" xr:uid="{00000000-0005-0000-0000-000039170000}"/>
    <cellStyle name="Formula 291" xfId="6035" xr:uid="{00000000-0005-0000-0000-00003A170000}"/>
    <cellStyle name="Formula 292" xfId="6036" xr:uid="{00000000-0005-0000-0000-00003B170000}"/>
    <cellStyle name="Formula 293" xfId="6037" xr:uid="{00000000-0005-0000-0000-00003C170000}"/>
    <cellStyle name="Formula 294" xfId="6038" xr:uid="{00000000-0005-0000-0000-00003D170000}"/>
    <cellStyle name="Formula 295" xfId="6039" xr:uid="{00000000-0005-0000-0000-00003E170000}"/>
    <cellStyle name="Formula 296" xfId="6040" xr:uid="{00000000-0005-0000-0000-00003F170000}"/>
    <cellStyle name="Formula 297" xfId="6041" xr:uid="{00000000-0005-0000-0000-000040170000}"/>
    <cellStyle name="Formula 298" xfId="6042" xr:uid="{00000000-0005-0000-0000-000041170000}"/>
    <cellStyle name="Formula 299" xfId="6043" xr:uid="{00000000-0005-0000-0000-000042170000}"/>
    <cellStyle name="Formula 3" xfId="6044" xr:uid="{00000000-0005-0000-0000-000043170000}"/>
    <cellStyle name="Formula 3 2" xfId="6045" xr:uid="{00000000-0005-0000-0000-000044170000}"/>
    <cellStyle name="Formula 3 2 2" xfId="6046" xr:uid="{00000000-0005-0000-0000-000045170000}"/>
    <cellStyle name="Formula 3 3" xfId="6047" xr:uid="{00000000-0005-0000-0000-000046170000}"/>
    <cellStyle name="Formula 3 4" xfId="6048" xr:uid="{00000000-0005-0000-0000-000047170000}"/>
    <cellStyle name="Formula 3 5" xfId="6049" xr:uid="{00000000-0005-0000-0000-000048170000}"/>
    <cellStyle name="Formula 30" xfId="6050" xr:uid="{00000000-0005-0000-0000-000049170000}"/>
    <cellStyle name="Formula 30 2" xfId="6051" xr:uid="{00000000-0005-0000-0000-00004A170000}"/>
    <cellStyle name="Formula 30 2 10" xfId="6052" xr:uid="{00000000-0005-0000-0000-00004B170000}"/>
    <cellStyle name="Formula 30 2 11" xfId="6053" xr:uid="{00000000-0005-0000-0000-00004C170000}"/>
    <cellStyle name="Formula 30 2 12" xfId="6054" xr:uid="{00000000-0005-0000-0000-00004D170000}"/>
    <cellStyle name="Formula 30 2 13" xfId="6055" xr:uid="{00000000-0005-0000-0000-00004E170000}"/>
    <cellStyle name="Formula 30 2 14" xfId="6056" xr:uid="{00000000-0005-0000-0000-00004F170000}"/>
    <cellStyle name="Formula 30 2 15" xfId="6057" xr:uid="{00000000-0005-0000-0000-000050170000}"/>
    <cellStyle name="Formula 30 2 16" xfId="6058" xr:uid="{00000000-0005-0000-0000-000051170000}"/>
    <cellStyle name="Formula 30 2 17" xfId="6059" xr:uid="{00000000-0005-0000-0000-000052170000}"/>
    <cellStyle name="Formula 30 2 18" xfId="6060" xr:uid="{00000000-0005-0000-0000-000053170000}"/>
    <cellStyle name="Formula 30 2 19" xfId="6061" xr:uid="{00000000-0005-0000-0000-000054170000}"/>
    <cellStyle name="Formula 30 2 2" xfId="6062" xr:uid="{00000000-0005-0000-0000-000055170000}"/>
    <cellStyle name="Formula 30 2 2 2" xfId="6063" xr:uid="{00000000-0005-0000-0000-000056170000}"/>
    <cellStyle name="Formula 30 2 3" xfId="6064" xr:uid="{00000000-0005-0000-0000-000057170000}"/>
    <cellStyle name="Formula 30 2 4" xfId="6065" xr:uid="{00000000-0005-0000-0000-000058170000}"/>
    <cellStyle name="Formula 30 2 5" xfId="6066" xr:uid="{00000000-0005-0000-0000-000059170000}"/>
    <cellStyle name="Formula 30 2 6" xfId="6067" xr:uid="{00000000-0005-0000-0000-00005A170000}"/>
    <cellStyle name="Formula 30 2 7" xfId="6068" xr:uid="{00000000-0005-0000-0000-00005B170000}"/>
    <cellStyle name="Formula 30 2 8" xfId="6069" xr:uid="{00000000-0005-0000-0000-00005C170000}"/>
    <cellStyle name="Formula 30 2 9" xfId="6070" xr:uid="{00000000-0005-0000-0000-00005D170000}"/>
    <cellStyle name="Formula 30 3" xfId="6071" xr:uid="{00000000-0005-0000-0000-00005E170000}"/>
    <cellStyle name="Formula 30 4" xfId="6072" xr:uid="{00000000-0005-0000-0000-00005F170000}"/>
    <cellStyle name="Formula 30 5" xfId="6073" xr:uid="{00000000-0005-0000-0000-000060170000}"/>
    <cellStyle name="Formula 300" xfId="6074" xr:uid="{00000000-0005-0000-0000-000061170000}"/>
    <cellStyle name="Formula 301" xfId="6075" xr:uid="{00000000-0005-0000-0000-000062170000}"/>
    <cellStyle name="Formula 302" xfId="6076" xr:uid="{00000000-0005-0000-0000-000063170000}"/>
    <cellStyle name="Formula 303" xfId="6077" xr:uid="{00000000-0005-0000-0000-000064170000}"/>
    <cellStyle name="Formula 304" xfId="6078" xr:uid="{00000000-0005-0000-0000-000065170000}"/>
    <cellStyle name="Formula 305" xfId="6079" xr:uid="{00000000-0005-0000-0000-000066170000}"/>
    <cellStyle name="Formula 306" xfId="6080" xr:uid="{00000000-0005-0000-0000-000067170000}"/>
    <cellStyle name="Formula 307" xfId="6081" xr:uid="{00000000-0005-0000-0000-000068170000}"/>
    <cellStyle name="Formula 308" xfId="6082" xr:uid="{00000000-0005-0000-0000-000069170000}"/>
    <cellStyle name="Formula 309" xfId="6083" xr:uid="{00000000-0005-0000-0000-00006A170000}"/>
    <cellStyle name="Formula 31" xfId="6084" xr:uid="{00000000-0005-0000-0000-00006B170000}"/>
    <cellStyle name="Formula 31 2" xfId="6085" xr:uid="{00000000-0005-0000-0000-00006C170000}"/>
    <cellStyle name="Formula 31 2 10" xfId="6086" xr:uid="{00000000-0005-0000-0000-00006D170000}"/>
    <cellStyle name="Formula 31 2 11" xfId="6087" xr:uid="{00000000-0005-0000-0000-00006E170000}"/>
    <cellStyle name="Formula 31 2 12" xfId="6088" xr:uid="{00000000-0005-0000-0000-00006F170000}"/>
    <cellStyle name="Formula 31 2 13" xfId="6089" xr:uid="{00000000-0005-0000-0000-000070170000}"/>
    <cellStyle name="Formula 31 2 14" xfId="6090" xr:uid="{00000000-0005-0000-0000-000071170000}"/>
    <cellStyle name="Formula 31 2 15" xfId="6091" xr:uid="{00000000-0005-0000-0000-000072170000}"/>
    <cellStyle name="Formula 31 2 16" xfId="6092" xr:uid="{00000000-0005-0000-0000-000073170000}"/>
    <cellStyle name="Formula 31 2 17" xfId="6093" xr:uid="{00000000-0005-0000-0000-000074170000}"/>
    <cellStyle name="Formula 31 2 18" xfId="6094" xr:uid="{00000000-0005-0000-0000-000075170000}"/>
    <cellStyle name="Formula 31 2 19" xfId="6095" xr:uid="{00000000-0005-0000-0000-000076170000}"/>
    <cellStyle name="Formula 31 2 2" xfId="6096" xr:uid="{00000000-0005-0000-0000-000077170000}"/>
    <cellStyle name="Formula 31 2 2 2" xfId="6097" xr:uid="{00000000-0005-0000-0000-000078170000}"/>
    <cellStyle name="Formula 31 2 3" xfId="6098" xr:uid="{00000000-0005-0000-0000-000079170000}"/>
    <cellStyle name="Formula 31 2 4" xfId="6099" xr:uid="{00000000-0005-0000-0000-00007A170000}"/>
    <cellStyle name="Formula 31 2 5" xfId="6100" xr:uid="{00000000-0005-0000-0000-00007B170000}"/>
    <cellStyle name="Formula 31 2 6" xfId="6101" xr:uid="{00000000-0005-0000-0000-00007C170000}"/>
    <cellStyle name="Formula 31 2 7" xfId="6102" xr:uid="{00000000-0005-0000-0000-00007D170000}"/>
    <cellStyle name="Formula 31 2 8" xfId="6103" xr:uid="{00000000-0005-0000-0000-00007E170000}"/>
    <cellStyle name="Formula 31 2 9" xfId="6104" xr:uid="{00000000-0005-0000-0000-00007F170000}"/>
    <cellStyle name="Formula 31 3" xfId="6105" xr:uid="{00000000-0005-0000-0000-000080170000}"/>
    <cellStyle name="Formula 31 4" xfId="6106" xr:uid="{00000000-0005-0000-0000-000081170000}"/>
    <cellStyle name="Formula 31 5" xfId="6107" xr:uid="{00000000-0005-0000-0000-000082170000}"/>
    <cellStyle name="Formula 310" xfId="6108" xr:uid="{00000000-0005-0000-0000-000083170000}"/>
    <cellStyle name="Formula 311" xfId="6109" xr:uid="{00000000-0005-0000-0000-000084170000}"/>
    <cellStyle name="Formula 312" xfId="6110" xr:uid="{00000000-0005-0000-0000-000085170000}"/>
    <cellStyle name="Formula 313" xfId="6111" xr:uid="{00000000-0005-0000-0000-000086170000}"/>
    <cellStyle name="Formula 314" xfId="6112" xr:uid="{00000000-0005-0000-0000-000087170000}"/>
    <cellStyle name="Formula 315" xfId="6113" xr:uid="{00000000-0005-0000-0000-000088170000}"/>
    <cellStyle name="Formula 316" xfId="6114" xr:uid="{00000000-0005-0000-0000-000089170000}"/>
    <cellStyle name="Formula 317" xfId="6115" xr:uid="{00000000-0005-0000-0000-00008A170000}"/>
    <cellStyle name="Formula 318" xfId="6116" xr:uid="{00000000-0005-0000-0000-00008B170000}"/>
    <cellStyle name="Formula 319" xfId="6117" xr:uid="{00000000-0005-0000-0000-00008C170000}"/>
    <cellStyle name="Formula 32" xfId="6118" xr:uid="{00000000-0005-0000-0000-00008D170000}"/>
    <cellStyle name="Formula 32 2" xfId="6119" xr:uid="{00000000-0005-0000-0000-00008E170000}"/>
    <cellStyle name="Formula 32 2 10" xfId="6120" xr:uid="{00000000-0005-0000-0000-00008F170000}"/>
    <cellStyle name="Formula 32 2 11" xfId="6121" xr:uid="{00000000-0005-0000-0000-000090170000}"/>
    <cellStyle name="Formula 32 2 12" xfId="6122" xr:uid="{00000000-0005-0000-0000-000091170000}"/>
    <cellStyle name="Formula 32 2 13" xfId="6123" xr:uid="{00000000-0005-0000-0000-000092170000}"/>
    <cellStyle name="Formula 32 2 14" xfId="6124" xr:uid="{00000000-0005-0000-0000-000093170000}"/>
    <cellStyle name="Formula 32 2 15" xfId="6125" xr:uid="{00000000-0005-0000-0000-000094170000}"/>
    <cellStyle name="Formula 32 2 16" xfId="6126" xr:uid="{00000000-0005-0000-0000-000095170000}"/>
    <cellStyle name="Formula 32 2 17" xfId="6127" xr:uid="{00000000-0005-0000-0000-000096170000}"/>
    <cellStyle name="Formula 32 2 18" xfId="6128" xr:uid="{00000000-0005-0000-0000-000097170000}"/>
    <cellStyle name="Formula 32 2 19" xfId="6129" xr:uid="{00000000-0005-0000-0000-000098170000}"/>
    <cellStyle name="Formula 32 2 2" xfId="6130" xr:uid="{00000000-0005-0000-0000-000099170000}"/>
    <cellStyle name="Formula 32 2 2 2" xfId="6131" xr:uid="{00000000-0005-0000-0000-00009A170000}"/>
    <cellStyle name="Formula 32 2 3" xfId="6132" xr:uid="{00000000-0005-0000-0000-00009B170000}"/>
    <cellStyle name="Formula 32 2 4" xfId="6133" xr:uid="{00000000-0005-0000-0000-00009C170000}"/>
    <cellStyle name="Formula 32 2 5" xfId="6134" xr:uid="{00000000-0005-0000-0000-00009D170000}"/>
    <cellStyle name="Formula 32 2 6" xfId="6135" xr:uid="{00000000-0005-0000-0000-00009E170000}"/>
    <cellStyle name="Formula 32 2 7" xfId="6136" xr:uid="{00000000-0005-0000-0000-00009F170000}"/>
    <cellStyle name="Formula 32 2 8" xfId="6137" xr:uid="{00000000-0005-0000-0000-0000A0170000}"/>
    <cellStyle name="Formula 32 2 9" xfId="6138" xr:uid="{00000000-0005-0000-0000-0000A1170000}"/>
    <cellStyle name="Formula 32 3" xfId="6139" xr:uid="{00000000-0005-0000-0000-0000A2170000}"/>
    <cellStyle name="Formula 32 4" xfId="6140" xr:uid="{00000000-0005-0000-0000-0000A3170000}"/>
    <cellStyle name="Formula 32 5" xfId="6141" xr:uid="{00000000-0005-0000-0000-0000A4170000}"/>
    <cellStyle name="Formula 320" xfId="6142" xr:uid="{00000000-0005-0000-0000-0000A5170000}"/>
    <cellStyle name="Formula 321" xfId="6143" xr:uid="{00000000-0005-0000-0000-0000A6170000}"/>
    <cellStyle name="Formula 322" xfId="6144" xr:uid="{00000000-0005-0000-0000-0000A7170000}"/>
    <cellStyle name="Formula 323" xfId="6145" xr:uid="{00000000-0005-0000-0000-0000A8170000}"/>
    <cellStyle name="Formula 324" xfId="6146" xr:uid="{00000000-0005-0000-0000-0000A9170000}"/>
    <cellStyle name="Formula 325" xfId="6147" xr:uid="{00000000-0005-0000-0000-0000AA170000}"/>
    <cellStyle name="Formula 326" xfId="6148" xr:uid="{00000000-0005-0000-0000-0000AB170000}"/>
    <cellStyle name="Formula 327" xfId="6149" xr:uid="{00000000-0005-0000-0000-0000AC170000}"/>
    <cellStyle name="Formula 328" xfId="6150" xr:uid="{00000000-0005-0000-0000-0000AD170000}"/>
    <cellStyle name="Formula 329" xfId="6151" xr:uid="{00000000-0005-0000-0000-0000AE170000}"/>
    <cellStyle name="Formula 33" xfId="6152" xr:uid="{00000000-0005-0000-0000-0000AF170000}"/>
    <cellStyle name="Formula 33 2" xfId="6153" xr:uid="{00000000-0005-0000-0000-0000B0170000}"/>
    <cellStyle name="Formula 33 2 10" xfId="6154" xr:uid="{00000000-0005-0000-0000-0000B1170000}"/>
    <cellStyle name="Formula 33 2 11" xfId="6155" xr:uid="{00000000-0005-0000-0000-0000B2170000}"/>
    <cellStyle name="Formula 33 2 12" xfId="6156" xr:uid="{00000000-0005-0000-0000-0000B3170000}"/>
    <cellStyle name="Formula 33 2 13" xfId="6157" xr:uid="{00000000-0005-0000-0000-0000B4170000}"/>
    <cellStyle name="Formula 33 2 14" xfId="6158" xr:uid="{00000000-0005-0000-0000-0000B5170000}"/>
    <cellStyle name="Formula 33 2 15" xfId="6159" xr:uid="{00000000-0005-0000-0000-0000B6170000}"/>
    <cellStyle name="Formula 33 2 16" xfId="6160" xr:uid="{00000000-0005-0000-0000-0000B7170000}"/>
    <cellStyle name="Formula 33 2 17" xfId="6161" xr:uid="{00000000-0005-0000-0000-0000B8170000}"/>
    <cellStyle name="Formula 33 2 18" xfId="6162" xr:uid="{00000000-0005-0000-0000-0000B9170000}"/>
    <cellStyle name="Formula 33 2 19" xfId="6163" xr:uid="{00000000-0005-0000-0000-0000BA170000}"/>
    <cellStyle name="Formula 33 2 2" xfId="6164" xr:uid="{00000000-0005-0000-0000-0000BB170000}"/>
    <cellStyle name="Formula 33 2 2 2" xfId="6165" xr:uid="{00000000-0005-0000-0000-0000BC170000}"/>
    <cellStyle name="Formula 33 2 3" xfId="6166" xr:uid="{00000000-0005-0000-0000-0000BD170000}"/>
    <cellStyle name="Formula 33 2 4" xfId="6167" xr:uid="{00000000-0005-0000-0000-0000BE170000}"/>
    <cellStyle name="Formula 33 2 5" xfId="6168" xr:uid="{00000000-0005-0000-0000-0000BF170000}"/>
    <cellStyle name="Formula 33 2 6" xfId="6169" xr:uid="{00000000-0005-0000-0000-0000C0170000}"/>
    <cellStyle name="Formula 33 2 7" xfId="6170" xr:uid="{00000000-0005-0000-0000-0000C1170000}"/>
    <cellStyle name="Formula 33 2 8" xfId="6171" xr:uid="{00000000-0005-0000-0000-0000C2170000}"/>
    <cellStyle name="Formula 33 2 9" xfId="6172" xr:uid="{00000000-0005-0000-0000-0000C3170000}"/>
    <cellStyle name="Formula 33 3" xfId="6173" xr:uid="{00000000-0005-0000-0000-0000C4170000}"/>
    <cellStyle name="Formula 33 4" xfId="6174" xr:uid="{00000000-0005-0000-0000-0000C5170000}"/>
    <cellStyle name="Formula 33 5" xfId="6175" xr:uid="{00000000-0005-0000-0000-0000C6170000}"/>
    <cellStyle name="Formula 330" xfId="6176" xr:uid="{00000000-0005-0000-0000-0000C7170000}"/>
    <cellStyle name="Formula 331" xfId="6177" xr:uid="{00000000-0005-0000-0000-0000C8170000}"/>
    <cellStyle name="Formula 332" xfId="6178" xr:uid="{00000000-0005-0000-0000-0000C9170000}"/>
    <cellStyle name="Formula 333" xfId="6179" xr:uid="{00000000-0005-0000-0000-0000CA170000}"/>
    <cellStyle name="Formula 334" xfId="6180" xr:uid="{00000000-0005-0000-0000-0000CB170000}"/>
    <cellStyle name="Formula 335" xfId="6181" xr:uid="{00000000-0005-0000-0000-0000CC170000}"/>
    <cellStyle name="Formula 336" xfId="6182" xr:uid="{00000000-0005-0000-0000-0000CD170000}"/>
    <cellStyle name="Formula 337" xfId="6183" xr:uid="{00000000-0005-0000-0000-0000CE170000}"/>
    <cellStyle name="Formula 338" xfId="6184" xr:uid="{00000000-0005-0000-0000-0000CF170000}"/>
    <cellStyle name="Formula 339" xfId="6185" xr:uid="{00000000-0005-0000-0000-0000D0170000}"/>
    <cellStyle name="Formula 34" xfId="6186" xr:uid="{00000000-0005-0000-0000-0000D1170000}"/>
    <cellStyle name="Formula 34 2" xfId="6187" xr:uid="{00000000-0005-0000-0000-0000D2170000}"/>
    <cellStyle name="Formula 34 2 10" xfId="6188" xr:uid="{00000000-0005-0000-0000-0000D3170000}"/>
    <cellStyle name="Formula 34 2 11" xfId="6189" xr:uid="{00000000-0005-0000-0000-0000D4170000}"/>
    <cellStyle name="Formula 34 2 12" xfId="6190" xr:uid="{00000000-0005-0000-0000-0000D5170000}"/>
    <cellStyle name="Formula 34 2 13" xfId="6191" xr:uid="{00000000-0005-0000-0000-0000D6170000}"/>
    <cellStyle name="Formula 34 2 14" xfId="6192" xr:uid="{00000000-0005-0000-0000-0000D7170000}"/>
    <cellStyle name="Formula 34 2 15" xfId="6193" xr:uid="{00000000-0005-0000-0000-0000D8170000}"/>
    <cellStyle name="Formula 34 2 16" xfId="6194" xr:uid="{00000000-0005-0000-0000-0000D9170000}"/>
    <cellStyle name="Formula 34 2 17" xfId="6195" xr:uid="{00000000-0005-0000-0000-0000DA170000}"/>
    <cellStyle name="Formula 34 2 18" xfId="6196" xr:uid="{00000000-0005-0000-0000-0000DB170000}"/>
    <cellStyle name="Formula 34 2 19" xfId="6197" xr:uid="{00000000-0005-0000-0000-0000DC170000}"/>
    <cellStyle name="Formula 34 2 2" xfId="6198" xr:uid="{00000000-0005-0000-0000-0000DD170000}"/>
    <cellStyle name="Formula 34 2 2 2" xfId="6199" xr:uid="{00000000-0005-0000-0000-0000DE170000}"/>
    <cellStyle name="Formula 34 2 3" xfId="6200" xr:uid="{00000000-0005-0000-0000-0000DF170000}"/>
    <cellStyle name="Formula 34 2 4" xfId="6201" xr:uid="{00000000-0005-0000-0000-0000E0170000}"/>
    <cellStyle name="Formula 34 2 5" xfId="6202" xr:uid="{00000000-0005-0000-0000-0000E1170000}"/>
    <cellStyle name="Formula 34 2 6" xfId="6203" xr:uid="{00000000-0005-0000-0000-0000E2170000}"/>
    <cellStyle name="Formula 34 2 7" xfId="6204" xr:uid="{00000000-0005-0000-0000-0000E3170000}"/>
    <cellStyle name="Formula 34 2 8" xfId="6205" xr:uid="{00000000-0005-0000-0000-0000E4170000}"/>
    <cellStyle name="Formula 34 2 9" xfId="6206" xr:uid="{00000000-0005-0000-0000-0000E5170000}"/>
    <cellStyle name="Formula 34 3" xfId="6207" xr:uid="{00000000-0005-0000-0000-0000E6170000}"/>
    <cellStyle name="Formula 34 4" xfId="6208" xr:uid="{00000000-0005-0000-0000-0000E7170000}"/>
    <cellStyle name="Formula 34 5" xfId="6209" xr:uid="{00000000-0005-0000-0000-0000E8170000}"/>
    <cellStyle name="Formula 340" xfId="6210" xr:uid="{00000000-0005-0000-0000-0000E9170000}"/>
    <cellStyle name="Formula 341" xfId="6211" xr:uid="{00000000-0005-0000-0000-0000EA170000}"/>
    <cellStyle name="Formula 342" xfId="6212" xr:uid="{00000000-0005-0000-0000-0000EB170000}"/>
    <cellStyle name="Formula 343" xfId="6213" xr:uid="{00000000-0005-0000-0000-0000EC170000}"/>
    <cellStyle name="Formula 344" xfId="6214" xr:uid="{00000000-0005-0000-0000-0000ED170000}"/>
    <cellStyle name="Formula 345" xfId="6215" xr:uid="{00000000-0005-0000-0000-0000EE170000}"/>
    <cellStyle name="Formula 346" xfId="6216" xr:uid="{00000000-0005-0000-0000-0000EF170000}"/>
    <cellStyle name="Formula 347" xfId="6217" xr:uid="{00000000-0005-0000-0000-0000F0170000}"/>
    <cellStyle name="Formula 348" xfId="6218" xr:uid="{00000000-0005-0000-0000-0000F1170000}"/>
    <cellStyle name="Formula 349" xfId="6219" xr:uid="{00000000-0005-0000-0000-0000F2170000}"/>
    <cellStyle name="Formula 35" xfId="6220" xr:uid="{00000000-0005-0000-0000-0000F3170000}"/>
    <cellStyle name="Formula 35 2" xfId="6221" xr:uid="{00000000-0005-0000-0000-0000F4170000}"/>
    <cellStyle name="Formula 35 2 10" xfId="6222" xr:uid="{00000000-0005-0000-0000-0000F5170000}"/>
    <cellStyle name="Formula 35 2 11" xfId="6223" xr:uid="{00000000-0005-0000-0000-0000F6170000}"/>
    <cellStyle name="Formula 35 2 12" xfId="6224" xr:uid="{00000000-0005-0000-0000-0000F7170000}"/>
    <cellStyle name="Formula 35 2 13" xfId="6225" xr:uid="{00000000-0005-0000-0000-0000F8170000}"/>
    <cellStyle name="Formula 35 2 14" xfId="6226" xr:uid="{00000000-0005-0000-0000-0000F9170000}"/>
    <cellStyle name="Formula 35 2 15" xfId="6227" xr:uid="{00000000-0005-0000-0000-0000FA170000}"/>
    <cellStyle name="Formula 35 2 16" xfId="6228" xr:uid="{00000000-0005-0000-0000-0000FB170000}"/>
    <cellStyle name="Formula 35 2 17" xfId="6229" xr:uid="{00000000-0005-0000-0000-0000FC170000}"/>
    <cellStyle name="Formula 35 2 18" xfId="6230" xr:uid="{00000000-0005-0000-0000-0000FD170000}"/>
    <cellStyle name="Formula 35 2 19" xfId="6231" xr:uid="{00000000-0005-0000-0000-0000FE170000}"/>
    <cellStyle name="Formula 35 2 2" xfId="6232" xr:uid="{00000000-0005-0000-0000-0000FF170000}"/>
    <cellStyle name="Formula 35 2 2 2" xfId="6233" xr:uid="{00000000-0005-0000-0000-000000180000}"/>
    <cellStyle name="Formula 35 2 3" xfId="6234" xr:uid="{00000000-0005-0000-0000-000001180000}"/>
    <cellStyle name="Formula 35 2 4" xfId="6235" xr:uid="{00000000-0005-0000-0000-000002180000}"/>
    <cellStyle name="Formula 35 2 5" xfId="6236" xr:uid="{00000000-0005-0000-0000-000003180000}"/>
    <cellStyle name="Formula 35 2 6" xfId="6237" xr:uid="{00000000-0005-0000-0000-000004180000}"/>
    <cellStyle name="Formula 35 2 7" xfId="6238" xr:uid="{00000000-0005-0000-0000-000005180000}"/>
    <cellStyle name="Formula 35 2 8" xfId="6239" xr:uid="{00000000-0005-0000-0000-000006180000}"/>
    <cellStyle name="Formula 35 2 9" xfId="6240" xr:uid="{00000000-0005-0000-0000-000007180000}"/>
    <cellStyle name="Formula 35 3" xfId="6241" xr:uid="{00000000-0005-0000-0000-000008180000}"/>
    <cellStyle name="Formula 35 4" xfId="6242" xr:uid="{00000000-0005-0000-0000-000009180000}"/>
    <cellStyle name="Formula 35 5" xfId="6243" xr:uid="{00000000-0005-0000-0000-00000A180000}"/>
    <cellStyle name="Formula 350" xfId="6244" xr:uid="{00000000-0005-0000-0000-00000B180000}"/>
    <cellStyle name="Formula 351" xfId="6245" xr:uid="{00000000-0005-0000-0000-00000C180000}"/>
    <cellStyle name="Formula 352" xfId="6246" xr:uid="{00000000-0005-0000-0000-00000D180000}"/>
    <cellStyle name="Formula 353" xfId="6247" xr:uid="{00000000-0005-0000-0000-00000E180000}"/>
    <cellStyle name="Formula 354" xfId="6248" xr:uid="{00000000-0005-0000-0000-00000F180000}"/>
    <cellStyle name="Formula 355" xfId="6249" xr:uid="{00000000-0005-0000-0000-000010180000}"/>
    <cellStyle name="Formula 356" xfId="6250" xr:uid="{00000000-0005-0000-0000-000011180000}"/>
    <cellStyle name="Formula 357" xfId="6251" xr:uid="{00000000-0005-0000-0000-000012180000}"/>
    <cellStyle name="Formula 358" xfId="6252" xr:uid="{00000000-0005-0000-0000-000013180000}"/>
    <cellStyle name="Formula 359" xfId="6253" xr:uid="{00000000-0005-0000-0000-000014180000}"/>
    <cellStyle name="Formula 36" xfId="6254" xr:uid="{00000000-0005-0000-0000-000015180000}"/>
    <cellStyle name="Formula 36 2" xfId="6255" xr:uid="{00000000-0005-0000-0000-000016180000}"/>
    <cellStyle name="Formula 36 2 10" xfId="6256" xr:uid="{00000000-0005-0000-0000-000017180000}"/>
    <cellStyle name="Formula 36 2 11" xfId="6257" xr:uid="{00000000-0005-0000-0000-000018180000}"/>
    <cellStyle name="Formula 36 2 12" xfId="6258" xr:uid="{00000000-0005-0000-0000-000019180000}"/>
    <cellStyle name="Formula 36 2 13" xfId="6259" xr:uid="{00000000-0005-0000-0000-00001A180000}"/>
    <cellStyle name="Formula 36 2 14" xfId="6260" xr:uid="{00000000-0005-0000-0000-00001B180000}"/>
    <cellStyle name="Formula 36 2 15" xfId="6261" xr:uid="{00000000-0005-0000-0000-00001C180000}"/>
    <cellStyle name="Formula 36 2 16" xfId="6262" xr:uid="{00000000-0005-0000-0000-00001D180000}"/>
    <cellStyle name="Formula 36 2 17" xfId="6263" xr:uid="{00000000-0005-0000-0000-00001E180000}"/>
    <cellStyle name="Formula 36 2 18" xfId="6264" xr:uid="{00000000-0005-0000-0000-00001F180000}"/>
    <cellStyle name="Formula 36 2 19" xfId="6265" xr:uid="{00000000-0005-0000-0000-000020180000}"/>
    <cellStyle name="Formula 36 2 2" xfId="6266" xr:uid="{00000000-0005-0000-0000-000021180000}"/>
    <cellStyle name="Formula 36 2 2 2" xfId="6267" xr:uid="{00000000-0005-0000-0000-000022180000}"/>
    <cellStyle name="Formula 36 2 3" xfId="6268" xr:uid="{00000000-0005-0000-0000-000023180000}"/>
    <cellStyle name="Formula 36 2 4" xfId="6269" xr:uid="{00000000-0005-0000-0000-000024180000}"/>
    <cellStyle name="Formula 36 2 5" xfId="6270" xr:uid="{00000000-0005-0000-0000-000025180000}"/>
    <cellStyle name="Formula 36 2 6" xfId="6271" xr:uid="{00000000-0005-0000-0000-000026180000}"/>
    <cellStyle name="Formula 36 2 7" xfId="6272" xr:uid="{00000000-0005-0000-0000-000027180000}"/>
    <cellStyle name="Formula 36 2 8" xfId="6273" xr:uid="{00000000-0005-0000-0000-000028180000}"/>
    <cellStyle name="Formula 36 2 9" xfId="6274" xr:uid="{00000000-0005-0000-0000-000029180000}"/>
    <cellStyle name="Formula 36 3" xfId="6275" xr:uid="{00000000-0005-0000-0000-00002A180000}"/>
    <cellStyle name="Formula 36 4" xfId="6276" xr:uid="{00000000-0005-0000-0000-00002B180000}"/>
    <cellStyle name="Formula 36 5" xfId="6277" xr:uid="{00000000-0005-0000-0000-00002C180000}"/>
    <cellStyle name="Formula 360" xfId="6278" xr:uid="{00000000-0005-0000-0000-00002D180000}"/>
    <cellStyle name="Formula 361" xfId="6279" xr:uid="{00000000-0005-0000-0000-00002E180000}"/>
    <cellStyle name="Formula 362" xfId="6280" xr:uid="{00000000-0005-0000-0000-00002F180000}"/>
    <cellStyle name="Formula 363" xfId="6281" xr:uid="{00000000-0005-0000-0000-000030180000}"/>
    <cellStyle name="Formula 364" xfId="6282" xr:uid="{00000000-0005-0000-0000-000031180000}"/>
    <cellStyle name="Formula 365" xfId="6283" xr:uid="{00000000-0005-0000-0000-000032180000}"/>
    <cellStyle name="Formula 366" xfId="6284" xr:uid="{00000000-0005-0000-0000-000033180000}"/>
    <cellStyle name="Formula 367" xfId="6285" xr:uid="{00000000-0005-0000-0000-000034180000}"/>
    <cellStyle name="Formula 368" xfId="6286" xr:uid="{00000000-0005-0000-0000-000035180000}"/>
    <cellStyle name="Formula 369" xfId="6287" xr:uid="{00000000-0005-0000-0000-000036180000}"/>
    <cellStyle name="Formula 37" xfId="6288" xr:uid="{00000000-0005-0000-0000-000037180000}"/>
    <cellStyle name="Formula 37 2" xfId="6289" xr:uid="{00000000-0005-0000-0000-000038180000}"/>
    <cellStyle name="Formula 37 2 10" xfId="6290" xr:uid="{00000000-0005-0000-0000-000039180000}"/>
    <cellStyle name="Formula 37 2 11" xfId="6291" xr:uid="{00000000-0005-0000-0000-00003A180000}"/>
    <cellStyle name="Formula 37 2 12" xfId="6292" xr:uid="{00000000-0005-0000-0000-00003B180000}"/>
    <cellStyle name="Formula 37 2 13" xfId="6293" xr:uid="{00000000-0005-0000-0000-00003C180000}"/>
    <cellStyle name="Formula 37 2 14" xfId="6294" xr:uid="{00000000-0005-0000-0000-00003D180000}"/>
    <cellStyle name="Formula 37 2 15" xfId="6295" xr:uid="{00000000-0005-0000-0000-00003E180000}"/>
    <cellStyle name="Formula 37 2 16" xfId="6296" xr:uid="{00000000-0005-0000-0000-00003F180000}"/>
    <cellStyle name="Formula 37 2 17" xfId="6297" xr:uid="{00000000-0005-0000-0000-000040180000}"/>
    <cellStyle name="Formula 37 2 18" xfId="6298" xr:uid="{00000000-0005-0000-0000-000041180000}"/>
    <cellStyle name="Formula 37 2 19" xfId="6299" xr:uid="{00000000-0005-0000-0000-000042180000}"/>
    <cellStyle name="Formula 37 2 2" xfId="6300" xr:uid="{00000000-0005-0000-0000-000043180000}"/>
    <cellStyle name="Formula 37 2 2 2" xfId="6301" xr:uid="{00000000-0005-0000-0000-000044180000}"/>
    <cellStyle name="Formula 37 2 3" xfId="6302" xr:uid="{00000000-0005-0000-0000-000045180000}"/>
    <cellStyle name="Formula 37 2 4" xfId="6303" xr:uid="{00000000-0005-0000-0000-000046180000}"/>
    <cellStyle name="Formula 37 2 5" xfId="6304" xr:uid="{00000000-0005-0000-0000-000047180000}"/>
    <cellStyle name="Formula 37 2 6" xfId="6305" xr:uid="{00000000-0005-0000-0000-000048180000}"/>
    <cellStyle name="Formula 37 2 7" xfId="6306" xr:uid="{00000000-0005-0000-0000-000049180000}"/>
    <cellStyle name="Formula 37 2 8" xfId="6307" xr:uid="{00000000-0005-0000-0000-00004A180000}"/>
    <cellStyle name="Formula 37 2 9" xfId="6308" xr:uid="{00000000-0005-0000-0000-00004B180000}"/>
    <cellStyle name="Formula 37 3" xfId="6309" xr:uid="{00000000-0005-0000-0000-00004C180000}"/>
    <cellStyle name="Formula 37 4" xfId="6310" xr:uid="{00000000-0005-0000-0000-00004D180000}"/>
    <cellStyle name="Formula 37 5" xfId="6311" xr:uid="{00000000-0005-0000-0000-00004E180000}"/>
    <cellStyle name="Formula 370" xfId="6312" xr:uid="{00000000-0005-0000-0000-00004F180000}"/>
    <cellStyle name="Formula 371" xfId="6313" xr:uid="{00000000-0005-0000-0000-000050180000}"/>
    <cellStyle name="Formula 372" xfId="6314" xr:uid="{00000000-0005-0000-0000-000051180000}"/>
    <cellStyle name="Formula 373" xfId="6315" xr:uid="{00000000-0005-0000-0000-000052180000}"/>
    <cellStyle name="Formula 374" xfId="6316" xr:uid="{00000000-0005-0000-0000-000053180000}"/>
    <cellStyle name="Formula 375" xfId="6317" xr:uid="{00000000-0005-0000-0000-000054180000}"/>
    <cellStyle name="Formula 376" xfId="6318" xr:uid="{00000000-0005-0000-0000-000055180000}"/>
    <cellStyle name="Formula 377" xfId="6319" xr:uid="{00000000-0005-0000-0000-000056180000}"/>
    <cellStyle name="Formula 378" xfId="6320" xr:uid="{00000000-0005-0000-0000-000057180000}"/>
    <cellStyle name="Formula 379" xfId="6321" xr:uid="{00000000-0005-0000-0000-000058180000}"/>
    <cellStyle name="Formula 38" xfId="6322" xr:uid="{00000000-0005-0000-0000-000059180000}"/>
    <cellStyle name="Formula 38 2" xfId="6323" xr:uid="{00000000-0005-0000-0000-00005A180000}"/>
    <cellStyle name="Formula 38 2 10" xfId="6324" xr:uid="{00000000-0005-0000-0000-00005B180000}"/>
    <cellStyle name="Formula 38 2 11" xfId="6325" xr:uid="{00000000-0005-0000-0000-00005C180000}"/>
    <cellStyle name="Formula 38 2 12" xfId="6326" xr:uid="{00000000-0005-0000-0000-00005D180000}"/>
    <cellStyle name="Formula 38 2 13" xfId="6327" xr:uid="{00000000-0005-0000-0000-00005E180000}"/>
    <cellStyle name="Formula 38 2 14" xfId="6328" xr:uid="{00000000-0005-0000-0000-00005F180000}"/>
    <cellStyle name="Formula 38 2 15" xfId="6329" xr:uid="{00000000-0005-0000-0000-000060180000}"/>
    <cellStyle name="Formula 38 2 16" xfId="6330" xr:uid="{00000000-0005-0000-0000-000061180000}"/>
    <cellStyle name="Formula 38 2 17" xfId="6331" xr:uid="{00000000-0005-0000-0000-000062180000}"/>
    <cellStyle name="Formula 38 2 18" xfId="6332" xr:uid="{00000000-0005-0000-0000-000063180000}"/>
    <cellStyle name="Formula 38 2 19" xfId="6333" xr:uid="{00000000-0005-0000-0000-000064180000}"/>
    <cellStyle name="Formula 38 2 2" xfId="6334" xr:uid="{00000000-0005-0000-0000-000065180000}"/>
    <cellStyle name="Formula 38 2 2 2" xfId="6335" xr:uid="{00000000-0005-0000-0000-000066180000}"/>
    <cellStyle name="Formula 38 2 3" xfId="6336" xr:uid="{00000000-0005-0000-0000-000067180000}"/>
    <cellStyle name="Formula 38 2 4" xfId="6337" xr:uid="{00000000-0005-0000-0000-000068180000}"/>
    <cellStyle name="Formula 38 2 5" xfId="6338" xr:uid="{00000000-0005-0000-0000-000069180000}"/>
    <cellStyle name="Formula 38 2 6" xfId="6339" xr:uid="{00000000-0005-0000-0000-00006A180000}"/>
    <cellStyle name="Formula 38 2 7" xfId="6340" xr:uid="{00000000-0005-0000-0000-00006B180000}"/>
    <cellStyle name="Formula 38 2 8" xfId="6341" xr:uid="{00000000-0005-0000-0000-00006C180000}"/>
    <cellStyle name="Formula 38 2 9" xfId="6342" xr:uid="{00000000-0005-0000-0000-00006D180000}"/>
    <cellStyle name="Formula 38 3" xfId="6343" xr:uid="{00000000-0005-0000-0000-00006E180000}"/>
    <cellStyle name="Formula 38 4" xfId="6344" xr:uid="{00000000-0005-0000-0000-00006F180000}"/>
    <cellStyle name="Formula 38 5" xfId="6345" xr:uid="{00000000-0005-0000-0000-000070180000}"/>
    <cellStyle name="Formula 380" xfId="6346" xr:uid="{00000000-0005-0000-0000-000071180000}"/>
    <cellStyle name="Formula 381" xfId="6347" xr:uid="{00000000-0005-0000-0000-000072180000}"/>
    <cellStyle name="Formula 382" xfId="6348" xr:uid="{00000000-0005-0000-0000-000073180000}"/>
    <cellStyle name="Formula 383" xfId="6349" xr:uid="{00000000-0005-0000-0000-000074180000}"/>
    <cellStyle name="Formula 384" xfId="6350" xr:uid="{00000000-0005-0000-0000-000075180000}"/>
    <cellStyle name="Formula 385" xfId="6351" xr:uid="{00000000-0005-0000-0000-000076180000}"/>
    <cellStyle name="Formula 386" xfId="6352" xr:uid="{00000000-0005-0000-0000-000077180000}"/>
    <cellStyle name="Formula 387" xfId="6353" xr:uid="{00000000-0005-0000-0000-000078180000}"/>
    <cellStyle name="Formula 388" xfId="6354" xr:uid="{00000000-0005-0000-0000-000079180000}"/>
    <cellStyle name="Formula 389" xfId="6355" xr:uid="{00000000-0005-0000-0000-00007A180000}"/>
    <cellStyle name="Formula 39" xfId="6356" xr:uid="{00000000-0005-0000-0000-00007B180000}"/>
    <cellStyle name="Formula 39 2" xfId="6357" xr:uid="{00000000-0005-0000-0000-00007C180000}"/>
    <cellStyle name="Formula 39 2 10" xfId="6358" xr:uid="{00000000-0005-0000-0000-00007D180000}"/>
    <cellStyle name="Formula 39 2 11" xfId="6359" xr:uid="{00000000-0005-0000-0000-00007E180000}"/>
    <cellStyle name="Formula 39 2 12" xfId="6360" xr:uid="{00000000-0005-0000-0000-00007F180000}"/>
    <cellStyle name="Formula 39 2 13" xfId="6361" xr:uid="{00000000-0005-0000-0000-000080180000}"/>
    <cellStyle name="Formula 39 2 14" xfId="6362" xr:uid="{00000000-0005-0000-0000-000081180000}"/>
    <cellStyle name="Formula 39 2 15" xfId="6363" xr:uid="{00000000-0005-0000-0000-000082180000}"/>
    <cellStyle name="Formula 39 2 16" xfId="6364" xr:uid="{00000000-0005-0000-0000-000083180000}"/>
    <cellStyle name="Formula 39 2 17" xfId="6365" xr:uid="{00000000-0005-0000-0000-000084180000}"/>
    <cellStyle name="Formula 39 2 18" xfId="6366" xr:uid="{00000000-0005-0000-0000-000085180000}"/>
    <cellStyle name="Formula 39 2 19" xfId="6367" xr:uid="{00000000-0005-0000-0000-000086180000}"/>
    <cellStyle name="Formula 39 2 2" xfId="6368" xr:uid="{00000000-0005-0000-0000-000087180000}"/>
    <cellStyle name="Formula 39 2 2 2" xfId="6369" xr:uid="{00000000-0005-0000-0000-000088180000}"/>
    <cellStyle name="Formula 39 2 3" xfId="6370" xr:uid="{00000000-0005-0000-0000-000089180000}"/>
    <cellStyle name="Formula 39 2 4" xfId="6371" xr:uid="{00000000-0005-0000-0000-00008A180000}"/>
    <cellStyle name="Formula 39 2 5" xfId="6372" xr:uid="{00000000-0005-0000-0000-00008B180000}"/>
    <cellStyle name="Formula 39 2 6" xfId="6373" xr:uid="{00000000-0005-0000-0000-00008C180000}"/>
    <cellStyle name="Formula 39 2 7" xfId="6374" xr:uid="{00000000-0005-0000-0000-00008D180000}"/>
    <cellStyle name="Formula 39 2 8" xfId="6375" xr:uid="{00000000-0005-0000-0000-00008E180000}"/>
    <cellStyle name="Formula 39 2 9" xfId="6376" xr:uid="{00000000-0005-0000-0000-00008F180000}"/>
    <cellStyle name="Formula 39 3" xfId="6377" xr:uid="{00000000-0005-0000-0000-000090180000}"/>
    <cellStyle name="Formula 39 4" xfId="6378" xr:uid="{00000000-0005-0000-0000-000091180000}"/>
    <cellStyle name="Formula 39 5" xfId="6379" xr:uid="{00000000-0005-0000-0000-000092180000}"/>
    <cellStyle name="Formula 390" xfId="6380" xr:uid="{00000000-0005-0000-0000-000093180000}"/>
    <cellStyle name="Formula 391" xfId="6381" xr:uid="{00000000-0005-0000-0000-000094180000}"/>
    <cellStyle name="Formula 392" xfId="6382" xr:uid="{00000000-0005-0000-0000-000095180000}"/>
    <cellStyle name="Formula 393" xfId="6383" xr:uid="{00000000-0005-0000-0000-000096180000}"/>
    <cellStyle name="Formula 394" xfId="6384" xr:uid="{00000000-0005-0000-0000-000097180000}"/>
    <cellStyle name="Formula 395" xfId="6385" xr:uid="{00000000-0005-0000-0000-000098180000}"/>
    <cellStyle name="Formula 396" xfId="6386" xr:uid="{00000000-0005-0000-0000-000099180000}"/>
    <cellStyle name="Formula 397" xfId="6387" xr:uid="{00000000-0005-0000-0000-00009A180000}"/>
    <cellStyle name="Formula 398" xfId="6388" xr:uid="{00000000-0005-0000-0000-00009B180000}"/>
    <cellStyle name="Formula 399" xfId="6389" xr:uid="{00000000-0005-0000-0000-00009C180000}"/>
    <cellStyle name="Formula 4" xfId="6390" xr:uid="{00000000-0005-0000-0000-00009D180000}"/>
    <cellStyle name="Formula 4 2" xfId="6391" xr:uid="{00000000-0005-0000-0000-00009E180000}"/>
    <cellStyle name="Formula 4 2 2" xfId="6392" xr:uid="{00000000-0005-0000-0000-00009F180000}"/>
    <cellStyle name="Formula 4 3" xfId="6393" xr:uid="{00000000-0005-0000-0000-0000A0180000}"/>
    <cellStyle name="Formula 4 4" xfId="6394" xr:uid="{00000000-0005-0000-0000-0000A1180000}"/>
    <cellStyle name="Formula 4 5" xfId="6395" xr:uid="{00000000-0005-0000-0000-0000A2180000}"/>
    <cellStyle name="Formula 40" xfId="6396" xr:uid="{00000000-0005-0000-0000-0000A3180000}"/>
    <cellStyle name="Formula 40 2" xfId="6397" xr:uid="{00000000-0005-0000-0000-0000A4180000}"/>
    <cellStyle name="Formula 40 2 10" xfId="6398" xr:uid="{00000000-0005-0000-0000-0000A5180000}"/>
    <cellStyle name="Formula 40 2 11" xfId="6399" xr:uid="{00000000-0005-0000-0000-0000A6180000}"/>
    <cellStyle name="Formula 40 2 12" xfId="6400" xr:uid="{00000000-0005-0000-0000-0000A7180000}"/>
    <cellStyle name="Formula 40 2 13" xfId="6401" xr:uid="{00000000-0005-0000-0000-0000A8180000}"/>
    <cellStyle name="Formula 40 2 14" xfId="6402" xr:uid="{00000000-0005-0000-0000-0000A9180000}"/>
    <cellStyle name="Formula 40 2 15" xfId="6403" xr:uid="{00000000-0005-0000-0000-0000AA180000}"/>
    <cellStyle name="Formula 40 2 16" xfId="6404" xr:uid="{00000000-0005-0000-0000-0000AB180000}"/>
    <cellStyle name="Formula 40 2 17" xfId="6405" xr:uid="{00000000-0005-0000-0000-0000AC180000}"/>
    <cellStyle name="Formula 40 2 18" xfId="6406" xr:uid="{00000000-0005-0000-0000-0000AD180000}"/>
    <cellStyle name="Formula 40 2 19" xfId="6407" xr:uid="{00000000-0005-0000-0000-0000AE180000}"/>
    <cellStyle name="Formula 40 2 2" xfId="6408" xr:uid="{00000000-0005-0000-0000-0000AF180000}"/>
    <cellStyle name="Formula 40 2 2 2" xfId="6409" xr:uid="{00000000-0005-0000-0000-0000B0180000}"/>
    <cellStyle name="Formula 40 2 3" xfId="6410" xr:uid="{00000000-0005-0000-0000-0000B1180000}"/>
    <cellStyle name="Formula 40 2 4" xfId="6411" xr:uid="{00000000-0005-0000-0000-0000B2180000}"/>
    <cellStyle name="Formula 40 2 5" xfId="6412" xr:uid="{00000000-0005-0000-0000-0000B3180000}"/>
    <cellStyle name="Formula 40 2 6" xfId="6413" xr:uid="{00000000-0005-0000-0000-0000B4180000}"/>
    <cellStyle name="Formula 40 2 7" xfId="6414" xr:uid="{00000000-0005-0000-0000-0000B5180000}"/>
    <cellStyle name="Formula 40 2 8" xfId="6415" xr:uid="{00000000-0005-0000-0000-0000B6180000}"/>
    <cellStyle name="Formula 40 2 9" xfId="6416" xr:uid="{00000000-0005-0000-0000-0000B7180000}"/>
    <cellStyle name="Formula 40 3" xfId="6417" xr:uid="{00000000-0005-0000-0000-0000B8180000}"/>
    <cellStyle name="Formula 40 4" xfId="6418" xr:uid="{00000000-0005-0000-0000-0000B9180000}"/>
    <cellStyle name="Formula 40 5" xfId="6419" xr:uid="{00000000-0005-0000-0000-0000BA180000}"/>
    <cellStyle name="Formula 400" xfId="6420" xr:uid="{00000000-0005-0000-0000-0000BB180000}"/>
    <cellStyle name="Formula 401" xfId="6421" xr:uid="{00000000-0005-0000-0000-0000BC180000}"/>
    <cellStyle name="Formula 402" xfId="6422" xr:uid="{00000000-0005-0000-0000-0000BD180000}"/>
    <cellStyle name="Formula 403" xfId="6423" xr:uid="{00000000-0005-0000-0000-0000BE180000}"/>
    <cellStyle name="Formula 404" xfId="6424" xr:uid="{00000000-0005-0000-0000-0000BF180000}"/>
    <cellStyle name="Formula 405" xfId="6425" xr:uid="{00000000-0005-0000-0000-0000C0180000}"/>
    <cellStyle name="Formula 406" xfId="6426" xr:uid="{00000000-0005-0000-0000-0000C1180000}"/>
    <cellStyle name="Formula 407" xfId="6427" xr:uid="{00000000-0005-0000-0000-0000C2180000}"/>
    <cellStyle name="Formula 408" xfId="6428" xr:uid="{00000000-0005-0000-0000-0000C3180000}"/>
    <cellStyle name="Formula 409" xfId="6429" xr:uid="{00000000-0005-0000-0000-0000C4180000}"/>
    <cellStyle name="Formula 41" xfId="6430" xr:uid="{00000000-0005-0000-0000-0000C5180000}"/>
    <cellStyle name="Formula 41 2" xfId="6431" xr:uid="{00000000-0005-0000-0000-0000C6180000}"/>
    <cellStyle name="Formula 41 2 10" xfId="6432" xr:uid="{00000000-0005-0000-0000-0000C7180000}"/>
    <cellStyle name="Formula 41 2 11" xfId="6433" xr:uid="{00000000-0005-0000-0000-0000C8180000}"/>
    <cellStyle name="Formula 41 2 12" xfId="6434" xr:uid="{00000000-0005-0000-0000-0000C9180000}"/>
    <cellStyle name="Formula 41 2 13" xfId="6435" xr:uid="{00000000-0005-0000-0000-0000CA180000}"/>
    <cellStyle name="Formula 41 2 14" xfId="6436" xr:uid="{00000000-0005-0000-0000-0000CB180000}"/>
    <cellStyle name="Formula 41 2 15" xfId="6437" xr:uid="{00000000-0005-0000-0000-0000CC180000}"/>
    <cellStyle name="Formula 41 2 16" xfId="6438" xr:uid="{00000000-0005-0000-0000-0000CD180000}"/>
    <cellStyle name="Formula 41 2 17" xfId="6439" xr:uid="{00000000-0005-0000-0000-0000CE180000}"/>
    <cellStyle name="Formula 41 2 18" xfId="6440" xr:uid="{00000000-0005-0000-0000-0000CF180000}"/>
    <cellStyle name="Formula 41 2 19" xfId="6441" xr:uid="{00000000-0005-0000-0000-0000D0180000}"/>
    <cellStyle name="Formula 41 2 2" xfId="6442" xr:uid="{00000000-0005-0000-0000-0000D1180000}"/>
    <cellStyle name="Formula 41 2 2 2" xfId="6443" xr:uid="{00000000-0005-0000-0000-0000D2180000}"/>
    <cellStyle name="Formula 41 2 3" xfId="6444" xr:uid="{00000000-0005-0000-0000-0000D3180000}"/>
    <cellStyle name="Formula 41 2 4" xfId="6445" xr:uid="{00000000-0005-0000-0000-0000D4180000}"/>
    <cellStyle name="Formula 41 2 5" xfId="6446" xr:uid="{00000000-0005-0000-0000-0000D5180000}"/>
    <cellStyle name="Formula 41 2 6" xfId="6447" xr:uid="{00000000-0005-0000-0000-0000D6180000}"/>
    <cellStyle name="Formula 41 2 7" xfId="6448" xr:uid="{00000000-0005-0000-0000-0000D7180000}"/>
    <cellStyle name="Formula 41 2 8" xfId="6449" xr:uid="{00000000-0005-0000-0000-0000D8180000}"/>
    <cellStyle name="Formula 41 2 9" xfId="6450" xr:uid="{00000000-0005-0000-0000-0000D9180000}"/>
    <cellStyle name="Formula 41 3" xfId="6451" xr:uid="{00000000-0005-0000-0000-0000DA180000}"/>
    <cellStyle name="Formula 41 4" xfId="6452" xr:uid="{00000000-0005-0000-0000-0000DB180000}"/>
    <cellStyle name="Formula 41 5" xfId="6453" xr:uid="{00000000-0005-0000-0000-0000DC180000}"/>
    <cellStyle name="Formula 410" xfId="6454" xr:uid="{00000000-0005-0000-0000-0000DD180000}"/>
    <cellStyle name="Formula 411" xfId="6455" xr:uid="{00000000-0005-0000-0000-0000DE180000}"/>
    <cellStyle name="Formula 42" xfId="6456" xr:uid="{00000000-0005-0000-0000-0000DF180000}"/>
    <cellStyle name="Formula 42 2" xfId="6457" xr:uid="{00000000-0005-0000-0000-0000E0180000}"/>
    <cellStyle name="Formula 42 2 10" xfId="6458" xr:uid="{00000000-0005-0000-0000-0000E1180000}"/>
    <cellStyle name="Formula 42 2 11" xfId="6459" xr:uid="{00000000-0005-0000-0000-0000E2180000}"/>
    <cellStyle name="Formula 42 2 12" xfId="6460" xr:uid="{00000000-0005-0000-0000-0000E3180000}"/>
    <cellStyle name="Formula 42 2 13" xfId="6461" xr:uid="{00000000-0005-0000-0000-0000E4180000}"/>
    <cellStyle name="Formula 42 2 14" xfId="6462" xr:uid="{00000000-0005-0000-0000-0000E5180000}"/>
    <cellStyle name="Formula 42 2 15" xfId="6463" xr:uid="{00000000-0005-0000-0000-0000E6180000}"/>
    <cellStyle name="Formula 42 2 16" xfId="6464" xr:uid="{00000000-0005-0000-0000-0000E7180000}"/>
    <cellStyle name="Formula 42 2 17" xfId="6465" xr:uid="{00000000-0005-0000-0000-0000E8180000}"/>
    <cellStyle name="Formula 42 2 18" xfId="6466" xr:uid="{00000000-0005-0000-0000-0000E9180000}"/>
    <cellStyle name="Formula 42 2 19" xfId="6467" xr:uid="{00000000-0005-0000-0000-0000EA180000}"/>
    <cellStyle name="Formula 42 2 2" xfId="6468" xr:uid="{00000000-0005-0000-0000-0000EB180000}"/>
    <cellStyle name="Formula 42 2 2 2" xfId="6469" xr:uid="{00000000-0005-0000-0000-0000EC180000}"/>
    <cellStyle name="Formula 42 2 3" xfId="6470" xr:uid="{00000000-0005-0000-0000-0000ED180000}"/>
    <cellStyle name="Formula 42 2 4" xfId="6471" xr:uid="{00000000-0005-0000-0000-0000EE180000}"/>
    <cellStyle name="Formula 42 2 5" xfId="6472" xr:uid="{00000000-0005-0000-0000-0000EF180000}"/>
    <cellStyle name="Formula 42 2 6" xfId="6473" xr:uid="{00000000-0005-0000-0000-0000F0180000}"/>
    <cellStyle name="Formula 42 2 7" xfId="6474" xr:uid="{00000000-0005-0000-0000-0000F1180000}"/>
    <cellStyle name="Formula 42 2 8" xfId="6475" xr:uid="{00000000-0005-0000-0000-0000F2180000}"/>
    <cellStyle name="Formula 42 2 9" xfId="6476" xr:uid="{00000000-0005-0000-0000-0000F3180000}"/>
    <cellStyle name="Formula 42 3" xfId="6477" xr:uid="{00000000-0005-0000-0000-0000F4180000}"/>
    <cellStyle name="Formula 42 4" xfId="6478" xr:uid="{00000000-0005-0000-0000-0000F5180000}"/>
    <cellStyle name="Formula 42 5" xfId="6479" xr:uid="{00000000-0005-0000-0000-0000F6180000}"/>
    <cellStyle name="Formula 43" xfId="6480" xr:uid="{00000000-0005-0000-0000-0000F7180000}"/>
    <cellStyle name="Formula 43 2" xfId="6481" xr:uid="{00000000-0005-0000-0000-0000F8180000}"/>
    <cellStyle name="Formula 43 2 10" xfId="6482" xr:uid="{00000000-0005-0000-0000-0000F9180000}"/>
    <cellStyle name="Formula 43 2 11" xfId="6483" xr:uid="{00000000-0005-0000-0000-0000FA180000}"/>
    <cellStyle name="Formula 43 2 12" xfId="6484" xr:uid="{00000000-0005-0000-0000-0000FB180000}"/>
    <cellStyle name="Formula 43 2 13" xfId="6485" xr:uid="{00000000-0005-0000-0000-0000FC180000}"/>
    <cellStyle name="Formula 43 2 14" xfId="6486" xr:uid="{00000000-0005-0000-0000-0000FD180000}"/>
    <cellStyle name="Formula 43 2 15" xfId="6487" xr:uid="{00000000-0005-0000-0000-0000FE180000}"/>
    <cellStyle name="Formula 43 2 16" xfId="6488" xr:uid="{00000000-0005-0000-0000-0000FF180000}"/>
    <cellStyle name="Formula 43 2 17" xfId="6489" xr:uid="{00000000-0005-0000-0000-000000190000}"/>
    <cellStyle name="Formula 43 2 18" xfId="6490" xr:uid="{00000000-0005-0000-0000-000001190000}"/>
    <cellStyle name="Formula 43 2 19" xfId="6491" xr:uid="{00000000-0005-0000-0000-000002190000}"/>
    <cellStyle name="Formula 43 2 2" xfId="6492" xr:uid="{00000000-0005-0000-0000-000003190000}"/>
    <cellStyle name="Formula 43 2 2 2" xfId="6493" xr:uid="{00000000-0005-0000-0000-000004190000}"/>
    <cellStyle name="Formula 43 2 3" xfId="6494" xr:uid="{00000000-0005-0000-0000-000005190000}"/>
    <cellStyle name="Formula 43 2 4" xfId="6495" xr:uid="{00000000-0005-0000-0000-000006190000}"/>
    <cellStyle name="Formula 43 2 5" xfId="6496" xr:uid="{00000000-0005-0000-0000-000007190000}"/>
    <cellStyle name="Formula 43 2 6" xfId="6497" xr:uid="{00000000-0005-0000-0000-000008190000}"/>
    <cellStyle name="Formula 43 2 7" xfId="6498" xr:uid="{00000000-0005-0000-0000-000009190000}"/>
    <cellStyle name="Formula 43 2 8" xfId="6499" xr:uid="{00000000-0005-0000-0000-00000A190000}"/>
    <cellStyle name="Formula 43 2 9" xfId="6500" xr:uid="{00000000-0005-0000-0000-00000B190000}"/>
    <cellStyle name="Formula 43 3" xfId="6501" xr:uid="{00000000-0005-0000-0000-00000C190000}"/>
    <cellStyle name="Formula 43 4" xfId="6502" xr:uid="{00000000-0005-0000-0000-00000D190000}"/>
    <cellStyle name="Formula 43 5" xfId="6503" xr:uid="{00000000-0005-0000-0000-00000E190000}"/>
    <cellStyle name="Formula 44" xfId="6504" xr:uid="{00000000-0005-0000-0000-00000F190000}"/>
    <cellStyle name="Formula 44 2" xfId="6505" xr:uid="{00000000-0005-0000-0000-000010190000}"/>
    <cellStyle name="Formula 44 2 10" xfId="6506" xr:uid="{00000000-0005-0000-0000-000011190000}"/>
    <cellStyle name="Formula 44 2 11" xfId="6507" xr:uid="{00000000-0005-0000-0000-000012190000}"/>
    <cellStyle name="Formula 44 2 12" xfId="6508" xr:uid="{00000000-0005-0000-0000-000013190000}"/>
    <cellStyle name="Formula 44 2 13" xfId="6509" xr:uid="{00000000-0005-0000-0000-000014190000}"/>
    <cellStyle name="Formula 44 2 14" xfId="6510" xr:uid="{00000000-0005-0000-0000-000015190000}"/>
    <cellStyle name="Formula 44 2 15" xfId="6511" xr:uid="{00000000-0005-0000-0000-000016190000}"/>
    <cellStyle name="Formula 44 2 16" xfId="6512" xr:uid="{00000000-0005-0000-0000-000017190000}"/>
    <cellStyle name="Formula 44 2 17" xfId="6513" xr:uid="{00000000-0005-0000-0000-000018190000}"/>
    <cellStyle name="Formula 44 2 18" xfId="6514" xr:uid="{00000000-0005-0000-0000-000019190000}"/>
    <cellStyle name="Formula 44 2 19" xfId="6515" xr:uid="{00000000-0005-0000-0000-00001A190000}"/>
    <cellStyle name="Formula 44 2 2" xfId="6516" xr:uid="{00000000-0005-0000-0000-00001B190000}"/>
    <cellStyle name="Formula 44 2 2 2" xfId="6517" xr:uid="{00000000-0005-0000-0000-00001C190000}"/>
    <cellStyle name="Formula 44 2 3" xfId="6518" xr:uid="{00000000-0005-0000-0000-00001D190000}"/>
    <cellStyle name="Formula 44 2 4" xfId="6519" xr:uid="{00000000-0005-0000-0000-00001E190000}"/>
    <cellStyle name="Formula 44 2 5" xfId="6520" xr:uid="{00000000-0005-0000-0000-00001F190000}"/>
    <cellStyle name="Formula 44 2 6" xfId="6521" xr:uid="{00000000-0005-0000-0000-000020190000}"/>
    <cellStyle name="Formula 44 2 7" xfId="6522" xr:uid="{00000000-0005-0000-0000-000021190000}"/>
    <cellStyle name="Formula 44 2 8" xfId="6523" xr:uid="{00000000-0005-0000-0000-000022190000}"/>
    <cellStyle name="Formula 44 2 9" xfId="6524" xr:uid="{00000000-0005-0000-0000-000023190000}"/>
    <cellStyle name="Formula 44 3" xfId="6525" xr:uid="{00000000-0005-0000-0000-000024190000}"/>
    <cellStyle name="Formula 44 4" xfId="6526" xr:uid="{00000000-0005-0000-0000-000025190000}"/>
    <cellStyle name="Formula 44 5" xfId="6527" xr:uid="{00000000-0005-0000-0000-000026190000}"/>
    <cellStyle name="Formula 45" xfId="6528" xr:uid="{00000000-0005-0000-0000-000027190000}"/>
    <cellStyle name="Formula 45 2" xfId="6529" xr:uid="{00000000-0005-0000-0000-000028190000}"/>
    <cellStyle name="Formula 45 2 10" xfId="6530" xr:uid="{00000000-0005-0000-0000-000029190000}"/>
    <cellStyle name="Formula 45 2 11" xfId="6531" xr:uid="{00000000-0005-0000-0000-00002A190000}"/>
    <cellStyle name="Formula 45 2 12" xfId="6532" xr:uid="{00000000-0005-0000-0000-00002B190000}"/>
    <cellStyle name="Formula 45 2 13" xfId="6533" xr:uid="{00000000-0005-0000-0000-00002C190000}"/>
    <cellStyle name="Formula 45 2 14" xfId="6534" xr:uid="{00000000-0005-0000-0000-00002D190000}"/>
    <cellStyle name="Formula 45 2 15" xfId="6535" xr:uid="{00000000-0005-0000-0000-00002E190000}"/>
    <cellStyle name="Formula 45 2 16" xfId="6536" xr:uid="{00000000-0005-0000-0000-00002F190000}"/>
    <cellStyle name="Formula 45 2 17" xfId="6537" xr:uid="{00000000-0005-0000-0000-000030190000}"/>
    <cellStyle name="Formula 45 2 18" xfId="6538" xr:uid="{00000000-0005-0000-0000-000031190000}"/>
    <cellStyle name="Formula 45 2 19" xfId="6539" xr:uid="{00000000-0005-0000-0000-000032190000}"/>
    <cellStyle name="Formula 45 2 2" xfId="6540" xr:uid="{00000000-0005-0000-0000-000033190000}"/>
    <cellStyle name="Formula 45 2 2 2" xfId="6541" xr:uid="{00000000-0005-0000-0000-000034190000}"/>
    <cellStyle name="Formula 45 2 3" xfId="6542" xr:uid="{00000000-0005-0000-0000-000035190000}"/>
    <cellStyle name="Formula 45 2 4" xfId="6543" xr:uid="{00000000-0005-0000-0000-000036190000}"/>
    <cellStyle name="Formula 45 2 5" xfId="6544" xr:uid="{00000000-0005-0000-0000-000037190000}"/>
    <cellStyle name="Formula 45 2 6" xfId="6545" xr:uid="{00000000-0005-0000-0000-000038190000}"/>
    <cellStyle name="Formula 45 2 7" xfId="6546" xr:uid="{00000000-0005-0000-0000-000039190000}"/>
    <cellStyle name="Formula 45 2 8" xfId="6547" xr:uid="{00000000-0005-0000-0000-00003A190000}"/>
    <cellStyle name="Formula 45 2 9" xfId="6548" xr:uid="{00000000-0005-0000-0000-00003B190000}"/>
    <cellStyle name="Formula 45 3" xfId="6549" xr:uid="{00000000-0005-0000-0000-00003C190000}"/>
    <cellStyle name="Formula 45 4" xfId="6550" xr:uid="{00000000-0005-0000-0000-00003D190000}"/>
    <cellStyle name="Formula 45 5" xfId="6551" xr:uid="{00000000-0005-0000-0000-00003E190000}"/>
    <cellStyle name="Formula 46" xfId="6552" xr:uid="{00000000-0005-0000-0000-00003F190000}"/>
    <cellStyle name="Formula 46 2" xfId="6553" xr:uid="{00000000-0005-0000-0000-000040190000}"/>
    <cellStyle name="Formula 46 2 10" xfId="6554" xr:uid="{00000000-0005-0000-0000-000041190000}"/>
    <cellStyle name="Formula 46 2 11" xfId="6555" xr:uid="{00000000-0005-0000-0000-000042190000}"/>
    <cellStyle name="Formula 46 2 12" xfId="6556" xr:uid="{00000000-0005-0000-0000-000043190000}"/>
    <cellStyle name="Formula 46 2 13" xfId="6557" xr:uid="{00000000-0005-0000-0000-000044190000}"/>
    <cellStyle name="Formula 46 2 14" xfId="6558" xr:uid="{00000000-0005-0000-0000-000045190000}"/>
    <cellStyle name="Formula 46 2 15" xfId="6559" xr:uid="{00000000-0005-0000-0000-000046190000}"/>
    <cellStyle name="Formula 46 2 16" xfId="6560" xr:uid="{00000000-0005-0000-0000-000047190000}"/>
    <cellStyle name="Formula 46 2 17" xfId="6561" xr:uid="{00000000-0005-0000-0000-000048190000}"/>
    <cellStyle name="Formula 46 2 18" xfId="6562" xr:uid="{00000000-0005-0000-0000-000049190000}"/>
    <cellStyle name="Formula 46 2 19" xfId="6563" xr:uid="{00000000-0005-0000-0000-00004A190000}"/>
    <cellStyle name="Formula 46 2 2" xfId="6564" xr:uid="{00000000-0005-0000-0000-00004B190000}"/>
    <cellStyle name="Formula 46 2 2 2" xfId="6565" xr:uid="{00000000-0005-0000-0000-00004C190000}"/>
    <cellStyle name="Formula 46 2 3" xfId="6566" xr:uid="{00000000-0005-0000-0000-00004D190000}"/>
    <cellStyle name="Formula 46 2 4" xfId="6567" xr:uid="{00000000-0005-0000-0000-00004E190000}"/>
    <cellStyle name="Formula 46 2 5" xfId="6568" xr:uid="{00000000-0005-0000-0000-00004F190000}"/>
    <cellStyle name="Formula 46 2 6" xfId="6569" xr:uid="{00000000-0005-0000-0000-000050190000}"/>
    <cellStyle name="Formula 46 2 7" xfId="6570" xr:uid="{00000000-0005-0000-0000-000051190000}"/>
    <cellStyle name="Formula 46 2 8" xfId="6571" xr:uid="{00000000-0005-0000-0000-000052190000}"/>
    <cellStyle name="Formula 46 2 9" xfId="6572" xr:uid="{00000000-0005-0000-0000-000053190000}"/>
    <cellStyle name="Formula 46 3" xfId="6573" xr:uid="{00000000-0005-0000-0000-000054190000}"/>
    <cellStyle name="Formula 46 4" xfId="6574" xr:uid="{00000000-0005-0000-0000-000055190000}"/>
    <cellStyle name="Formula 46 5" xfId="6575" xr:uid="{00000000-0005-0000-0000-000056190000}"/>
    <cellStyle name="Formula 47" xfId="6576" xr:uid="{00000000-0005-0000-0000-000057190000}"/>
    <cellStyle name="Formula 47 2" xfId="6577" xr:uid="{00000000-0005-0000-0000-000058190000}"/>
    <cellStyle name="Formula 47 2 10" xfId="6578" xr:uid="{00000000-0005-0000-0000-000059190000}"/>
    <cellStyle name="Formula 47 2 11" xfId="6579" xr:uid="{00000000-0005-0000-0000-00005A190000}"/>
    <cellStyle name="Formula 47 2 12" xfId="6580" xr:uid="{00000000-0005-0000-0000-00005B190000}"/>
    <cellStyle name="Formula 47 2 13" xfId="6581" xr:uid="{00000000-0005-0000-0000-00005C190000}"/>
    <cellStyle name="Formula 47 2 14" xfId="6582" xr:uid="{00000000-0005-0000-0000-00005D190000}"/>
    <cellStyle name="Formula 47 2 15" xfId="6583" xr:uid="{00000000-0005-0000-0000-00005E190000}"/>
    <cellStyle name="Formula 47 2 16" xfId="6584" xr:uid="{00000000-0005-0000-0000-00005F190000}"/>
    <cellStyle name="Formula 47 2 17" xfId="6585" xr:uid="{00000000-0005-0000-0000-000060190000}"/>
    <cellStyle name="Formula 47 2 18" xfId="6586" xr:uid="{00000000-0005-0000-0000-000061190000}"/>
    <cellStyle name="Formula 47 2 19" xfId="6587" xr:uid="{00000000-0005-0000-0000-000062190000}"/>
    <cellStyle name="Formula 47 2 2" xfId="6588" xr:uid="{00000000-0005-0000-0000-000063190000}"/>
    <cellStyle name="Formula 47 2 2 2" xfId="6589" xr:uid="{00000000-0005-0000-0000-000064190000}"/>
    <cellStyle name="Formula 47 2 3" xfId="6590" xr:uid="{00000000-0005-0000-0000-000065190000}"/>
    <cellStyle name="Formula 47 2 4" xfId="6591" xr:uid="{00000000-0005-0000-0000-000066190000}"/>
    <cellStyle name="Formula 47 2 5" xfId="6592" xr:uid="{00000000-0005-0000-0000-000067190000}"/>
    <cellStyle name="Formula 47 2 6" xfId="6593" xr:uid="{00000000-0005-0000-0000-000068190000}"/>
    <cellStyle name="Formula 47 2 7" xfId="6594" xr:uid="{00000000-0005-0000-0000-000069190000}"/>
    <cellStyle name="Formula 47 2 8" xfId="6595" xr:uid="{00000000-0005-0000-0000-00006A190000}"/>
    <cellStyle name="Formula 47 2 9" xfId="6596" xr:uid="{00000000-0005-0000-0000-00006B190000}"/>
    <cellStyle name="Formula 47 3" xfId="6597" xr:uid="{00000000-0005-0000-0000-00006C190000}"/>
    <cellStyle name="Formula 47 4" xfId="6598" xr:uid="{00000000-0005-0000-0000-00006D190000}"/>
    <cellStyle name="Formula 47 5" xfId="6599" xr:uid="{00000000-0005-0000-0000-00006E190000}"/>
    <cellStyle name="Formula 48" xfId="6600" xr:uid="{00000000-0005-0000-0000-00006F190000}"/>
    <cellStyle name="Formula 48 2" xfId="6601" xr:uid="{00000000-0005-0000-0000-000070190000}"/>
    <cellStyle name="Formula 48 2 10" xfId="6602" xr:uid="{00000000-0005-0000-0000-000071190000}"/>
    <cellStyle name="Formula 48 2 11" xfId="6603" xr:uid="{00000000-0005-0000-0000-000072190000}"/>
    <cellStyle name="Formula 48 2 12" xfId="6604" xr:uid="{00000000-0005-0000-0000-000073190000}"/>
    <cellStyle name="Formula 48 2 13" xfId="6605" xr:uid="{00000000-0005-0000-0000-000074190000}"/>
    <cellStyle name="Formula 48 2 14" xfId="6606" xr:uid="{00000000-0005-0000-0000-000075190000}"/>
    <cellStyle name="Formula 48 2 15" xfId="6607" xr:uid="{00000000-0005-0000-0000-000076190000}"/>
    <cellStyle name="Formula 48 2 16" xfId="6608" xr:uid="{00000000-0005-0000-0000-000077190000}"/>
    <cellStyle name="Formula 48 2 17" xfId="6609" xr:uid="{00000000-0005-0000-0000-000078190000}"/>
    <cellStyle name="Formula 48 2 18" xfId="6610" xr:uid="{00000000-0005-0000-0000-000079190000}"/>
    <cellStyle name="Formula 48 2 19" xfId="6611" xr:uid="{00000000-0005-0000-0000-00007A190000}"/>
    <cellStyle name="Formula 48 2 2" xfId="6612" xr:uid="{00000000-0005-0000-0000-00007B190000}"/>
    <cellStyle name="Formula 48 2 2 2" xfId="6613" xr:uid="{00000000-0005-0000-0000-00007C190000}"/>
    <cellStyle name="Formula 48 2 3" xfId="6614" xr:uid="{00000000-0005-0000-0000-00007D190000}"/>
    <cellStyle name="Formula 48 2 4" xfId="6615" xr:uid="{00000000-0005-0000-0000-00007E190000}"/>
    <cellStyle name="Formula 48 2 5" xfId="6616" xr:uid="{00000000-0005-0000-0000-00007F190000}"/>
    <cellStyle name="Formula 48 2 6" xfId="6617" xr:uid="{00000000-0005-0000-0000-000080190000}"/>
    <cellStyle name="Formula 48 2 7" xfId="6618" xr:uid="{00000000-0005-0000-0000-000081190000}"/>
    <cellStyle name="Formula 48 2 8" xfId="6619" xr:uid="{00000000-0005-0000-0000-000082190000}"/>
    <cellStyle name="Formula 48 2 9" xfId="6620" xr:uid="{00000000-0005-0000-0000-000083190000}"/>
    <cellStyle name="Formula 48 3" xfId="6621" xr:uid="{00000000-0005-0000-0000-000084190000}"/>
    <cellStyle name="Formula 48 4" xfId="6622" xr:uid="{00000000-0005-0000-0000-000085190000}"/>
    <cellStyle name="Formula 48 5" xfId="6623" xr:uid="{00000000-0005-0000-0000-000086190000}"/>
    <cellStyle name="Formula 49" xfId="6624" xr:uid="{00000000-0005-0000-0000-000087190000}"/>
    <cellStyle name="Formula 49 2" xfId="6625" xr:uid="{00000000-0005-0000-0000-000088190000}"/>
    <cellStyle name="Formula 49 2 10" xfId="6626" xr:uid="{00000000-0005-0000-0000-000089190000}"/>
    <cellStyle name="Formula 49 2 11" xfId="6627" xr:uid="{00000000-0005-0000-0000-00008A190000}"/>
    <cellStyle name="Formula 49 2 12" xfId="6628" xr:uid="{00000000-0005-0000-0000-00008B190000}"/>
    <cellStyle name="Formula 49 2 13" xfId="6629" xr:uid="{00000000-0005-0000-0000-00008C190000}"/>
    <cellStyle name="Formula 49 2 14" xfId="6630" xr:uid="{00000000-0005-0000-0000-00008D190000}"/>
    <cellStyle name="Formula 49 2 15" xfId="6631" xr:uid="{00000000-0005-0000-0000-00008E190000}"/>
    <cellStyle name="Formula 49 2 16" xfId="6632" xr:uid="{00000000-0005-0000-0000-00008F190000}"/>
    <cellStyle name="Formula 49 2 17" xfId="6633" xr:uid="{00000000-0005-0000-0000-000090190000}"/>
    <cellStyle name="Formula 49 2 18" xfId="6634" xr:uid="{00000000-0005-0000-0000-000091190000}"/>
    <cellStyle name="Formula 49 2 19" xfId="6635" xr:uid="{00000000-0005-0000-0000-000092190000}"/>
    <cellStyle name="Formula 49 2 2" xfId="6636" xr:uid="{00000000-0005-0000-0000-000093190000}"/>
    <cellStyle name="Formula 49 2 2 2" xfId="6637" xr:uid="{00000000-0005-0000-0000-000094190000}"/>
    <cellStyle name="Formula 49 2 3" xfId="6638" xr:uid="{00000000-0005-0000-0000-000095190000}"/>
    <cellStyle name="Formula 49 2 4" xfId="6639" xr:uid="{00000000-0005-0000-0000-000096190000}"/>
    <cellStyle name="Formula 49 2 5" xfId="6640" xr:uid="{00000000-0005-0000-0000-000097190000}"/>
    <cellStyle name="Formula 49 2 6" xfId="6641" xr:uid="{00000000-0005-0000-0000-000098190000}"/>
    <cellStyle name="Formula 49 2 7" xfId="6642" xr:uid="{00000000-0005-0000-0000-000099190000}"/>
    <cellStyle name="Formula 49 2 8" xfId="6643" xr:uid="{00000000-0005-0000-0000-00009A190000}"/>
    <cellStyle name="Formula 49 2 9" xfId="6644" xr:uid="{00000000-0005-0000-0000-00009B190000}"/>
    <cellStyle name="Formula 49 3" xfId="6645" xr:uid="{00000000-0005-0000-0000-00009C190000}"/>
    <cellStyle name="Formula 49 4" xfId="6646" xr:uid="{00000000-0005-0000-0000-00009D190000}"/>
    <cellStyle name="Formula 49 5" xfId="6647" xr:uid="{00000000-0005-0000-0000-00009E190000}"/>
    <cellStyle name="Formula 5" xfId="6648" xr:uid="{00000000-0005-0000-0000-00009F190000}"/>
    <cellStyle name="Formula 5 10" xfId="6649" xr:uid="{00000000-0005-0000-0000-0000A0190000}"/>
    <cellStyle name="Formula 5 11" xfId="6650" xr:uid="{00000000-0005-0000-0000-0000A1190000}"/>
    <cellStyle name="Formula 5 12" xfId="6651" xr:uid="{00000000-0005-0000-0000-0000A2190000}"/>
    <cellStyle name="Formula 5 13" xfId="6652" xr:uid="{00000000-0005-0000-0000-0000A3190000}"/>
    <cellStyle name="Formula 5 14" xfId="6653" xr:uid="{00000000-0005-0000-0000-0000A4190000}"/>
    <cellStyle name="Formula 5 15" xfId="6654" xr:uid="{00000000-0005-0000-0000-0000A5190000}"/>
    <cellStyle name="Formula 5 16" xfId="6655" xr:uid="{00000000-0005-0000-0000-0000A6190000}"/>
    <cellStyle name="Formula 5 17" xfId="6656" xr:uid="{00000000-0005-0000-0000-0000A7190000}"/>
    <cellStyle name="Formula 5 18" xfId="6657" xr:uid="{00000000-0005-0000-0000-0000A8190000}"/>
    <cellStyle name="Formula 5 19" xfId="6658" xr:uid="{00000000-0005-0000-0000-0000A9190000}"/>
    <cellStyle name="Formula 5 2" xfId="6659" xr:uid="{00000000-0005-0000-0000-0000AA190000}"/>
    <cellStyle name="Formula 5 2 2" xfId="6660" xr:uid="{00000000-0005-0000-0000-0000AB190000}"/>
    <cellStyle name="Formula 5 2 2 2" xfId="6661" xr:uid="{00000000-0005-0000-0000-0000AC190000}"/>
    <cellStyle name="Formula 5 2 3" xfId="6662" xr:uid="{00000000-0005-0000-0000-0000AD190000}"/>
    <cellStyle name="Formula 5 2 3 10" xfId="6663" xr:uid="{00000000-0005-0000-0000-0000AE190000}"/>
    <cellStyle name="Formula 5 2 3 11" xfId="6664" xr:uid="{00000000-0005-0000-0000-0000AF190000}"/>
    <cellStyle name="Formula 5 2 3 12" xfId="6665" xr:uid="{00000000-0005-0000-0000-0000B0190000}"/>
    <cellStyle name="Formula 5 2 3 13" xfId="6666" xr:uid="{00000000-0005-0000-0000-0000B1190000}"/>
    <cellStyle name="Formula 5 2 3 14" xfId="6667" xr:uid="{00000000-0005-0000-0000-0000B2190000}"/>
    <cellStyle name="Formula 5 2 3 15" xfId="6668" xr:uid="{00000000-0005-0000-0000-0000B3190000}"/>
    <cellStyle name="Formula 5 2 3 16" xfId="6669" xr:uid="{00000000-0005-0000-0000-0000B4190000}"/>
    <cellStyle name="Formula 5 2 3 17" xfId="6670" xr:uid="{00000000-0005-0000-0000-0000B5190000}"/>
    <cellStyle name="Formula 5 2 3 18" xfId="6671" xr:uid="{00000000-0005-0000-0000-0000B6190000}"/>
    <cellStyle name="Formula 5 2 3 19" xfId="6672" xr:uid="{00000000-0005-0000-0000-0000B7190000}"/>
    <cellStyle name="Formula 5 2 3 2" xfId="6673" xr:uid="{00000000-0005-0000-0000-0000B8190000}"/>
    <cellStyle name="Formula 5 2 3 2 2" xfId="6674" xr:uid="{00000000-0005-0000-0000-0000B9190000}"/>
    <cellStyle name="Formula 5 2 3 3" xfId="6675" xr:uid="{00000000-0005-0000-0000-0000BA190000}"/>
    <cellStyle name="Formula 5 2 3 4" xfId="6676" xr:uid="{00000000-0005-0000-0000-0000BB190000}"/>
    <cellStyle name="Formula 5 2 3 5" xfId="6677" xr:uid="{00000000-0005-0000-0000-0000BC190000}"/>
    <cellStyle name="Formula 5 2 3 6" xfId="6678" xr:uid="{00000000-0005-0000-0000-0000BD190000}"/>
    <cellStyle name="Formula 5 2 3 7" xfId="6679" xr:uid="{00000000-0005-0000-0000-0000BE190000}"/>
    <cellStyle name="Formula 5 2 3 8" xfId="6680" xr:uid="{00000000-0005-0000-0000-0000BF190000}"/>
    <cellStyle name="Formula 5 2 3 9" xfId="6681" xr:uid="{00000000-0005-0000-0000-0000C0190000}"/>
    <cellStyle name="Formula 5 2 4" xfId="6682" xr:uid="{00000000-0005-0000-0000-0000C1190000}"/>
    <cellStyle name="Formula 5 20" xfId="6683" xr:uid="{00000000-0005-0000-0000-0000C2190000}"/>
    <cellStyle name="Formula 5 21" xfId="6684" xr:uid="{00000000-0005-0000-0000-0000C3190000}"/>
    <cellStyle name="Formula 5 22" xfId="6685" xr:uid="{00000000-0005-0000-0000-0000C4190000}"/>
    <cellStyle name="Formula 5 23" xfId="6686" xr:uid="{00000000-0005-0000-0000-0000C5190000}"/>
    <cellStyle name="Formula 5 3" xfId="6687" xr:uid="{00000000-0005-0000-0000-0000C6190000}"/>
    <cellStyle name="Formula 5 3 2" xfId="6688" xr:uid="{00000000-0005-0000-0000-0000C7190000}"/>
    <cellStyle name="Formula 5 4" xfId="6689" xr:uid="{00000000-0005-0000-0000-0000C8190000}"/>
    <cellStyle name="Formula 5 4 10" xfId="6690" xr:uid="{00000000-0005-0000-0000-0000C9190000}"/>
    <cellStyle name="Formula 5 4 11" xfId="6691" xr:uid="{00000000-0005-0000-0000-0000CA190000}"/>
    <cellStyle name="Formula 5 4 12" xfId="6692" xr:uid="{00000000-0005-0000-0000-0000CB190000}"/>
    <cellStyle name="Formula 5 4 13" xfId="6693" xr:uid="{00000000-0005-0000-0000-0000CC190000}"/>
    <cellStyle name="Formula 5 4 14" xfId="6694" xr:uid="{00000000-0005-0000-0000-0000CD190000}"/>
    <cellStyle name="Formula 5 4 15" xfId="6695" xr:uid="{00000000-0005-0000-0000-0000CE190000}"/>
    <cellStyle name="Formula 5 4 16" xfId="6696" xr:uid="{00000000-0005-0000-0000-0000CF190000}"/>
    <cellStyle name="Formula 5 4 17" xfId="6697" xr:uid="{00000000-0005-0000-0000-0000D0190000}"/>
    <cellStyle name="Formula 5 4 18" xfId="6698" xr:uid="{00000000-0005-0000-0000-0000D1190000}"/>
    <cellStyle name="Formula 5 4 19" xfId="6699" xr:uid="{00000000-0005-0000-0000-0000D2190000}"/>
    <cellStyle name="Formula 5 4 2" xfId="6700" xr:uid="{00000000-0005-0000-0000-0000D3190000}"/>
    <cellStyle name="Formula 5 4 2 2" xfId="6701" xr:uid="{00000000-0005-0000-0000-0000D4190000}"/>
    <cellStyle name="Formula 5 4 3" xfId="6702" xr:uid="{00000000-0005-0000-0000-0000D5190000}"/>
    <cellStyle name="Formula 5 4 4" xfId="6703" xr:uid="{00000000-0005-0000-0000-0000D6190000}"/>
    <cellStyle name="Formula 5 4 5" xfId="6704" xr:uid="{00000000-0005-0000-0000-0000D7190000}"/>
    <cellStyle name="Formula 5 4 6" xfId="6705" xr:uid="{00000000-0005-0000-0000-0000D8190000}"/>
    <cellStyle name="Formula 5 4 7" xfId="6706" xr:uid="{00000000-0005-0000-0000-0000D9190000}"/>
    <cellStyle name="Formula 5 4 8" xfId="6707" xr:uid="{00000000-0005-0000-0000-0000DA190000}"/>
    <cellStyle name="Formula 5 4 9" xfId="6708" xr:uid="{00000000-0005-0000-0000-0000DB190000}"/>
    <cellStyle name="Formula 5 5" xfId="6709" xr:uid="{00000000-0005-0000-0000-0000DC190000}"/>
    <cellStyle name="Formula 5 5 2" xfId="6710" xr:uid="{00000000-0005-0000-0000-0000DD190000}"/>
    <cellStyle name="Formula 5 6" xfId="6711" xr:uid="{00000000-0005-0000-0000-0000DE190000}"/>
    <cellStyle name="Formula 5 7" xfId="6712" xr:uid="{00000000-0005-0000-0000-0000DF190000}"/>
    <cellStyle name="Formula 5 8" xfId="6713" xr:uid="{00000000-0005-0000-0000-0000E0190000}"/>
    <cellStyle name="Formula 5 9" xfId="6714" xr:uid="{00000000-0005-0000-0000-0000E1190000}"/>
    <cellStyle name="Formula 50" xfId="6715" xr:uid="{00000000-0005-0000-0000-0000E2190000}"/>
    <cellStyle name="Formula 50 2" xfId="6716" xr:uid="{00000000-0005-0000-0000-0000E3190000}"/>
    <cellStyle name="Formula 50 2 2" xfId="6717" xr:uid="{00000000-0005-0000-0000-0000E4190000}"/>
    <cellStyle name="Formula 50 3" xfId="6718" xr:uid="{00000000-0005-0000-0000-0000E5190000}"/>
    <cellStyle name="Formula 50 4" xfId="6719" xr:uid="{00000000-0005-0000-0000-0000E6190000}"/>
    <cellStyle name="Formula 50 5" xfId="6720" xr:uid="{00000000-0005-0000-0000-0000E7190000}"/>
    <cellStyle name="Formula 51" xfId="6721" xr:uid="{00000000-0005-0000-0000-0000E8190000}"/>
    <cellStyle name="Formula 51 2" xfId="6722" xr:uid="{00000000-0005-0000-0000-0000E9190000}"/>
    <cellStyle name="Formula 51 2 2" xfId="6723" xr:uid="{00000000-0005-0000-0000-0000EA190000}"/>
    <cellStyle name="Formula 51 3" xfId="6724" xr:uid="{00000000-0005-0000-0000-0000EB190000}"/>
    <cellStyle name="Formula 51 4" xfId="6725" xr:uid="{00000000-0005-0000-0000-0000EC190000}"/>
    <cellStyle name="Formula 51 5" xfId="6726" xr:uid="{00000000-0005-0000-0000-0000ED190000}"/>
    <cellStyle name="Formula 52" xfId="6727" xr:uid="{00000000-0005-0000-0000-0000EE190000}"/>
    <cellStyle name="Formula 52 2" xfId="6728" xr:uid="{00000000-0005-0000-0000-0000EF190000}"/>
    <cellStyle name="Formula 52 2 2" xfId="6729" xr:uid="{00000000-0005-0000-0000-0000F0190000}"/>
    <cellStyle name="Formula 52 3" xfId="6730" xr:uid="{00000000-0005-0000-0000-0000F1190000}"/>
    <cellStyle name="Formula 52 4" xfId="6731" xr:uid="{00000000-0005-0000-0000-0000F2190000}"/>
    <cellStyle name="Formula 52 5" xfId="6732" xr:uid="{00000000-0005-0000-0000-0000F3190000}"/>
    <cellStyle name="Formula 53" xfId="6733" xr:uid="{00000000-0005-0000-0000-0000F4190000}"/>
    <cellStyle name="Formula 53 2" xfId="6734" xr:uid="{00000000-0005-0000-0000-0000F5190000}"/>
    <cellStyle name="Formula 53 2 2" xfId="6735" xr:uid="{00000000-0005-0000-0000-0000F6190000}"/>
    <cellStyle name="Formula 53 3" xfId="6736" xr:uid="{00000000-0005-0000-0000-0000F7190000}"/>
    <cellStyle name="Formula 53 4" xfId="6737" xr:uid="{00000000-0005-0000-0000-0000F8190000}"/>
    <cellStyle name="Formula 53 5" xfId="6738" xr:uid="{00000000-0005-0000-0000-0000F9190000}"/>
    <cellStyle name="Formula 54" xfId="6739" xr:uid="{00000000-0005-0000-0000-0000FA190000}"/>
    <cellStyle name="Formula 54 2" xfId="6740" xr:uid="{00000000-0005-0000-0000-0000FB190000}"/>
    <cellStyle name="Formula 54 2 2" xfId="6741" xr:uid="{00000000-0005-0000-0000-0000FC190000}"/>
    <cellStyle name="Formula 54 3" xfId="6742" xr:uid="{00000000-0005-0000-0000-0000FD190000}"/>
    <cellStyle name="Formula 54 4" xfId="6743" xr:uid="{00000000-0005-0000-0000-0000FE190000}"/>
    <cellStyle name="Formula 54 5" xfId="6744" xr:uid="{00000000-0005-0000-0000-0000FF190000}"/>
    <cellStyle name="Formula 55" xfId="6745" xr:uid="{00000000-0005-0000-0000-0000001A0000}"/>
    <cellStyle name="Formula 55 2" xfId="6746" xr:uid="{00000000-0005-0000-0000-0000011A0000}"/>
    <cellStyle name="Formula 55 2 2" xfId="6747" xr:uid="{00000000-0005-0000-0000-0000021A0000}"/>
    <cellStyle name="Formula 55 3" xfId="6748" xr:uid="{00000000-0005-0000-0000-0000031A0000}"/>
    <cellStyle name="Formula 55 4" xfId="6749" xr:uid="{00000000-0005-0000-0000-0000041A0000}"/>
    <cellStyle name="Formula 55 5" xfId="6750" xr:uid="{00000000-0005-0000-0000-0000051A0000}"/>
    <cellStyle name="Formula 56" xfId="6751" xr:uid="{00000000-0005-0000-0000-0000061A0000}"/>
    <cellStyle name="Formula 56 2" xfId="6752" xr:uid="{00000000-0005-0000-0000-0000071A0000}"/>
    <cellStyle name="Formula 56 2 2" xfId="6753" xr:uid="{00000000-0005-0000-0000-0000081A0000}"/>
    <cellStyle name="Formula 56 3" xfId="6754" xr:uid="{00000000-0005-0000-0000-0000091A0000}"/>
    <cellStyle name="Formula 56 4" xfId="6755" xr:uid="{00000000-0005-0000-0000-00000A1A0000}"/>
    <cellStyle name="Formula 56 5" xfId="6756" xr:uid="{00000000-0005-0000-0000-00000B1A0000}"/>
    <cellStyle name="Formula 57" xfId="6757" xr:uid="{00000000-0005-0000-0000-00000C1A0000}"/>
    <cellStyle name="Formula 57 10" xfId="6758" xr:uid="{00000000-0005-0000-0000-00000D1A0000}"/>
    <cellStyle name="Formula 57 11" xfId="6759" xr:uid="{00000000-0005-0000-0000-00000E1A0000}"/>
    <cellStyle name="Formula 57 12" xfId="6760" xr:uid="{00000000-0005-0000-0000-00000F1A0000}"/>
    <cellStyle name="Formula 57 13" xfId="6761" xr:uid="{00000000-0005-0000-0000-0000101A0000}"/>
    <cellStyle name="Formula 57 14" xfId="6762" xr:uid="{00000000-0005-0000-0000-0000111A0000}"/>
    <cellStyle name="Formula 57 15" xfId="6763" xr:uid="{00000000-0005-0000-0000-0000121A0000}"/>
    <cellStyle name="Formula 57 16" xfId="6764" xr:uid="{00000000-0005-0000-0000-0000131A0000}"/>
    <cellStyle name="Formula 57 17" xfId="6765" xr:uid="{00000000-0005-0000-0000-0000141A0000}"/>
    <cellStyle name="Formula 57 18" xfId="6766" xr:uid="{00000000-0005-0000-0000-0000151A0000}"/>
    <cellStyle name="Formula 57 19" xfId="6767" xr:uid="{00000000-0005-0000-0000-0000161A0000}"/>
    <cellStyle name="Formula 57 2" xfId="6768" xr:uid="{00000000-0005-0000-0000-0000171A0000}"/>
    <cellStyle name="Formula 57 2 2" xfId="6769" xr:uid="{00000000-0005-0000-0000-0000181A0000}"/>
    <cellStyle name="Formula 57 20" xfId="6770" xr:uid="{00000000-0005-0000-0000-0000191A0000}"/>
    <cellStyle name="Formula 57 21" xfId="6771" xr:uid="{00000000-0005-0000-0000-00001A1A0000}"/>
    <cellStyle name="Formula 57 3" xfId="6772" xr:uid="{00000000-0005-0000-0000-00001B1A0000}"/>
    <cellStyle name="Formula 57 4" xfId="6773" xr:uid="{00000000-0005-0000-0000-00001C1A0000}"/>
    <cellStyle name="Formula 57 5" xfId="6774" xr:uid="{00000000-0005-0000-0000-00001D1A0000}"/>
    <cellStyle name="Formula 57 6" xfId="6775" xr:uid="{00000000-0005-0000-0000-00001E1A0000}"/>
    <cellStyle name="Formula 57 7" xfId="6776" xr:uid="{00000000-0005-0000-0000-00001F1A0000}"/>
    <cellStyle name="Formula 57 8" xfId="6777" xr:uid="{00000000-0005-0000-0000-0000201A0000}"/>
    <cellStyle name="Formula 57 9" xfId="6778" xr:uid="{00000000-0005-0000-0000-0000211A0000}"/>
    <cellStyle name="Formula 58" xfId="6779" xr:uid="{00000000-0005-0000-0000-0000221A0000}"/>
    <cellStyle name="Formula 58 10" xfId="6780" xr:uid="{00000000-0005-0000-0000-0000231A0000}"/>
    <cellStyle name="Formula 58 11" xfId="6781" xr:uid="{00000000-0005-0000-0000-0000241A0000}"/>
    <cellStyle name="Formula 58 12" xfId="6782" xr:uid="{00000000-0005-0000-0000-0000251A0000}"/>
    <cellStyle name="Formula 58 13" xfId="6783" xr:uid="{00000000-0005-0000-0000-0000261A0000}"/>
    <cellStyle name="Formula 58 14" xfId="6784" xr:uid="{00000000-0005-0000-0000-0000271A0000}"/>
    <cellStyle name="Formula 58 15" xfId="6785" xr:uid="{00000000-0005-0000-0000-0000281A0000}"/>
    <cellStyle name="Formula 58 16" xfId="6786" xr:uid="{00000000-0005-0000-0000-0000291A0000}"/>
    <cellStyle name="Formula 58 17" xfId="6787" xr:uid="{00000000-0005-0000-0000-00002A1A0000}"/>
    <cellStyle name="Formula 58 18" xfId="6788" xr:uid="{00000000-0005-0000-0000-00002B1A0000}"/>
    <cellStyle name="Formula 58 19" xfId="6789" xr:uid="{00000000-0005-0000-0000-00002C1A0000}"/>
    <cellStyle name="Formula 58 2" xfId="6790" xr:uid="{00000000-0005-0000-0000-00002D1A0000}"/>
    <cellStyle name="Formula 58 2 2" xfId="6791" xr:uid="{00000000-0005-0000-0000-00002E1A0000}"/>
    <cellStyle name="Formula 58 20" xfId="6792" xr:uid="{00000000-0005-0000-0000-00002F1A0000}"/>
    <cellStyle name="Formula 58 21" xfId="6793" xr:uid="{00000000-0005-0000-0000-0000301A0000}"/>
    <cellStyle name="Formula 58 3" xfId="6794" xr:uid="{00000000-0005-0000-0000-0000311A0000}"/>
    <cellStyle name="Formula 58 4" xfId="6795" xr:uid="{00000000-0005-0000-0000-0000321A0000}"/>
    <cellStyle name="Formula 58 5" xfId="6796" xr:uid="{00000000-0005-0000-0000-0000331A0000}"/>
    <cellStyle name="Formula 58 6" xfId="6797" xr:uid="{00000000-0005-0000-0000-0000341A0000}"/>
    <cellStyle name="Formula 58 7" xfId="6798" xr:uid="{00000000-0005-0000-0000-0000351A0000}"/>
    <cellStyle name="Formula 58 8" xfId="6799" xr:uid="{00000000-0005-0000-0000-0000361A0000}"/>
    <cellStyle name="Formula 58 9" xfId="6800" xr:uid="{00000000-0005-0000-0000-0000371A0000}"/>
    <cellStyle name="Formula 59" xfId="6801" xr:uid="{00000000-0005-0000-0000-0000381A0000}"/>
    <cellStyle name="Formula 59 10" xfId="6802" xr:uid="{00000000-0005-0000-0000-0000391A0000}"/>
    <cellStyle name="Formula 59 11" xfId="6803" xr:uid="{00000000-0005-0000-0000-00003A1A0000}"/>
    <cellStyle name="Formula 59 12" xfId="6804" xr:uid="{00000000-0005-0000-0000-00003B1A0000}"/>
    <cellStyle name="Formula 59 13" xfId="6805" xr:uid="{00000000-0005-0000-0000-00003C1A0000}"/>
    <cellStyle name="Formula 59 14" xfId="6806" xr:uid="{00000000-0005-0000-0000-00003D1A0000}"/>
    <cellStyle name="Formula 59 15" xfId="6807" xr:uid="{00000000-0005-0000-0000-00003E1A0000}"/>
    <cellStyle name="Formula 59 16" xfId="6808" xr:uid="{00000000-0005-0000-0000-00003F1A0000}"/>
    <cellStyle name="Formula 59 17" xfId="6809" xr:uid="{00000000-0005-0000-0000-0000401A0000}"/>
    <cellStyle name="Formula 59 18" xfId="6810" xr:uid="{00000000-0005-0000-0000-0000411A0000}"/>
    <cellStyle name="Formula 59 19" xfId="6811" xr:uid="{00000000-0005-0000-0000-0000421A0000}"/>
    <cellStyle name="Formula 59 2" xfId="6812" xr:uid="{00000000-0005-0000-0000-0000431A0000}"/>
    <cellStyle name="Formula 59 2 2" xfId="6813" xr:uid="{00000000-0005-0000-0000-0000441A0000}"/>
    <cellStyle name="Formula 59 20" xfId="6814" xr:uid="{00000000-0005-0000-0000-0000451A0000}"/>
    <cellStyle name="Formula 59 21" xfId="6815" xr:uid="{00000000-0005-0000-0000-0000461A0000}"/>
    <cellStyle name="Formula 59 3" xfId="6816" xr:uid="{00000000-0005-0000-0000-0000471A0000}"/>
    <cellStyle name="Formula 59 4" xfId="6817" xr:uid="{00000000-0005-0000-0000-0000481A0000}"/>
    <cellStyle name="Formula 59 5" xfId="6818" xr:uid="{00000000-0005-0000-0000-0000491A0000}"/>
    <cellStyle name="Formula 59 6" xfId="6819" xr:uid="{00000000-0005-0000-0000-00004A1A0000}"/>
    <cellStyle name="Formula 59 7" xfId="6820" xr:uid="{00000000-0005-0000-0000-00004B1A0000}"/>
    <cellStyle name="Formula 59 8" xfId="6821" xr:uid="{00000000-0005-0000-0000-00004C1A0000}"/>
    <cellStyle name="Formula 59 9" xfId="6822" xr:uid="{00000000-0005-0000-0000-00004D1A0000}"/>
    <cellStyle name="Formula 6" xfId="6823" xr:uid="{00000000-0005-0000-0000-00004E1A0000}"/>
    <cellStyle name="Formula 6 10" xfId="6824" xr:uid="{00000000-0005-0000-0000-00004F1A0000}"/>
    <cellStyle name="Formula 6 11" xfId="6825" xr:uid="{00000000-0005-0000-0000-0000501A0000}"/>
    <cellStyle name="Formula 6 12" xfId="6826" xr:uid="{00000000-0005-0000-0000-0000511A0000}"/>
    <cellStyle name="Formula 6 13" xfId="6827" xr:uid="{00000000-0005-0000-0000-0000521A0000}"/>
    <cellStyle name="Formula 6 14" xfId="6828" xr:uid="{00000000-0005-0000-0000-0000531A0000}"/>
    <cellStyle name="Formula 6 15" xfId="6829" xr:uid="{00000000-0005-0000-0000-0000541A0000}"/>
    <cellStyle name="Formula 6 16" xfId="6830" xr:uid="{00000000-0005-0000-0000-0000551A0000}"/>
    <cellStyle name="Formula 6 17" xfId="6831" xr:uid="{00000000-0005-0000-0000-0000561A0000}"/>
    <cellStyle name="Formula 6 18" xfId="6832" xr:uid="{00000000-0005-0000-0000-0000571A0000}"/>
    <cellStyle name="Formula 6 19" xfId="6833" xr:uid="{00000000-0005-0000-0000-0000581A0000}"/>
    <cellStyle name="Formula 6 2" xfId="6834" xr:uid="{00000000-0005-0000-0000-0000591A0000}"/>
    <cellStyle name="Formula 6 2 2" xfId="6835" xr:uid="{00000000-0005-0000-0000-00005A1A0000}"/>
    <cellStyle name="Formula 6 20" xfId="6836" xr:uid="{00000000-0005-0000-0000-00005B1A0000}"/>
    <cellStyle name="Formula 6 21" xfId="6837" xr:uid="{00000000-0005-0000-0000-00005C1A0000}"/>
    <cellStyle name="Formula 6 22" xfId="6838" xr:uid="{00000000-0005-0000-0000-00005D1A0000}"/>
    <cellStyle name="Formula 6 3" xfId="6839" xr:uid="{00000000-0005-0000-0000-00005E1A0000}"/>
    <cellStyle name="Formula 6 3 2" xfId="6840" xr:uid="{00000000-0005-0000-0000-00005F1A0000}"/>
    <cellStyle name="Formula 6 4" xfId="6841" xr:uid="{00000000-0005-0000-0000-0000601A0000}"/>
    <cellStyle name="Formula 6 5" xfId="6842" xr:uid="{00000000-0005-0000-0000-0000611A0000}"/>
    <cellStyle name="Formula 6 6" xfId="6843" xr:uid="{00000000-0005-0000-0000-0000621A0000}"/>
    <cellStyle name="Formula 6 7" xfId="6844" xr:uid="{00000000-0005-0000-0000-0000631A0000}"/>
    <cellStyle name="Formula 6 8" xfId="6845" xr:uid="{00000000-0005-0000-0000-0000641A0000}"/>
    <cellStyle name="Formula 6 9" xfId="6846" xr:uid="{00000000-0005-0000-0000-0000651A0000}"/>
    <cellStyle name="Formula 60" xfId="6847" xr:uid="{00000000-0005-0000-0000-0000661A0000}"/>
    <cellStyle name="Formula 60 10" xfId="6848" xr:uid="{00000000-0005-0000-0000-0000671A0000}"/>
    <cellStyle name="Formula 60 11" xfId="6849" xr:uid="{00000000-0005-0000-0000-0000681A0000}"/>
    <cellStyle name="Formula 60 12" xfId="6850" xr:uid="{00000000-0005-0000-0000-0000691A0000}"/>
    <cellStyle name="Formula 60 13" xfId="6851" xr:uid="{00000000-0005-0000-0000-00006A1A0000}"/>
    <cellStyle name="Formula 60 14" xfId="6852" xr:uid="{00000000-0005-0000-0000-00006B1A0000}"/>
    <cellStyle name="Formula 60 15" xfId="6853" xr:uid="{00000000-0005-0000-0000-00006C1A0000}"/>
    <cellStyle name="Formula 60 16" xfId="6854" xr:uid="{00000000-0005-0000-0000-00006D1A0000}"/>
    <cellStyle name="Formula 60 17" xfId="6855" xr:uid="{00000000-0005-0000-0000-00006E1A0000}"/>
    <cellStyle name="Formula 60 18" xfId="6856" xr:uid="{00000000-0005-0000-0000-00006F1A0000}"/>
    <cellStyle name="Formula 60 19" xfId="6857" xr:uid="{00000000-0005-0000-0000-0000701A0000}"/>
    <cellStyle name="Formula 60 2" xfId="6858" xr:uid="{00000000-0005-0000-0000-0000711A0000}"/>
    <cellStyle name="Formula 60 2 2" xfId="6859" xr:uid="{00000000-0005-0000-0000-0000721A0000}"/>
    <cellStyle name="Formula 60 20" xfId="6860" xr:uid="{00000000-0005-0000-0000-0000731A0000}"/>
    <cellStyle name="Formula 60 21" xfId="6861" xr:uid="{00000000-0005-0000-0000-0000741A0000}"/>
    <cellStyle name="Formula 60 3" xfId="6862" xr:uid="{00000000-0005-0000-0000-0000751A0000}"/>
    <cellStyle name="Formula 60 4" xfId="6863" xr:uid="{00000000-0005-0000-0000-0000761A0000}"/>
    <cellStyle name="Formula 60 5" xfId="6864" xr:uid="{00000000-0005-0000-0000-0000771A0000}"/>
    <cellStyle name="Formula 60 6" xfId="6865" xr:uid="{00000000-0005-0000-0000-0000781A0000}"/>
    <cellStyle name="Formula 60 7" xfId="6866" xr:uid="{00000000-0005-0000-0000-0000791A0000}"/>
    <cellStyle name="Formula 60 8" xfId="6867" xr:uid="{00000000-0005-0000-0000-00007A1A0000}"/>
    <cellStyle name="Formula 60 9" xfId="6868" xr:uid="{00000000-0005-0000-0000-00007B1A0000}"/>
    <cellStyle name="Formula 61" xfId="6869" xr:uid="{00000000-0005-0000-0000-00007C1A0000}"/>
    <cellStyle name="Formula 61 10" xfId="6870" xr:uid="{00000000-0005-0000-0000-00007D1A0000}"/>
    <cellStyle name="Formula 61 11" xfId="6871" xr:uid="{00000000-0005-0000-0000-00007E1A0000}"/>
    <cellStyle name="Formula 61 12" xfId="6872" xr:uid="{00000000-0005-0000-0000-00007F1A0000}"/>
    <cellStyle name="Formula 61 13" xfId="6873" xr:uid="{00000000-0005-0000-0000-0000801A0000}"/>
    <cellStyle name="Formula 61 14" xfId="6874" xr:uid="{00000000-0005-0000-0000-0000811A0000}"/>
    <cellStyle name="Formula 61 15" xfId="6875" xr:uid="{00000000-0005-0000-0000-0000821A0000}"/>
    <cellStyle name="Formula 61 16" xfId="6876" xr:uid="{00000000-0005-0000-0000-0000831A0000}"/>
    <cellStyle name="Formula 61 17" xfId="6877" xr:uid="{00000000-0005-0000-0000-0000841A0000}"/>
    <cellStyle name="Formula 61 18" xfId="6878" xr:uid="{00000000-0005-0000-0000-0000851A0000}"/>
    <cellStyle name="Formula 61 19" xfId="6879" xr:uid="{00000000-0005-0000-0000-0000861A0000}"/>
    <cellStyle name="Formula 61 2" xfId="6880" xr:uid="{00000000-0005-0000-0000-0000871A0000}"/>
    <cellStyle name="Formula 61 2 2" xfId="6881" xr:uid="{00000000-0005-0000-0000-0000881A0000}"/>
    <cellStyle name="Formula 61 20" xfId="6882" xr:uid="{00000000-0005-0000-0000-0000891A0000}"/>
    <cellStyle name="Formula 61 21" xfId="6883" xr:uid="{00000000-0005-0000-0000-00008A1A0000}"/>
    <cellStyle name="Formula 61 3" xfId="6884" xr:uid="{00000000-0005-0000-0000-00008B1A0000}"/>
    <cellStyle name="Formula 61 4" xfId="6885" xr:uid="{00000000-0005-0000-0000-00008C1A0000}"/>
    <cellStyle name="Formula 61 5" xfId="6886" xr:uid="{00000000-0005-0000-0000-00008D1A0000}"/>
    <cellStyle name="Formula 61 6" xfId="6887" xr:uid="{00000000-0005-0000-0000-00008E1A0000}"/>
    <cellStyle name="Formula 61 7" xfId="6888" xr:uid="{00000000-0005-0000-0000-00008F1A0000}"/>
    <cellStyle name="Formula 61 8" xfId="6889" xr:uid="{00000000-0005-0000-0000-0000901A0000}"/>
    <cellStyle name="Formula 61 9" xfId="6890" xr:uid="{00000000-0005-0000-0000-0000911A0000}"/>
    <cellStyle name="Formula 62" xfId="6891" xr:uid="{00000000-0005-0000-0000-0000921A0000}"/>
    <cellStyle name="Formula 62 10" xfId="6892" xr:uid="{00000000-0005-0000-0000-0000931A0000}"/>
    <cellStyle name="Formula 62 11" xfId="6893" xr:uid="{00000000-0005-0000-0000-0000941A0000}"/>
    <cellStyle name="Formula 62 12" xfId="6894" xr:uid="{00000000-0005-0000-0000-0000951A0000}"/>
    <cellStyle name="Formula 62 13" xfId="6895" xr:uid="{00000000-0005-0000-0000-0000961A0000}"/>
    <cellStyle name="Formula 62 14" xfId="6896" xr:uid="{00000000-0005-0000-0000-0000971A0000}"/>
    <cellStyle name="Formula 62 15" xfId="6897" xr:uid="{00000000-0005-0000-0000-0000981A0000}"/>
    <cellStyle name="Formula 62 16" xfId="6898" xr:uid="{00000000-0005-0000-0000-0000991A0000}"/>
    <cellStyle name="Formula 62 17" xfId="6899" xr:uid="{00000000-0005-0000-0000-00009A1A0000}"/>
    <cellStyle name="Formula 62 18" xfId="6900" xr:uid="{00000000-0005-0000-0000-00009B1A0000}"/>
    <cellStyle name="Formula 62 19" xfId="6901" xr:uid="{00000000-0005-0000-0000-00009C1A0000}"/>
    <cellStyle name="Formula 62 2" xfId="6902" xr:uid="{00000000-0005-0000-0000-00009D1A0000}"/>
    <cellStyle name="Formula 62 2 2" xfId="6903" xr:uid="{00000000-0005-0000-0000-00009E1A0000}"/>
    <cellStyle name="Formula 62 20" xfId="6904" xr:uid="{00000000-0005-0000-0000-00009F1A0000}"/>
    <cellStyle name="Formula 62 21" xfId="6905" xr:uid="{00000000-0005-0000-0000-0000A01A0000}"/>
    <cellStyle name="Formula 62 3" xfId="6906" xr:uid="{00000000-0005-0000-0000-0000A11A0000}"/>
    <cellStyle name="Formula 62 4" xfId="6907" xr:uid="{00000000-0005-0000-0000-0000A21A0000}"/>
    <cellStyle name="Formula 62 5" xfId="6908" xr:uid="{00000000-0005-0000-0000-0000A31A0000}"/>
    <cellStyle name="Formula 62 6" xfId="6909" xr:uid="{00000000-0005-0000-0000-0000A41A0000}"/>
    <cellStyle name="Formula 62 7" xfId="6910" xr:uid="{00000000-0005-0000-0000-0000A51A0000}"/>
    <cellStyle name="Formula 62 8" xfId="6911" xr:uid="{00000000-0005-0000-0000-0000A61A0000}"/>
    <cellStyle name="Formula 62 9" xfId="6912" xr:uid="{00000000-0005-0000-0000-0000A71A0000}"/>
    <cellStyle name="Formula 63" xfId="6913" xr:uid="{00000000-0005-0000-0000-0000A81A0000}"/>
    <cellStyle name="Formula 63 10" xfId="6914" xr:uid="{00000000-0005-0000-0000-0000A91A0000}"/>
    <cellStyle name="Formula 63 11" xfId="6915" xr:uid="{00000000-0005-0000-0000-0000AA1A0000}"/>
    <cellStyle name="Formula 63 12" xfId="6916" xr:uid="{00000000-0005-0000-0000-0000AB1A0000}"/>
    <cellStyle name="Formula 63 13" xfId="6917" xr:uid="{00000000-0005-0000-0000-0000AC1A0000}"/>
    <cellStyle name="Formula 63 14" xfId="6918" xr:uid="{00000000-0005-0000-0000-0000AD1A0000}"/>
    <cellStyle name="Formula 63 15" xfId="6919" xr:uid="{00000000-0005-0000-0000-0000AE1A0000}"/>
    <cellStyle name="Formula 63 16" xfId="6920" xr:uid="{00000000-0005-0000-0000-0000AF1A0000}"/>
    <cellStyle name="Formula 63 17" xfId="6921" xr:uid="{00000000-0005-0000-0000-0000B01A0000}"/>
    <cellStyle name="Formula 63 18" xfId="6922" xr:uid="{00000000-0005-0000-0000-0000B11A0000}"/>
    <cellStyle name="Formula 63 19" xfId="6923" xr:uid="{00000000-0005-0000-0000-0000B21A0000}"/>
    <cellStyle name="Formula 63 2" xfId="6924" xr:uid="{00000000-0005-0000-0000-0000B31A0000}"/>
    <cellStyle name="Formula 63 2 2" xfId="6925" xr:uid="{00000000-0005-0000-0000-0000B41A0000}"/>
    <cellStyle name="Formula 63 20" xfId="6926" xr:uid="{00000000-0005-0000-0000-0000B51A0000}"/>
    <cellStyle name="Formula 63 21" xfId="6927" xr:uid="{00000000-0005-0000-0000-0000B61A0000}"/>
    <cellStyle name="Formula 63 3" xfId="6928" xr:uid="{00000000-0005-0000-0000-0000B71A0000}"/>
    <cellStyle name="Formula 63 4" xfId="6929" xr:uid="{00000000-0005-0000-0000-0000B81A0000}"/>
    <cellStyle name="Formula 63 5" xfId="6930" xr:uid="{00000000-0005-0000-0000-0000B91A0000}"/>
    <cellStyle name="Formula 63 6" xfId="6931" xr:uid="{00000000-0005-0000-0000-0000BA1A0000}"/>
    <cellStyle name="Formula 63 7" xfId="6932" xr:uid="{00000000-0005-0000-0000-0000BB1A0000}"/>
    <cellStyle name="Formula 63 8" xfId="6933" xr:uid="{00000000-0005-0000-0000-0000BC1A0000}"/>
    <cellStyle name="Formula 63 9" xfId="6934" xr:uid="{00000000-0005-0000-0000-0000BD1A0000}"/>
    <cellStyle name="Formula 64" xfId="6935" xr:uid="{00000000-0005-0000-0000-0000BE1A0000}"/>
    <cellStyle name="Formula 64 10" xfId="6936" xr:uid="{00000000-0005-0000-0000-0000BF1A0000}"/>
    <cellStyle name="Formula 64 11" xfId="6937" xr:uid="{00000000-0005-0000-0000-0000C01A0000}"/>
    <cellStyle name="Formula 64 12" xfId="6938" xr:uid="{00000000-0005-0000-0000-0000C11A0000}"/>
    <cellStyle name="Formula 64 13" xfId="6939" xr:uid="{00000000-0005-0000-0000-0000C21A0000}"/>
    <cellStyle name="Formula 64 14" xfId="6940" xr:uid="{00000000-0005-0000-0000-0000C31A0000}"/>
    <cellStyle name="Formula 64 15" xfId="6941" xr:uid="{00000000-0005-0000-0000-0000C41A0000}"/>
    <cellStyle name="Formula 64 16" xfId="6942" xr:uid="{00000000-0005-0000-0000-0000C51A0000}"/>
    <cellStyle name="Formula 64 17" xfId="6943" xr:uid="{00000000-0005-0000-0000-0000C61A0000}"/>
    <cellStyle name="Formula 64 18" xfId="6944" xr:uid="{00000000-0005-0000-0000-0000C71A0000}"/>
    <cellStyle name="Formula 64 19" xfId="6945" xr:uid="{00000000-0005-0000-0000-0000C81A0000}"/>
    <cellStyle name="Formula 64 2" xfId="6946" xr:uid="{00000000-0005-0000-0000-0000C91A0000}"/>
    <cellStyle name="Formula 64 2 2" xfId="6947" xr:uid="{00000000-0005-0000-0000-0000CA1A0000}"/>
    <cellStyle name="Formula 64 20" xfId="6948" xr:uid="{00000000-0005-0000-0000-0000CB1A0000}"/>
    <cellStyle name="Formula 64 21" xfId="6949" xr:uid="{00000000-0005-0000-0000-0000CC1A0000}"/>
    <cellStyle name="Formula 64 3" xfId="6950" xr:uid="{00000000-0005-0000-0000-0000CD1A0000}"/>
    <cellStyle name="Formula 64 4" xfId="6951" xr:uid="{00000000-0005-0000-0000-0000CE1A0000}"/>
    <cellStyle name="Formula 64 5" xfId="6952" xr:uid="{00000000-0005-0000-0000-0000CF1A0000}"/>
    <cellStyle name="Formula 64 6" xfId="6953" xr:uid="{00000000-0005-0000-0000-0000D01A0000}"/>
    <cellStyle name="Formula 64 7" xfId="6954" xr:uid="{00000000-0005-0000-0000-0000D11A0000}"/>
    <cellStyle name="Formula 64 8" xfId="6955" xr:uid="{00000000-0005-0000-0000-0000D21A0000}"/>
    <cellStyle name="Formula 64 9" xfId="6956" xr:uid="{00000000-0005-0000-0000-0000D31A0000}"/>
    <cellStyle name="Formula 65" xfId="6957" xr:uid="{00000000-0005-0000-0000-0000D41A0000}"/>
    <cellStyle name="Formula 65 10" xfId="6958" xr:uid="{00000000-0005-0000-0000-0000D51A0000}"/>
    <cellStyle name="Formula 65 11" xfId="6959" xr:uid="{00000000-0005-0000-0000-0000D61A0000}"/>
    <cellStyle name="Formula 65 12" xfId="6960" xr:uid="{00000000-0005-0000-0000-0000D71A0000}"/>
    <cellStyle name="Formula 65 13" xfId="6961" xr:uid="{00000000-0005-0000-0000-0000D81A0000}"/>
    <cellStyle name="Formula 65 14" xfId="6962" xr:uid="{00000000-0005-0000-0000-0000D91A0000}"/>
    <cellStyle name="Formula 65 15" xfId="6963" xr:uid="{00000000-0005-0000-0000-0000DA1A0000}"/>
    <cellStyle name="Formula 65 16" xfId="6964" xr:uid="{00000000-0005-0000-0000-0000DB1A0000}"/>
    <cellStyle name="Formula 65 17" xfId="6965" xr:uid="{00000000-0005-0000-0000-0000DC1A0000}"/>
    <cellStyle name="Formula 65 18" xfId="6966" xr:uid="{00000000-0005-0000-0000-0000DD1A0000}"/>
    <cellStyle name="Formula 65 19" xfId="6967" xr:uid="{00000000-0005-0000-0000-0000DE1A0000}"/>
    <cellStyle name="Formula 65 2" xfId="6968" xr:uid="{00000000-0005-0000-0000-0000DF1A0000}"/>
    <cellStyle name="Formula 65 2 2" xfId="6969" xr:uid="{00000000-0005-0000-0000-0000E01A0000}"/>
    <cellStyle name="Formula 65 20" xfId="6970" xr:uid="{00000000-0005-0000-0000-0000E11A0000}"/>
    <cellStyle name="Formula 65 21" xfId="6971" xr:uid="{00000000-0005-0000-0000-0000E21A0000}"/>
    <cellStyle name="Formula 65 3" xfId="6972" xr:uid="{00000000-0005-0000-0000-0000E31A0000}"/>
    <cellStyle name="Formula 65 4" xfId="6973" xr:uid="{00000000-0005-0000-0000-0000E41A0000}"/>
    <cellStyle name="Formula 65 5" xfId="6974" xr:uid="{00000000-0005-0000-0000-0000E51A0000}"/>
    <cellStyle name="Formula 65 6" xfId="6975" xr:uid="{00000000-0005-0000-0000-0000E61A0000}"/>
    <cellStyle name="Formula 65 7" xfId="6976" xr:uid="{00000000-0005-0000-0000-0000E71A0000}"/>
    <cellStyle name="Formula 65 8" xfId="6977" xr:uid="{00000000-0005-0000-0000-0000E81A0000}"/>
    <cellStyle name="Formula 65 9" xfId="6978" xr:uid="{00000000-0005-0000-0000-0000E91A0000}"/>
    <cellStyle name="Formula 66" xfId="6979" xr:uid="{00000000-0005-0000-0000-0000EA1A0000}"/>
    <cellStyle name="Formula 66 10" xfId="6980" xr:uid="{00000000-0005-0000-0000-0000EB1A0000}"/>
    <cellStyle name="Formula 66 11" xfId="6981" xr:uid="{00000000-0005-0000-0000-0000EC1A0000}"/>
    <cellStyle name="Formula 66 12" xfId="6982" xr:uid="{00000000-0005-0000-0000-0000ED1A0000}"/>
    <cellStyle name="Formula 66 13" xfId="6983" xr:uid="{00000000-0005-0000-0000-0000EE1A0000}"/>
    <cellStyle name="Formula 66 14" xfId="6984" xr:uid="{00000000-0005-0000-0000-0000EF1A0000}"/>
    <cellStyle name="Formula 66 15" xfId="6985" xr:uid="{00000000-0005-0000-0000-0000F01A0000}"/>
    <cellStyle name="Formula 66 16" xfId="6986" xr:uid="{00000000-0005-0000-0000-0000F11A0000}"/>
    <cellStyle name="Formula 66 17" xfId="6987" xr:uid="{00000000-0005-0000-0000-0000F21A0000}"/>
    <cellStyle name="Formula 66 18" xfId="6988" xr:uid="{00000000-0005-0000-0000-0000F31A0000}"/>
    <cellStyle name="Formula 66 19" xfId="6989" xr:uid="{00000000-0005-0000-0000-0000F41A0000}"/>
    <cellStyle name="Formula 66 2" xfId="6990" xr:uid="{00000000-0005-0000-0000-0000F51A0000}"/>
    <cellStyle name="Formula 66 2 2" xfId="6991" xr:uid="{00000000-0005-0000-0000-0000F61A0000}"/>
    <cellStyle name="Formula 66 20" xfId="6992" xr:uid="{00000000-0005-0000-0000-0000F71A0000}"/>
    <cellStyle name="Formula 66 21" xfId="6993" xr:uid="{00000000-0005-0000-0000-0000F81A0000}"/>
    <cellStyle name="Formula 66 3" xfId="6994" xr:uid="{00000000-0005-0000-0000-0000F91A0000}"/>
    <cellStyle name="Formula 66 4" xfId="6995" xr:uid="{00000000-0005-0000-0000-0000FA1A0000}"/>
    <cellStyle name="Formula 66 5" xfId="6996" xr:uid="{00000000-0005-0000-0000-0000FB1A0000}"/>
    <cellStyle name="Formula 66 6" xfId="6997" xr:uid="{00000000-0005-0000-0000-0000FC1A0000}"/>
    <cellStyle name="Formula 66 7" xfId="6998" xr:uid="{00000000-0005-0000-0000-0000FD1A0000}"/>
    <cellStyle name="Formula 66 8" xfId="6999" xr:uid="{00000000-0005-0000-0000-0000FE1A0000}"/>
    <cellStyle name="Formula 66 9" xfId="7000" xr:uid="{00000000-0005-0000-0000-0000FF1A0000}"/>
    <cellStyle name="Formula 67" xfId="7001" xr:uid="{00000000-0005-0000-0000-0000001B0000}"/>
    <cellStyle name="Formula 67 10" xfId="7002" xr:uid="{00000000-0005-0000-0000-0000011B0000}"/>
    <cellStyle name="Formula 67 11" xfId="7003" xr:uid="{00000000-0005-0000-0000-0000021B0000}"/>
    <cellStyle name="Formula 67 12" xfId="7004" xr:uid="{00000000-0005-0000-0000-0000031B0000}"/>
    <cellStyle name="Formula 67 13" xfId="7005" xr:uid="{00000000-0005-0000-0000-0000041B0000}"/>
    <cellStyle name="Formula 67 14" xfId="7006" xr:uid="{00000000-0005-0000-0000-0000051B0000}"/>
    <cellStyle name="Formula 67 15" xfId="7007" xr:uid="{00000000-0005-0000-0000-0000061B0000}"/>
    <cellStyle name="Formula 67 16" xfId="7008" xr:uid="{00000000-0005-0000-0000-0000071B0000}"/>
    <cellStyle name="Formula 67 17" xfId="7009" xr:uid="{00000000-0005-0000-0000-0000081B0000}"/>
    <cellStyle name="Formula 67 18" xfId="7010" xr:uid="{00000000-0005-0000-0000-0000091B0000}"/>
    <cellStyle name="Formula 67 19" xfId="7011" xr:uid="{00000000-0005-0000-0000-00000A1B0000}"/>
    <cellStyle name="Formula 67 2" xfId="7012" xr:uid="{00000000-0005-0000-0000-00000B1B0000}"/>
    <cellStyle name="Formula 67 2 2" xfId="7013" xr:uid="{00000000-0005-0000-0000-00000C1B0000}"/>
    <cellStyle name="Formula 67 20" xfId="7014" xr:uid="{00000000-0005-0000-0000-00000D1B0000}"/>
    <cellStyle name="Formula 67 21" xfId="7015" xr:uid="{00000000-0005-0000-0000-00000E1B0000}"/>
    <cellStyle name="Formula 67 3" xfId="7016" xr:uid="{00000000-0005-0000-0000-00000F1B0000}"/>
    <cellStyle name="Formula 67 4" xfId="7017" xr:uid="{00000000-0005-0000-0000-0000101B0000}"/>
    <cellStyle name="Formula 67 5" xfId="7018" xr:uid="{00000000-0005-0000-0000-0000111B0000}"/>
    <cellStyle name="Formula 67 6" xfId="7019" xr:uid="{00000000-0005-0000-0000-0000121B0000}"/>
    <cellStyle name="Formula 67 7" xfId="7020" xr:uid="{00000000-0005-0000-0000-0000131B0000}"/>
    <cellStyle name="Formula 67 8" xfId="7021" xr:uid="{00000000-0005-0000-0000-0000141B0000}"/>
    <cellStyle name="Formula 67 9" xfId="7022" xr:uid="{00000000-0005-0000-0000-0000151B0000}"/>
    <cellStyle name="Formula 68" xfId="7023" xr:uid="{00000000-0005-0000-0000-0000161B0000}"/>
    <cellStyle name="Formula 68 10" xfId="7024" xr:uid="{00000000-0005-0000-0000-0000171B0000}"/>
    <cellStyle name="Formula 68 11" xfId="7025" xr:uid="{00000000-0005-0000-0000-0000181B0000}"/>
    <cellStyle name="Formula 68 12" xfId="7026" xr:uid="{00000000-0005-0000-0000-0000191B0000}"/>
    <cellStyle name="Formula 68 13" xfId="7027" xr:uid="{00000000-0005-0000-0000-00001A1B0000}"/>
    <cellStyle name="Formula 68 14" xfId="7028" xr:uid="{00000000-0005-0000-0000-00001B1B0000}"/>
    <cellStyle name="Formula 68 15" xfId="7029" xr:uid="{00000000-0005-0000-0000-00001C1B0000}"/>
    <cellStyle name="Formula 68 16" xfId="7030" xr:uid="{00000000-0005-0000-0000-00001D1B0000}"/>
    <cellStyle name="Formula 68 17" xfId="7031" xr:uid="{00000000-0005-0000-0000-00001E1B0000}"/>
    <cellStyle name="Formula 68 18" xfId="7032" xr:uid="{00000000-0005-0000-0000-00001F1B0000}"/>
    <cellStyle name="Formula 68 19" xfId="7033" xr:uid="{00000000-0005-0000-0000-0000201B0000}"/>
    <cellStyle name="Formula 68 2" xfId="7034" xr:uid="{00000000-0005-0000-0000-0000211B0000}"/>
    <cellStyle name="Formula 68 2 2" xfId="7035" xr:uid="{00000000-0005-0000-0000-0000221B0000}"/>
    <cellStyle name="Formula 68 20" xfId="7036" xr:uid="{00000000-0005-0000-0000-0000231B0000}"/>
    <cellStyle name="Formula 68 21" xfId="7037" xr:uid="{00000000-0005-0000-0000-0000241B0000}"/>
    <cellStyle name="Formula 68 3" xfId="7038" xr:uid="{00000000-0005-0000-0000-0000251B0000}"/>
    <cellStyle name="Formula 68 4" xfId="7039" xr:uid="{00000000-0005-0000-0000-0000261B0000}"/>
    <cellStyle name="Formula 68 5" xfId="7040" xr:uid="{00000000-0005-0000-0000-0000271B0000}"/>
    <cellStyle name="Formula 68 6" xfId="7041" xr:uid="{00000000-0005-0000-0000-0000281B0000}"/>
    <cellStyle name="Formula 68 7" xfId="7042" xr:uid="{00000000-0005-0000-0000-0000291B0000}"/>
    <cellStyle name="Formula 68 8" xfId="7043" xr:uid="{00000000-0005-0000-0000-00002A1B0000}"/>
    <cellStyle name="Formula 68 9" xfId="7044" xr:uid="{00000000-0005-0000-0000-00002B1B0000}"/>
    <cellStyle name="Formula 69" xfId="7045" xr:uid="{00000000-0005-0000-0000-00002C1B0000}"/>
    <cellStyle name="Formula 69 10" xfId="7046" xr:uid="{00000000-0005-0000-0000-00002D1B0000}"/>
    <cellStyle name="Formula 69 11" xfId="7047" xr:uid="{00000000-0005-0000-0000-00002E1B0000}"/>
    <cellStyle name="Formula 69 12" xfId="7048" xr:uid="{00000000-0005-0000-0000-00002F1B0000}"/>
    <cellStyle name="Formula 69 13" xfId="7049" xr:uid="{00000000-0005-0000-0000-0000301B0000}"/>
    <cellStyle name="Formula 69 14" xfId="7050" xr:uid="{00000000-0005-0000-0000-0000311B0000}"/>
    <cellStyle name="Formula 69 15" xfId="7051" xr:uid="{00000000-0005-0000-0000-0000321B0000}"/>
    <cellStyle name="Formula 69 16" xfId="7052" xr:uid="{00000000-0005-0000-0000-0000331B0000}"/>
    <cellStyle name="Formula 69 17" xfId="7053" xr:uid="{00000000-0005-0000-0000-0000341B0000}"/>
    <cellStyle name="Formula 69 18" xfId="7054" xr:uid="{00000000-0005-0000-0000-0000351B0000}"/>
    <cellStyle name="Formula 69 19" xfId="7055" xr:uid="{00000000-0005-0000-0000-0000361B0000}"/>
    <cellStyle name="Formula 69 2" xfId="7056" xr:uid="{00000000-0005-0000-0000-0000371B0000}"/>
    <cellStyle name="Formula 69 2 2" xfId="7057" xr:uid="{00000000-0005-0000-0000-0000381B0000}"/>
    <cellStyle name="Formula 69 20" xfId="7058" xr:uid="{00000000-0005-0000-0000-0000391B0000}"/>
    <cellStyle name="Formula 69 21" xfId="7059" xr:uid="{00000000-0005-0000-0000-00003A1B0000}"/>
    <cellStyle name="Formula 69 3" xfId="7060" xr:uid="{00000000-0005-0000-0000-00003B1B0000}"/>
    <cellStyle name="Formula 69 4" xfId="7061" xr:uid="{00000000-0005-0000-0000-00003C1B0000}"/>
    <cellStyle name="Formula 69 5" xfId="7062" xr:uid="{00000000-0005-0000-0000-00003D1B0000}"/>
    <cellStyle name="Formula 69 6" xfId="7063" xr:uid="{00000000-0005-0000-0000-00003E1B0000}"/>
    <cellStyle name="Formula 69 7" xfId="7064" xr:uid="{00000000-0005-0000-0000-00003F1B0000}"/>
    <cellStyle name="Formula 69 8" xfId="7065" xr:uid="{00000000-0005-0000-0000-0000401B0000}"/>
    <cellStyle name="Formula 69 9" xfId="7066" xr:uid="{00000000-0005-0000-0000-0000411B0000}"/>
    <cellStyle name="Formula 7" xfId="7067" xr:uid="{00000000-0005-0000-0000-0000421B0000}"/>
    <cellStyle name="Formula 7 10" xfId="7068" xr:uid="{00000000-0005-0000-0000-0000431B0000}"/>
    <cellStyle name="Formula 7 11" xfId="7069" xr:uid="{00000000-0005-0000-0000-0000441B0000}"/>
    <cellStyle name="Formula 7 12" xfId="7070" xr:uid="{00000000-0005-0000-0000-0000451B0000}"/>
    <cellStyle name="Formula 7 13" xfId="7071" xr:uid="{00000000-0005-0000-0000-0000461B0000}"/>
    <cellStyle name="Formula 7 14" xfId="7072" xr:uid="{00000000-0005-0000-0000-0000471B0000}"/>
    <cellStyle name="Formula 7 15" xfId="7073" xr:uid="{00000000-0005-0000-0000-0000481B0000}"/>
    <cellStyle name="Formula 7 16" xfId="7074" xr:uid="{00000000-0005-0000-0000-0000491B0000}"/>
    <cellStyle name="Formula 7 17" xfId="7075" xr:uid="{00000000-0005-0000-0000-00004A1B0000}"/>
    <cellStyle name="Formula 7 18" xfId="7076" xr:uid="{00000000-0005-0000-0000-00004B1B0000}"/>
    <cellStyle name="Formula 7 19" xfId="7077" xr:uid="{00000000-0005-0000-0000-00004C1B0000}"/>
    <cellStyle name="Formula 7 2" xfId="7078" xr:uid="{00000000-0005-0000-0000-00004D1B0000}"/>
    <cellStyle name="Formula 7 2 2" xfId="7079" xr:uid="{00000000-0005-0000-0000-00004E1B0000}"/>
    <cellStyle name="Formula 7 20" xfId="7080" xr:uid="{00000000-0005-0000-0000-00004F1B0000}"/>
    <cellStyle name="Formula 7 21" xfId="7081" xr:uid="{00000000-0005-0000-0000-0000501B0000}"/>
    <cellStyle name="Formula 7 22" xfId="7082" xr:uid="{00000000-0005-0000-0000-0000511B0000}"/>
    <cellStyle name="Formula 7 3" xfId="7083" xr:uid="{00000000-0005-0000-0000-0000521B0000}"/>
    <cellStyle name="Formula 7 3 2" xfId="7084" xr:uid="{00000000-0005-0000-0000-0000531B0000}"/>
    <cellStyle name="Formula 7 4" xfId="7085" xr:uid="{00000000-0005-0000-0000-0000541B0000}"/>
    <cellStyle name="Formula 7 5" xfId="7086" xr:uid="{00000000-0005-0000-0000-0000551B0000}"/>
    <cellStyle name="Formula 7 6" xfId="7087" xr:uid="{00000000-0005-0000-0000-0000561B0000}"/>
    <cellStyle name="Formula 7 7" xfId="7088" xr:uid="{00000000-0005-0000-0000-0000571B0000}"/>
    <cellStyle name="Formula 7 8" xfId="7089" xr:uid="{00000000-0005-0000-0000-0000581B0000}"/>
    <cellStyle name="Formula 7 9" xfId="7090" xr:uid="{00000000-0005-0000-0000-0000591B0000}"/>
    <cellStyle name="Formula 70" xfId="7091" xr:uid="{00000000-0005-0000-0000-00005A1B0000}"/>
    <cellStyle name="Formula 70 10" xfId="7092" xr:uid="{00000000-0005-0000-0000-00005B1B0000}"/>
    <cellStyle name="Formula 70 11" xfId="7093" xr:uid="{00000000-0005-0000-0000-00005C1B0000}"/>
    <cellStyle name="Formula 70 12" xfId="7094" xr:uid="{00000000-0005-0000-0000-00005D1B0000}"/>
    <cellStyle name="Formula 70 13" xfId="7095" xr:uid="{00000000-0005-0000-0000-00005E1B0000}"/>
    <cellStyle name="Formula 70 14" xfId="7096" xr:uid="{00000000-0005-0000-0000-00005F1B0000}"/>
    <cellStyle name="Formula 70 15" xfId="7097" xr:uid="{00000000-0005-0000-0000-0000601B0000}"/>
    <cellStyle name="Formula 70 16" xfId="7098" xr:uid="{00000000-0005-0000-0000-0000611B0000}"/>
    <cellStyle name="Formula 70 17" xfId="7099" xr:uid="{00000000-0005-0000-0000-0000621B0000}"/>
    <cellStyle name="Formula 70 18" xfId="7100" xr:uid="{00000000-0005-0000-0000-0000631B0000}"/>
    <cellStyle name="Formula 70 19" xfId="7101" xr:uid="{00000000-0005-0000-0000-0000641B0000}"/>
    <cellStyle name="Formula 70 2" xfId="7102" xr:uid="{00000000-0005-0000-0000-0000651B0000}"/>
    <cellStyle name="Formula 70 2 2" xfId="7103" xr:uid="{00000000-0005-0000-0000-0000661B0000}"/>
    <cellStyle name="Formula 70 20" xfId="7104" xr:uid="{00000000-0005-0000-0000-0000671B0000}"/>
    <cellStyle name="Formula 70 21" xfId="7105" xr:uid="{00000000-0005-0000-0000-0000681B0000}"/>
    <cellStyle name="Formula 70 3" xfId="7106" xr:uid="{00000000-0005-0000-0000-0000691B0000}"/>
    <cellStyle name="Formula 70 4" xfId="7107" xr:uid="{00000000-0005-0000-0000-00006A1B0000}"/>
    <cellStyle name="Formula 70 5" xfId="7108" xr:uid="{00000000-0005-0000-0000-00006B1B0000}"/>
    <cellStyle name="Formula 70 6" xfId="7109" xr:uid="{00000000-0005-0000-0000-00006C1B0000}"/>
    <cellStyle name="Formula 70 7" xfId="7110" xr:uid="{00000000-0005-0000-0000-00006D1B0000}"/>
    <cellStyle name="Formula 70 8" xfId="7111" xr:uid="{00000000-0005-0000-0000-00006E1B0000}"/>
    <cellStyle name="Formula 70 9" xfId="7112" xr:uid="{00000000-0005-0000-0000-00006F1B0000}"/>
    <cellStyle name="Formula 71" xfId="7113" xr:uid="{00000000-0005-0000-0000-0000701B0000}"/>
    <cellStyle name="Formula 71 10" xfId="7114" xr:uid="{00000000-0005-0000-0000-0000711B0000}"/>
    <cellStyle name="Formula 71 11" xfId="7115" xr:uid="{00000000-0005-0000-0000-0000721B0000}"/>
    <cellStyle name="Formula 71 12" xfId="7116" xr:uid="{00000000-0005-0000-0000-0000731B0000}"/>
    <cellStyle name="Formula 71 13" xfId="7117" xr:uid="{00000000-0005-0000-0000-0000741B0000}"/>
    <cellStyle name="Formula 71 14" xfId="7118" xr:uid="{00000000-0005-0000-0000-0000751B0000}"/>
    <cellStyle name="Formula 71 15" xfId="7119" xr:uid="{00000000-0005-0000-0000-0000761B0000}"/>
    <cellStyle name="Formula 71 16" xfId="7120" xr:uid="{00000000-0005-0000-0000-0000771B0000}"/>
    <cellStyle name="Formula 71 17" xfId="7121" xr:uid="{00000000-0005-0000-0000-0000781B0000}"/>
    <cellStyle name="Formula 71 18" xfId="7122" xr:uid="{00000000-0005-0000-0000-0000791B0000}"/>
    <cellStyle name="Formula 71 19" xfId="7123" xr:uid="{00000000-0005-0000-0000-00007A1B0000}"/>
    <cellStyle name="Formula 71 2" xfId="7124" xr:uid="{00000000-0005-0000-0000-00007B1B0000}"/>
    <cellStyle name="Formula 71 2 2" xfId="7125" xr:uid="{00000000-0005-0000-0000-00007C1B0000}"/>
    <cellStyle name="Formula 71 20" xfId="7126" xr:uid="{00000000-0005-0000-0000-00007D1B0000}"/>
    <cellStyle name="Formula 71 21" xfId="7127" xr:uid="{00000000-0005-0000-0000-00007E1B0000}"/>
    <cellStyle name="Formula 71 3" xfId="7128" xr:uid="{00000000-0005-0000-0000-00007F1B0000}"/>
    <cellStyle name="Formula 71 4" xfId="7129" xr:uid="{00000000-0005-0000-0000-0000801B0000}"/>
    <cellStyle name="Formula 71 5" xfId="7130" xr:uid="{00000000-0005-0000-0000-0000811B0000}"/>
    <cellStyle name="Formula 71 6" xfId="7131" xr:uid="{00000000-0005-0000-0000-0000821B0000}"/>
    <cellStyle name="Formula 71 7" xfId="7132" xr:uid="{00000000-0005-0000-0000-0000831B0000}"/>
    <cellStyle name="Formula 71 8" xfId="7133" xr:uid="{00000000-0005-0000-0000-0000841B0000}"/>
    <cellStyle name="Formula 71 9" xfId="7134" xr:uid="{00000000-0005-0000-0000-0000851B0000}"/>
    <cellStyle name="Formula 72" xfId="7135" xr:uid="{00000000-0005-0000-0000-0000861B0000}"/>
    <cellStyle name="Formula 72 10" xfId="7136" xr:uid="{00000000-0005-0000-0000-0000871B0000}"/>
    <cellStyle name="Formula 72 11" xfId="7137" xr:uid="{00000000-0005-0000-0000-0000881B0000}"/>
    <cellStyle name="Formula 72 12" xfId="7138" xr:uid="{00000000-0005-0000-0000-0000891B0000}"/>
    <cellStyle name="Formula 72 13" xfId="7139" xr:uid="{00000000-0005-0000-0000-00008A1B0000}"/>
    <cellStyle name="Formula 72 14" xfId="7140" xr:uid="{00000000-0005-0000-0000-00008B1B0000}"/>
    <cellStyle name="Formula 72 15" xfId="7141" xr:uid="{00000000-0005-0000-0000-00008C1B0000}"/>
    <cellStyle name="Formula 72 16" xfId="7142" xr:uid="{00000000-0005-0000-0000-00008D1B0000}"/>
    <cellStyle name="Formula 72 17" xfId="7143" xr:uid="{00000000-0005-0000-0000-00008E1B0000}"/>
    <cellStyle name="Formula 72 18" xfId="7144" xr:uid="{00000000-0005-0000-0000-00008F1B0000}"/>
    <cellStyle name="Formula 72 19" xfId="7145" xr:uid="{00000000-0005-0000-0000-0000901B0000}"/>
    <cellStyle name="Formula 72 2" xfId="7146" xr:uid="{00000000-0005-0000-0000-0000911B0000}"/>
    <cellStyle name="Formula 72 2 2" xfId="7147" xr:uid="{00000000-0005-0000-0000-0000921B0000}"/>
    <cellStyle name="Formula 72 20" xfId="7148" xr:uid="{00000000-0005-0000-0000-0000931B0000}"/>
    <cellStyle name="Formula 72 21" xfId="7149" xr:uid="{00000000-0005-0000-0000-0000941B0000}"/>
    <cellStyle name="Formula 72 3" xfId="7150" xr:uid="{00000000-0005-0000-0000-0000951B0000}"/>
    <cellStyle name="Formula 72 4" xfId="7151" xr:uid="{00000000-0005-0000-0000-0000961B0000}"/>
    <cellStyle name="Formula 72 5" xfId="7152" xr:uid="{00000000-0005-0000-0000-0000971B0000}"/>
    <cellStyle name="Formula 72 6" xfId="7153" xr:uid="{00000000-0005-0000-0000-0000981B0000}"/>
    <cellStyle name="Formula 72 7" xfId="7154" xr:uid="{00000000-0005-0000-0000-0000991B0000}"/>
    <cellStyle name="Formula 72 8" xfId="7155" xr:uid="{00000000-0005-0000-0000-00009A1B0000}"/>
    <cellStyle name="Formula 72 9" xfId="7156" xr:uid="{00000000-0005-0000-0000-00009B1B0000}"/>
    <cellStyle name="Formula 73" xfId="7157" xr:uid="{00000000-0005-0000-0000-00009C1B0000}"/>
    <cellStyle name="Formula 73 10" xfId="7158" xr:uid="{00000000-0005-0000-0000-00009D1B0000}"/>
    <cellStyle name="Formula 73 11" xfId="7159" xr:uid="{00000000-0005-0000-0000-00009E1B0000}"/>
    <cellStyle name="Formula 73 12" xfId="7160" xr:uid="{00000000-0005-0000-0000-00009F1B0000}"/>
    <cellStyle name="Formula 73 13" xfId="7161" xr:uid="{00000000-0005-0000-0000-0000A01B0000}"/>
    <cellStyle name="Formula 73 14" xfId="7162" xr:uid="{00000000-0005-0000-0000-0000A11B0000}"/>
    <cellStyle name="Formula 73 15" xfId="7163" xr:uid="{00000000-0005-0000-0000-0000A21B0000}"/>
    <cellStyle name="Formula 73 16" xfId="7164" xr:uid="{00000000-0005-0000-0000-0000A31B0000}"/>
    <cellStyle name="Formula 73 17" xfId="7165" xr:uid="{00000000-0005-0000-0000-0000A41B0000}"/>
    <cellStyle name="Formula 73 18" xfId="7166" xr:uid="{00000000-0005-0000-0000-0000A51B0000}"/>
    <cellStyle name="Formula 73 19" xfId="7167" xr:uid="{00000000-0005-0000-0000-0000A61B0000}"/>
    <cellStyle name="Formula 73 2" xfId="7168" xr:uid="{00000000-0005-0000-0000-0000A71B0000}"/>
    <cellStyle name="Formula 73 2 2" xfId="7169" xr:uid="{00000000-0005-0000-0000-0000A81B0000}"/>
    <cellStyle name="Formula 73 20" xfId="7170" xr:uid="{00000000-0005-0000-0000-0000A91B0000}"/>
    <cellStyle name="Formula 73 21" xfId="7171" xr:uid="{00000000-0005-0000-0000-0000AA1B0000}"/>
    <cellStyle name="Formula 73 3" xfId="7172" xr:uid="{00000000-0005-0000-0000-0000AB1B0000}"/>
    <cellStyle name="Formula 73 4" xfId="7173" xr:uid="{00000000-0005-0000-0000-0000AC1B0000}"/>
    <cellStyle name="Formula 73 5" xfId="7174" xr:uid="{00000000-0005-0000-0000-0000AD1B0000}"/>
    <cellStyle name="Formula 73 6" xfId="7175" xr:uid="{00000000-0005-0000-0000-0000AE1B0000}"/>
    <cellStyle name="Formula 73 7" xfId="7176" xr:uid="{00000000-0005-0000-0000-0000AF1B0000}"/>
    <cellStyle name="Formula 73 8" xfId="7177" xr:uid="{00000000-0005-0000-0000-0000B01B0000}"/>
    <cellStyle name="Formula 73 9" xfId="7178" xr:uid="{00000000-0005-0000-0000-0000B11B0000}"/>
    <cellStyle name="Formula 74" xfId="7179" xr:uid="{00000000-0005-0000-0000-0000B21B0000}"/>
    <cellStyle name="Formula 74 10" xfId="7180" xr:uid="{00000000-0005-0000-0000-0000B31B0000}"/>
    <cellStyle name="Formula 74 11" xfId="7181" xr:uid="{00000000-0005-0000-0000-0000B41B0000}"/>
    <cellStyle name="Formula 74 12" xfId="7182" xr:uid="{00000000-0005-0000-0000-0000B51B0000}"/>
    <cellStyle name="Formula 74 13" xfId="7183" xr:uid="{00000000-0005-0000-0000-0000B61B0000}"/>
    <cellStyle name="Formula 74 14" xfId="7184" xr:uid="{00000000-0005-0000-0000-0000B71B0000}"/>
    <cellStyle name="Formula 74 15" xfId="7185" xr:uid="{00000000-0005-0000-0000-0000B81B0000}"/>
    <cellStyle name="Formula 74 16" xfId="7186" xr:uid="{00000000-0005-0000-0000-0000B91B0000}"/>
    <cellStyle name="Formula 74 17" xfId="7187" xr:uid="{00000000-0005-0000-0000-0000BA1B0000}"/>
    <cellStyle name="Formula 74 18" xfId="7188" xr:uid="{00000000-0005-0000-0000-0000BB1B0000}"/>
    <cellStyle name="Formula 74 19" xfId="7189" xr:uid="{00000000-0005-0000-0000-0000BC1B0000}"/>
    <cellStyle name="Formula 74 2" xfId="7190" xr:uid="{00000000-0005-0000-0000-0000BD1B0000}"/>
    <cellStyle name="Formula 74 2 2" xfId="7191" xr:uid="{00000000-0005-0000-0000-0000BE1B0000}"/>
    <cellStyle name="Formula 74 20" xfId="7192" xr:uid="{00000000-0005-0000-0000-0000BF1B0000}"/>
    <cellStyle name="Formula 74 21" xfId="7193" xr:uid="{00000000-0005-0000-0000-0000C01B0000}"/>
    <cellStyle name="Formula 74 3" xfId="7194" xr:uid="{00000000-0005-0000-0000-0000C11B0000}"/>
    <cellStyle name="Formula 74 4" xfId="7195" xr:uid="{00000000-0005-0000-0000-0000C21B0000}"/>
    <cellStyle name="Formula 74 5" xfId="7196" xr:uid="{00000000-0005-0000-0000-0000C31B0000}"/>
    <cellStyle name="Formula 74 6" xfId="7197" xr:uid="{00000000-0005-0000-0000-0000C41B0000}"/>
    <cellStyle name="Formula 74 7" xfId="7198" xr:uid="{00000000-0005-0000-0000-0000C51B0000}"/>
    <cellStyle name="Formula 74 8" xfId="7199" xr:uid="{00000000-0005-0000-0000-0000C61B0000}"/>
    <cellStyle name="Formula 74 9" xfId="7200" xr:uid="{00000000-0005-0000-0000-0000C71B0000}"/>
    <cellStyle name="Formula 75" xfId="7201" xr:uid="{00000000-0005-0000-0000-0000C81B0000}"/>
    <cellStyle name="Formula 75 10" xfId="7202" xr:uid="{00000000-0005-0000-0000-0000C91B0000}"/>
    <cellStyle name="Formula 75 11" xfId="7203" xr:uid="{00000000-0005-0000-0000-0000CA1B0000}"/>
    <cellStyle name="Formula 75 12" xfId="7204" xr:uid="{00000000-0005-0000-0000-0000CB1B0000}"/>
    <cellStyle name="Formula 75 13" xfId="7205" xr:uid="{00000000-0005-0000-0000-0000CC1B0000}"/>
    <cellStyle name="Formula 75 14" xfId="7206" xr:uid="{00000000-0005-0000-0000-0000CD1B0000}"/>
    <cellStyle name="Formula 75 15" xfId="7207" xr:uid="{00000000-0005-0000-0000-0000CE1B0000}"/>
    <cellStyle name="Formula 75 16" xfId="7208" xr:uid="{00000000-0005-0000-0000-0000CF1B0000}"/>
    <cellStyle name="Formula 75 17" xfId="7209" xr:uid="{00000000-0005-0000-0000-0000D01B0000}"/>
    <cellStyle name="Formula 75 18" xfId="7210" xr:uid="{00000000-0005-0000-0000-0000D11B0000}"/>
    <cellStyle name="Formula 75 19" xfId="7211" xr:uid="{00000000-0005-0000-0000-0000D21B0000}"/>
    <cellStyle name="Formula 75 2" xfId="7212" xr:uid="{00000000-0005-0000-0000-0000D31B0000}"/>
    <cellStyle name="Formula 75 2 2" xfId="7213" xr:uid="{00000000-0005-0000-0000-0000D41B0000}"/>
    <cellStyle name="Formula 75 20" xfId="7214" xr:uid="{00000000-0005-0000-0000-0000D51B0000}"/>
    <cellStyle name="Formula 75 21" xfId="7215" xr:uid="{00000000-0005-0000-0000-0000D61B0000}"/>
    <cellStyle name="Formula 75 3" xfId="7216" xr:uid="{00000000-0005-0000-0000-0000D71B0000}"/>
    <cellStyle name="Formula 75 4" xfId="7217" xr:uid="{00000000-0005-0000-0000-0000D81B0000}"/>
    <cellStyle name="Formula 75 5" xfId="7218" xr:uid="{00000000-0005-0000-0000-0000D91B0000}"/>
    <cellStyle name="Formula 75 6" xfId="7219" xr:uid="{00000000-0005-0000-0000-0000DA1B0000}"/>
    <cellStyle name="Formula 75 7" xfId="7220" xr:uid="{00000000-0005-0000-0000-0000DB1B0000}"/>
    <cellStyle name="Formula 75 8" xfId="7221" xr:uid="{00000000-0005-0000-0000-0000DC1B0000}"/>
    <cellStyle name="Formula 75 9" xfId="7222" xr:uid="{00000000-0005-0000-0000-0000DD1B0000}"/>
    <cellStyle name="Formula 76" xfId="7223" xr:uid="{00000000-0005-0000-0000-0000DE1B0000}"/>
    <cellStyle name="Formula 76 10" xfId="7224" xr:uid="{00000000-0005-0000-0000-0000DF1B0000}"/>
    <cellStyle name="Formula 76 11" xfId="7225" xr:uid="{00000000-0005-0000-0000-0000E01B0000}"/>
    <cellStyle name="Formula 76 12" xfId="7226" xr:uid="{00000000-0005-0000-0000-0000E11B0000}"/>
    <cellStyle name="Formula 76 13" xfId="7227" xr:uid="{00000000-0005-0000-0000-0000E21B0000}"/>
    <cellStyle name="Formula 76 14" xfId="7228" xr:uid="{00000000-0005-0000-0000-0000E31B0000}"/>
    <cellStyle name="Formula 76 15" xfId="7229" xr:uid="{00000000-0005-0000-0000-0000E41B0000}"/>
    <cellStyle name="Formula 76 16" xfId="7230" xr:uid="{00000000-0005-0000-0000-0000E51B0000}"/>
    <cellStyle name="Formula 76 17" xfId="7231" xr:uid="{00000000-0005-0000-0000-0000E61B0000}"/>
    <cellStyle name="Formula 76 18" xfId="7232" xr:uid="{00000000-0005-0000-0000-0000E71B0000}"/>
    <cellStyle name="Formula 76 19" xfId="7233" xr:uid="{00000000-0005-0000-0000-0000E81B0000}"/>
    <cellStyle name="Formula 76 2" xfId="7234" xr:uid="{00000000-0005-0000-0000-0000E91B0000}"/>
    <cellStyle name="Formula 76 2 2" xfId="7235" xr:uid="{00000000-0005-0000-0000-0000EA1B0000}"/>
    <cellStyle name="Formula 76 20" xfId="7236" xr:uid="{00000000-0005-0000-0000-0000EB1B0000}"/>
    <cellStyle name="Formula 76 21" xfId="7237" xr:uid="{00000000-0005-0000-0000-0000EC1B0000}"/>
    <cellStyle name="Formula 76 3" xfId="7238" xr:uid="{00000000-0005-0000-0000-0000ED1B0000}"/>
    <cellStyle name="Formula 76 4" xfId="7239" xr:uid="{00000000-0005-0000-0000-0000EE1B0000}"/>
    <cellStyle name="Formula 76 5" xfId="7240" xr:uid="{00000000-0005-0000-0000-0000EF1B0000}"/>
    <cellStyle name="Formula 76 6" xfId="7241" xr:uid="{00000000-0005-0000-0000-0000F01B0000}"/>
    <cellStyle name="Formula 76 7" xfId="7242" xr:uid="{00000000-0005-0000-0000-0000F11B0000}"/>
    <cellStyle name="Formula 76 8" xfId="7243" xr:uid="{00000000-0005-0000-0000-0000F21B0000}"/>
    <cellStyle name="Formula 76 9" xfId="7244" xr:uid="{00000000-0005-0000-0000-0000F31B0000}"/>
    <cellStyle name="Formula 77" xfId="7245" xr:uid="{00000000-0005-0000-0000-0000F41B0000}"/>
    <cellStyle name="Formula 77 10" xfId="7246" xr:uid="{00000000-0005-0000-0000-0000F51B0000}"/>
    <cellStyle name="Formula 77 11" xfId="7247" xr:uid="{00000000-0005-0000-0000-0000F61B0000}"/>
    <cellStyle name="Formula 77 12" xfId="7248" xr:uid="{00000000-0005-0000-0000-0000F71B0000}"/>
    <cellStyle name="Formula 77 13" xfId="7249" xr:uid="{00000000-0005-0000-0000-0000F81B0000}"/>
    <cellStyle name="Formula 77 14" xfId="7250" xr:uid="{00000000-0005-0000-0000-0000F91B0000}"/>
    <cellStyle name="Formula 77 15" xfId="7251" xr:uid="{00000000-0005-0000-0000-0000FA1B0000}"/>
    <cellStyle name="Formula 77 16" xfId="7252" xr:uid="{00000000-0005-0000-0000-0000FB1B0000}"/>
    <cellStyle name="Formula 77 17" xfId="7253" xr:uid="{00000000-0005-0000-0000-0000FC1B0000}"/>
    <cellStyle name="Formula 77 18" xfId="7254" xr:uid="{00000000-0005-0000-0000-0000FD1B0000}"/>
    <cellStyle name="Formula 77 19" xfId="7255" xr:uid="{00000000-0005-0000-0000-0000FE1B0000}"/>
    <cellStyle name="Formula 77 2" xfId="7256" xr:uid="{00000000-0005-0000-0000-0000FF1B0000}"/>
    <cellStyle name="Formula 77 2 2" xfId="7257" xr:uid="{00000000-0005-0000-0000-0000001C0000}"/>
    <cellStyle name="Formula 77 20" xfId="7258" xr:uid="{00000000-0005-0000-0000-0000011C0000}"/>
    <cellStyle name="Formula 77 21" xfId="7259" xr:uid="{00000000-0005-0000-0000-0000021C0000}"/>
    <cellStyle name="Formula 77 3" xfId="7260" xr:uid="{00000000-0005-0000-0000-0000031C0000}"/>
    <cellStyle name="Formula 77 4" xfId="7261" xr:uid="{00000000-0005-0000-0000-0000041C0000}"/>
    <cellStyle name="Formula 77 5" xfId="7262" xr:uid="{00000000-0005-0000-0000-0000051C0000}"/>
    <cellStyle name="Formula 77 6" xfId="7263" xr:uid="{00000000-0005-0000-0000-0000061C0000}"/>
    <cellStyle name="Formula 77 7" xfId="7264" xr:uid="{00000000-0005-0000-0000-0000071C0000}"/>
    <cellStyle name="Formula 77 8" xfId="7265" xr:uid="{00000000-0005-0000-0000-0000081C0000}"/>
    <cellStyle name="Formula 77 9" xfId="7266" xr:uid="{00000000-0005-0000-0000-0000091C0000}"/>
    <cellStyle name="Formula 78" xfId="7267" xr:uid="{00000000-0005-0000-0000-00000A1C0000}"/>
    <cellStyle name="Formula 78 10" xfId="7268" xr:uid="{00000000-0005-0000-0000-00000B1C0000}"/>
    <cellStyle name="Formula 78 11" xfId="7269" xr:uid="{00000000-0005-0000-0000-00000C1C0000}"/>
    <cellStyle name="Formula 78 12" xfId="7270" xr:uid="{00000000-0005-0000-0000-00000D1C0000}"/>
    <cellStyle name="Formula 78 13" xfId="7271" xr:uid="{00000000-0005-0000-0000-00000E1C0000}"/>
    <cellStyle name="Formula 78 14" xfId="7272" xr:uid="{00000000-0005-0000-0000-00000F1C0000}"/>
    <cellStyle name="Formula 78 15" xfId="7273" xr:uid="{00000000-0005-0000-0000-0000101C0000}"/>
    <cellStyle name="Formula 78 16" xfId="7274" xr:uid="{00000000-0005-0000-0000-0000111C0000}"/>
    <cellStyle name="Formula 78 17" xfId="7275" xr:uid="{00000000-0005-0000-0000-0000121C0000}"/>
    <cellStyle name="Formula 78 18" xfId="7276" xr:uid="{00000000-0005-0000-0000-0000131C0000}"/>
    <cellStyle name="Formula 78 19" xfId="7277" xr:uid="{00000000-0005-0000-0000-0000141C0000}"/>
    <cellStyle name="Formula 78 2" xfId="7278" xr:uid="{00000000-0005-0000-0000-0000151C0000}"/>
    <cellStyle name="Formula 78 2 2" xfId="7279" xr:uid="{00000000-0005-0000-0000-0000161C0000}"/>
    <cellStyle name="Formula 78 20" xfId="7280" xr:uid="{00000000-0005-0000-0000-0000171C0000}"/>
    <cellStyle name="Formula 78 21" xfId="7281" xr:uid="{00000000-0005-0000-0000-0000181C0000}"/>
    <cellStyle name="Formula 78 3" xfId="7282" xr:uid="{00000000-0005-0000-0000-0000191C0000}"/>
    <cellStyle name="Formula 78 4" xfId="7283" xr:uid="{00000000-0005-0000-0000-00001A1C0000}"/>
    <cellStyle name="Formula 78 5" xfId="7284" xr:uid="{00000000-0005-0000-0000-00001B1C0000}"/>
    <cellStyle name="Formula 78 6" xfId="7285" xr:uid="{00000000-0005-0000-0000-00001C1C0000}"/>
    <cellStyle name="Formula 78 7" xfId="7286" xr:uid="{00000000-0005-0000-0000-00001D1C0000}"/>
    <cellStyle name="Formula 78 8" xfId="7287" xr:uid="{00000000-0005-0000-0000-00001E1C0000}"/>
    <cellStyle name="Formula 78 9" xfId="7288" xr:uid="{00000000-0005-0000-0000-00001F1C0000}"/>
    <cellStyle name="Formula 79" xfId="7289" xr:uid="{00000000-0005-0000-0000-0000201C0000}"/>
    <cellStyle name="Formula 79 10" xfId="7290" xr:uid="{00000000-0005-0000-0000-0000211C0000}"/>
    <cellStyle name="Formula 79 11" xfId="7291" xr:uid="{00000000-0005-0000-0000-0000221C0000}"/>
    <cellStyle name="Formula 79 12" xfId="7292" xr:uid="{00000000-0005-0000-0000-0000231C0000}"/>
    <cellStyle name="Formula 79 13" xfId="7293" xr:uid="{00000000-0005-0000-0000-0000241C0000}"/>
    <cellStyle name="Formula 79 14" xfId="7294" xr:uid="{00000000-0005-0000-0000-0000251C0000}"/>
    <cellStyle name="Formula 79 15" xfId="7295" xr:uid="{00000000-0005-0000-0000-0000261C0000}"/>
    <cellStyle name="Formula 79 16" xfId="7296" xr:uid="{00000000-0005-0000-0000-0000271C0000}"/>
    <cellStyle name="Formula 79 17" xfId="7297" xr:uid="{00000000-0005-0000-0000-0000281C0000}"/>
    <cellStyle name="Formula 79 18" xfId="7298" xr:uid="{00000000-0005-0000-0000-0000291C0000}"/>
    <cellStyle name="Formula 79 19" xfId="7299" xr:uid="{00000000-0005-0000-0000-00002A1C0000}"/>
    <cellStyle name="Formula 79 2" xfId="7300" xr:uid="{00000000-0005-0000-0000-00002B1C0000}"/>
    <cellStyle name="Formula 79 2 2" xfId="7301" xr:uid="{00000000-0005-0000-0000-00002C1C0000}"/>
    <cellStyle name="Formula 79 20" xfId="7302" xr:uid="{00000000-0005-0000-0000-00002D1C0000}"/>
    <cellStyle name="Formula 79 21" xfId="7303" xr:uid="{00000000-0005-0000-0000-00002E1C0000}"/>
    <cellStyle name="Formula 79 3" xfId="7304" xr:uid="{00000000-0005-0000-0000-00002F1C0000}"/>
    <cellStyle name="Formula 79 4" xfId="7305" xr:uid="{00000000-0005-0000-0000-0000301C0000}"/>
    <cellStyle name="Formula 79 5" xfId="7306" xr:uid="{00000000-0005-0000-0000-0000311C0000}"/>
    <cellStyle name="Formula 79 6" xfId="7307" xr:uid="{00000000-0005-0000-0000-0000321C0000}"/>
    <cellStyle name="Formula 79 7" xfId="7308" xr:uid="{00000000-0005-0000-0000-0000331C0000}"/>
    <cellStyle name="Formula 79 8" xfId="7309" xr:uid="{00000000-0005-0000-0000-0000341C0000}"/>
    <cellStyle name="Formula 79 9" xfId="7310" xr:uid="{00000000-0005-0000-0000-0000351C0000}"/>
    <cellStyle name="Formula 8" xfId="7311" xr:uid="{00000000-0005-0000-0000-0000361C0000}"/>
    <cellStyle name="Formula 8 10" xfId="7312" xr:uid="{00000000-0005-0000-0000-0000371C0000}"/>
    <cellStyle name="Formula 8 11" xfId="7313" xr:uid="{00000000-0005-0000-0000-0000381C0000}"/>
    <cellStyle name="Formula 8 12" xfId="7314" xr:uid="{00000000-0005-0000-0000-0000391C0000}"/>
    <cellStyle name="Formula 8 13" xfId="7315" xr:uid="{00000000-0005-0000-0000-00003A1C0000}"/>
    <cellStyle name="Formula 8 14" xfId="7316" xr:uid="{00000000-0005-0000-0000-00003B1C0000}"/>
    <cellStyle name="Formula 8 15" xfId="7317" xr:uid="{00000000-0005-0000-0000-00003C1C0000}"/>
    <cellStyle name="Formula 8 16" xfId="7318" xr:uid="{00000000-0005-0000-0000-00003D1C0000}"/>
    <cellStyle name="Formula 8 17" xfId="7319" xr:uid="{00000000-0005-0000-0000-00003E1C0000}"/>
    <cellStyle name="Formula 8 18" xfId="7320" xr:uid="{00000000-0005-0000-0000-00003F1C0000}"/>
    <cellStyle name="Formula 8 19" xfId="7321" xr:uid="{00000000-0005-0000-0000-0000401C0000}"/>
    <cellStyle name="Formula 8 2" xfId="7322" xr:uid="{00000000-0005-0000-0000-0000411C0000}"/>
    <cellStyle name="Formula 8 2 2" xfId="7323" xr:uid="{00000000-0005-0000-0000-0000421C0000}"/>
    <cellStyle name="Formula 8 20" xfId="7324" xr:uid="{00000000-0005-0000-0000-0000431C0000}"/>
    <cellStyle name="Formula 8 21" xfId="7325" xr:uid="{00000000-0005-0000-0000-0000441C0000}"/>
    <cellStyle name="Formula 8 22" xfId="7326" xr:uid="{00000000-0005-0000-0000-0000451C0000}"/>
    <cellStyle name="Formula 8 3" xfId="7327" xr:uid="{00000000-0005-0000-0000-0000461C0000}"/>
    <cellStyle name="Formula 8 3 2" xfId="7328" xr:uid="{00000000-0005-0000-0000-0000471C0000}"/>
    <cellStyle name="Formula 8 4" xfId="7329" xr:uid="{00000000-0005-0000-0000-0000481C0000}"/>
    <cellStyle name="Formula 8 5" xfId="7330" xr:uid="{00000000-0005-0000-0000-0000491C0000}"/>
    <cellStyle name="Formula 8 6" xfId="7331" xr:uid="{00000000-0005-0000-0000-00004A1C0000}"/>
    <cellStyle name="Formula 8 7" xfId="7332" xr:uid="{00000000-0005-0000-0000-00004B1C0000}"/>
    <cellStyle name="Formula 8 8" xfId="7333" xr:uid="{00000000-0005-0000-0000-00004C1C0000}"/>
    <cellStyle name="Formula 8 9" xfId="7334" xr:uid="{00000000-0005-0000-0000-00004D1C0000}"/>
    <cellStyle name="Formula 80" xfId="7335" xr:uid="{00000000-0005-0000-0000-00004E1C0000}"/>
    <cellStyle name="Formula 80 10" xfId="7336" xr:uid="{00000000-0005-0000-0000-00004F1C0000}"/>
    <cellStyle name="Formula 80 11" xfId="7337" xr:uid="{00000000-0005-0000-0000-0000501C0000}"/>
    <cellStyle name="Formula 80 12" xfId="7338" xr:uid="{00000000-0005-0000-0000-0000511C0000}"/>
    <cellStyle name="Formula 80 13" xfId="7339" xr:uid="{00000000-0005-0000-0000-0000521C0000}"/>
    <cellStyle name="Formula 80 14" xfId="7340" xr:uid="{00000000-0005-0000-0000-0000531C0000}"/>
    <cellStyle name="Formula 80 15" xfId="7341" xr:uid="{00000000-0005-0000-0000-0000541C0000}"/>
    <cellStyle name="Formula 80 16" xfId="7342" xr:uid="{00000000-0005-0000-0000-0000551C0000}"/>
    <cellStyle name="Formula 80 17" xfId="7343" xr:uid="{00000000-0005-0000-0000-0000561C0000}"/>
    <cellStyle name="Formula 80 18" xfId="7344" xr:uid="{00000000-0005-0000-0000-0000571C0000}"/>
    <cellStyle name="Formula 80 19" xfId="7345" xr:uid="{00000000-0005-0000-0000-0000581C0000}"/>
    <cellStyle name="Formula 80 2" xfId="7346" xr:uid="{00000000-0005-0000-0000-0000591C0000}"/>
    <cellStyle name="Formula 80 2 2" xfId="7347" xr:uid="{00000000-0005-0000-0000-00005A1C0000}"/>
    <cellStyle name="Formula 80 20" xfId="7348" xr:uid="{00000000-0005-0000-0000-00005B1C0000}"/>
    <cellStyle name="Formula 80 21" xfId="7349" xr:uid="{00000000-0005-0000-0000-00005C1C0000}"/>
    <cellStyle name="Formula 80 3" xfId="7350" xr:uid="{00000000-0005-0000-0000-00005D1C0000}"/>
    <cellStyle name="Formula 80 4" xfId="7351" xr:uid="{00000000-0005-0000-0000-00005E1C0000}"/>
    <cellStyle name="Formula 80 5" xfId="7352" xr:uid="{00000000-0005-0000-0000-00005F1C0000}"/>
    <cellStyle name="Formula 80 6" xfId="7353" xr:uid="{00000000-0005-0000-0000-0000601C0000}"/>
    <cellStyle name="Formula 80 7" xfId="7354" xr:uid="{00000000-0005-0000-0000-0000611C0000}"/>
    <cellStyle name="Formula 80 8" xfId="7355" xr:uid="{00000000-0005-0000-0000-0000621C0000}"/>
    <cellStyle name="Formula 80 9" xfId="7356" xr:uid="{00000000-0005-0000-0000-0000631C0000}"/>
    <cellStyle name="Formula 81" xfId="7357" xr:uid="{00000000-0005-0000-0000-0000641C0000}"/>
    <cellStyle name="Formula 81 2" xfId="7358" xr:uid="{00000000-0005-0000-0000-0000651C0000}"/>
    <cellStyle name="Formula 81 3" xfId="7359" xr:uid="{00000000-0005-0000-0000-0000661C0000}"/>
    <cellStyle name="Formula 81 4" xfId="7360" xr:uid="{00000000-0005-0000-0000-0000671C0000}"/>
    <cellStyle name="Formula 82" xfId="7361" xr:uid="{00000000-0005-0000-0000-0000681C0000}"/>
    <cellStyle name="Formula 82 2" xfId="7362" xr:uid="{00000000-0005-0000-0000-0000691C0000}"/>
    <cellStyle name="Formula 82 3" xfId="7363" xr:uid="{00000000-0005-0000-0000-00006A1C0000}"/>
    <cellStyle name="Formula 82 4" xfId="7364" xr:uid="{00000000-0005-0000-0000-00006B1C0000}"/>
    <cellStyle name="Formula 83" xfId="7365" xr:uid="{00000000-0005-0000-0000-00006C1C0000}"/>
    <cellStyle name="Formula 83 2" xfId="7366" xr:uid="{00000000-0005-0000-0000-00006D1C0000}"/>
    <cellStyle name="Formula 83 3" xfId="7367" xr:uid="{00000000-0005-0000-0000-00006E1C0000}"/>
    <cellStyle name="Formula 83 4" xfId="7368" xr:uid="{00000000-0005-0000-0000-00006F1C0000}"/>
    <cellStyle name="Formula 84" xfId="7369" xr:uid="{00000000-0005-0000-0000-0000701C0000}"/>
    <cellStyle name="Formula 84 2" xfId="7370" xr:uid="{00000000-0005-0000-0000-0000711C0000}"/>
    <cellStyle name="Formula 84 3" xfId="7371" xr:uid="{00000000-0005-0000-0000-0000721C0000}"/>
    <cellStyle name="Formula 84 4" xfId="7372" xr:uid="{00000000-0005-0000-0000-0000731C0000}"/>
    <cellStyle name="Formula 85" xfId="7373" xr:uid="{00000000-0005-0000-0000-0000741C0000}"/>
    <cellStyle name="Formula 85 2" xfId="7374" xr:uid="{00000000-0005-0000-0000-0000751C0000}"/>
    <cellStyle name="Formula 85 3" xfId="7375" xr:uid="{00000000-0005-0000-0000-0000761C0000}"/>
    <cellStyle name="Formula 85 4" xfId="7376" xr:uid="{00000000-0005-0000-0000-0000771C0000}"/>
    <cellStyle name="Formula 86" xfId="7377" xr:uid="{00000000-0005-0000-0000-0000781C0000}"/>
    <cellStyle name="Formula 86 10" xfId="7378" xr:uid="{00000000-0005-0000-0000-0000791C0000}"/>
    <cellStyle name="Formula 86 11" xfId="7379" xr:uid="{00000000-0005-0000-0000-00007A1C0000}"/>
    <cellStyle name="Formula 86 12" xfId="7380" xr:uid="{00000000-0005-0000-0000-00007B1C0000}"/>
    <cellStyle name="Formula 86 13" xfId="7381" xr:uid="{00000000-0005-0000-0000-00007C1C0000}"/>
    <cellStyle name="Formula 86 14" xfId="7382" xr:uid="{00000000-0005-0000-0000-00007D1C0000}"/>
    <cellStyle name="Formula 86 15" xfId="7383" xr:uid="{00000000-0005-0000-0000-00007E1C0000}"/>
    <cellStyle name="Formula 86 16" xfId="7384" xr:uid="{00000000-0005-0000-0000-00007F1C0000}"/>
    <cellStyle name="Formula 86 17" xfId="7385" xr:uid="{00000000-0005-0000-0000-0000801C0000}"/>
    <cellStyle name="Formula 86 18" xfId="7386" xr:uid="{00000000-0005-0000-0000-0000811C0000}"/>
    <cellStyle name="Formula 86 19" xfId="7387" xr:uid="{00000000-0005-0000-0000-0000821C0000}"/>
    <cellStyle name="Formula 86 2" xfId="7388" xr:uid="{00000000-0005-0000-0000-0000831C0000}"/>
    <cellStyle name="Formula 86 2 2" xfId="7389" xr:uid="{00000000-0005-0000-0000-0000841C0000}"/>
    <cellStyle name="Formula 86 20" xfId="7390" xr:uid="{00000000-0005-0000-0000-0000851C0000}"/>
    <cellStyle name="Formula 86 21" xfId="7391" xr:uid="{00000000-0005-0000-0000-0000861C0000}"/>
    <cellStyle name="Formula 86 3" xfId="7392" xr:uid="{00000000-0005-0000-0000-0000871C0000}"/>
    <cellStyle name="Formula 86 4" xfId="7393" xr:uid="{00000000-0005-0000-0000-0000881C0000}"/>
    <cellStyle name="Formula 86 5" xfId="7394" xr:uid="{00000000-0005-0000-0000-0000891C0000}"/>
    <cellStyle name="Formula 86 6" xfId="7395" xr:uid="{00000000-0005-0000-0000-00008A1C0000}"/>
    <cellStyle name="Formula 86 7" xfId="7396" xr:uid="{00000000-0005-0000-0000-00008B1C0000}"/>
    <cellStyle name="Formula 86 8" xfId="7397" xr:uid="{00000000-0005-0000-0000-00008C1C0000}"/>
    <cellStyle name="Formula 86 9" xfId="7398" xr:uid="{00000000-0005-0000-0000-00008D1C0000}"/>
    <cellStyle name="Formula 87" xfId="7399" xr:uid="{00000000-0005-0000-0000-00008E1C0000}"/>
    <cellStyle name="Formula 87 10" xfId="7400" xr:uid="{00000000-0005-0000-0000-00008F1C0000}"/>
    <cellStyle name="Formula 87 11" xfId="7401" xr:uid="{00000000-0005-0000-0000-0000901C0000}"/>
    <cellStyle name="Formula 87 12" xfId="7402" xr:uid="{00000000-0005-0000-0000-0000911C0000}"/>
    <cellStyle name="Formula 87 13" xfId="7403" xr:uid="{00000000-0005-0000-0000-0000921C0000}"/>
    <cellStyle name="Formula 87 14" xfId="7404" xr:uid="{00000000-0005-0000-0000-0000931C0000}"/>
    <cellStyle name="Formula 87 15" xfId="7405" xr:uid="{00000000-0005-0000-0000-0000941C0000}"/>
    <cellStyle name="Formula 87 16" xfId="7406" xr:uid="{00000000-0005-0000-0000-0000951C0000}"/>
    <cellStyle name="Formula 87 17" xfId="7407" xr:uid="{00000000-0005-0000-0000-0000961C0000}"/>
    <cellStyle name="Formula 87 18" xfId="7408" xr:uid="{00000000-0005-0000-0000-0000971C0000}"/>
    <cellStyle name="Formula 87 19" xfId="7409" xr:uid="{00000000-0005-0000-0000-0000981C0000}"/>
    <cellStyle name="Formula 87 2" xfId="7410" xr:uid="{00000000-0005-0000-0000-0000991C0000}"/>
    <cellStyle name="Formula 87 2 2" xfId="7411" xr:uid="{00000000-0005-0000-0000-00009A1C0000}"/>
    <cellStyle name="Formula 87 20" xfId="7412" xr:uid="{00000000-0005-0000-0000-00009B1C0000}"/>
    <cellStyle name="Formula 87 21" xfId="7413" xr:uid="{00000000-0005-0000-0000-00009C1C0000}"/>
    <cellStyle name="Formula 87 3" xfId="7414" xr:uid="{00000000-0005-0000-0000-00009D1C0000}"/>
    <cellStyle name="Formula 87 4" xfId="7415" xr:uid="{00000000-0005-0000-0000-00009E1C0000}"/>
    <cellStyle name="Formula 87 5" xfId="7416" xr:uid="{00000000-0005-0000-0000-00009F1C0000}"/>
    <cellStyle name="Formula 87 6" xfId="7417" xr:uid="{00000000-0005-0000-0000-0000A01C0000}"/>
    <cellStyle name="Formula 87 7" xfId="7418" xr:uid="{00000000-0005-0000-0000-0000A11C0000}"/>
    <cellStyle name="Formula 87 8" xfId="7419" xr:uid="{00000000-0005-0000-0000-0000A21C0000}"/>
    <cellStyle name="Formula 87 9" xfId="7420" xr:uid="{00000000-0005-0000-0000-0000A31C0000}"/>
    <cellStyle name="Formula 88" xfId="7421" xr:uid="{00000000-0005-0000-0000-0000A41C0000}"/>
    <cellStyle name="Formula 88 10" xfId="7422" xr:uid="{00000000-0005-0000-0000-0000A51C0000}"/>
    <cellStyle name="Formula 88 11" xfId="7423" xr:uid="{00000000-0005-0000-0000-0000A61C0000}"/>
    <cellStyle name="Formula 88 12" xfId="7424" xr:uid="{00000000-0005-0000-0000-0000A71C0000}"/>
    <cellStyle name="Formula 88 13" xfId="7425" xr:uid="{00000000-0005-0000-0000-0000A81C0000}"/>
    <cellStyle name="Formula 88 14" xfId="7426" xr:uid="{00000000-0005-0000-0000-0000A91C0000}"/>
    <cellStyle name="Formula 88 15" xfId="7427" xr:uid="{00000000-0005-0000-0000-0000AA1C0000}"/>
    <cellStyle name="Formula 88 16" xfId="7428" xr:uid="{00000000-0005-0000-0000-0000AB1C0000}"/>
    <cellStyle name="Formula 88 17" xfId="7429" xr:uid="{00000000-0005-0000-0000-0000AC1C0000}"/>
    <cellStyle name="Formula 88 18" xfId="7430" xr:uid="{00000000-0005-0000-0000-0000AD1C0000}"/>
    <cellStyle name="Formula 88 19" xfId="7431" xr:uid="{00000000-0005-0000-0000-0000AE1C0000}"/>
    <cellStyle name="Formula 88 2" xfId="7432" xr:uid="{00000000-0005-0000-0000-0000AF1C0000}"/>
    <cellStyle name="Formula 88 2 2" xfId="7433" xr:uid="{00000000-0005-0000-0000-0000B01C0000}"/>
    <cellStyle name="Formula 88 20" xfId="7434" xr:uid="{00000000-0005-0000-0000-0000B11C0000}"/>
    <cellStyle name="Formula 88 21" xfId="7435" xr:uid="{00000000-0005-0000-0000-0000B21C0000}"/>
    <cellStyle name="Formula 88 3" xfId="7436" xr:uid="{00000000-0005-0000-0000-0000B31C0000}"/>
    <cellStyle name="Formula 88 4" xfId="7437" xr:uid="{00000000-0005-0000-0000-0000B41C0000}"/>
    <cellStyle name="Formula 88 5" xfId="7438" xr:uid="{00000000-0005-0000-0000-0000B51C0000}"/>
    <cellStyle name="Formula 88 6" xfId="7439" xr:uid="{00000000-0005-0000-0000-0000B61C0000}"/>
    <cellStyle name="Formula 88 7" xfId="7440" xr:uid="{00000000-0005-0000-0000-0000B71C0000}"/>
    <cellStyle name="Formula 88 8" xfId="7441" xr:uid="{00000000-0005-0000-0000-0000B81C0000}"/>
    <cellStyle name="Formula 88 9" xfId="7442" xr:uid="{00000000-0005-0000-0000-0000B91C0000}"/>
    <cellStyle name="Formula 89" xfId="7443" xr:uid="{00000000-0005-0000-0000-0000BA1C0000}"/>
    <cellStyle name="Formula 89 10" xfId="7444" xr:uid="{00000000-0005-0000-0000-0000BB1C0000}"/>
    <cellStyle name="Formula 89 11" xfId="7445" xr:uid="{00000000-0005-0000-0000-0000BC1C0000}"/>
    <cellStyle name="Formula 89 12" xfId="7446" xr:uid="{00000000-0005-0000-0000-0000BD1C0000}"/>
    <cellStyle name="Formula 89 13" xfId="7447" xr:uid="{00000000-0005-0000-0000-0000BE1C0000}"/>
    <cellStyle name="Formula 89 14" xfId="7448" xr:uid="{00000000-0005-0000-0000-0000BF1C0000}"/>
    <cellStyle name="Formula 89 15" xfId="7449" xr:uid="{00000000-0005-0000-0000-0000C01C0000}"/>
    <cellStyle name="Formula 89 16" xfId="7450" xr:uid="{00000000-0005-0000-0000-0000C11C0000}"/>
    <cellStyle name="Formula 89 17" xfId="7451" xr:uid="{00000000-0005-0000-0000-0000C21C0000}"/>
    <cellStyle name="Formula 89 18" xfId="7452" xr:uid="{00000000-0005-0000-0000-0000C31C0000}"/>
    <cellStyle name="Formula 89 19" xfId="7453" xr:uid="{00000000-0005-0000-0000-0000C41C0000}"/>
    <cellStyle name="Formula 89 2" xfId="7454" xr:uid="{00000000-0005-0000-0000-0000C51C0000}"/>
    <cellStyle name="Formula 89 2 2" xfId="7455" xr:uid="{00000000-0005-0000-0000-0000C61C0000}"/>
    <cellStyle name="Formula 89 20" xfId="7456" xr:uid="{00000000-0005-0000-0000-0000C71C0000}"/>
    <cellStyle name="Formula 89 21" xfId="7457" xr:uid="{00000000-0005-0000-0000-0000C81C0000}"/>
    <cellStyle name="Formula 89 3" xfId="7458" xr:uid="{00000000-0005-0000-0000-0000C91C0000}"/>
    <cellStyle name="Formula 89 4" xfId="7459" xr:uid="{00000000-0005-0000-0000-0000CA1C0000}"/>
    <cellStyle name="Formula 89 5" xfId="7460" xr:uid="{00000000-0005-0000-0000-0000CB1C0000}"/>
    <cellStyle name="Formula 89 6" xfId="7461" xr:uid="{00000000-0005-0000-0000-0000CC1C0000}"/>
    <cellStyle name="Formula 89 7" xfId="7462" xr:uid="{00000000-0005-0000-0000-0000CD1C0000}"/>
    <cellStyle name="Formula 89 8" xfId="7463" xr:uid="{00000000-0005-0000-0000-0000CE1C0000}"/>
    <cellStyle name="Formula 89 9" xfId="7464" xr:uid="{00000000-0005-0000-0000-0000CF1C0000}"/>
    <cellStyle name="Formula 9" xfId="7465" xr:uid="{00000000-0005-0000-0000-0000D01C0000}"/>
    <cellStyle name="Formula 9 10" xfId="7466" xr:uid="{00000000-0005-0000-0000-0000D11C0000}"/>
    <cellStyle name="Formula 9 11" xfId="7467" xr:uid="{00000000-0005-0000-0000-0000D21C0000}"/>
    <cellStyle name="Formula 9 12" xfId="7468" xr:uid="{00000000-0005-0000-0000-0000D31C0000}"/>
    <cellStyle name="Formula 9 13" xfId="7469" xr:uid="{00000000-0005-0000-0000-0000D41C0000}"/>
    <cellStyle name="Formula 9 14" xfId="7470" xr:uid="{00000000-0005-0000-0000-0000D51C0000}"/>
    <cellStyle name="Formula 9 15" xfId="7471" xr:uid="{00000000-0005-0000-0000-0000D61C0000}"/>
    <cellStyle name="Formula 9 16" xfId="7472" xr:uid="{00000000-0005-0000-0000-0000D71C0000}"/>
    <cellStyle name="Formula 9 17" xfId="7473" xr:uid="{00000000-0005-0000-0000-0000D81C0000}"/>
    <cellStyle name="Formula 9 18" xfId="7474" xr:uid="{00000000-0005-0000-0000-0000D91C0000}"/>
    <cellStyle name="Formula 9 19" xfId="7475" xr:uid="{00000000-0005-0000-0000-0000DA1C0000}"/>
    <cellStyle name="Formula 9 2" xfId="7476" xr:uid="{00000000-0005-0000-0000-0000DB1C0000}"/>
    <cellStyle name="Formula 9 2 2" xfId="7477" xr:uid="{00000000-0005-0000-0000-0000DC1C0000}"/>
    <cellStyle name="Formula 9 20" xfId="7478" xr:uid="{00000000-0005-0000-0000-0000DD1C0000}"/>
    <cellStyle name="Formula 9 21" xfId="7479" xr:uid="{00000000-0005-0000-0000-0000DE1C0000}"/>
    <cellStyle name="Formula 9 22" xfId="7480" xr:uid="{00000000-0005-0000-0000-0000DF1C0000}"/>
    <cellStyle name="Formula 9 3" xfId="7481" xr:uid="{00000000-0005-0000-0000-0000E01C0000}"/>
    <cellStyle name="Formula 9 3 2" xfId="7482" xr:uid="{00000000-0005-0000-0000-0000E11C0000}"/>
    <cellStyle name="Formula 9 4" xfId="7483" xr:uid="{00000000-0005-0000-0000-0000E21C0000}"/>
    <cellStyle name="Formula 9 5" xfId="7484" xr:uid="{00000000-0005-0000-0000-0000E31C0000}"/>
    <cellStyle name="Formula 9 6" xfId="7485" xr:uid="{00000000-0005-0000-0000-0000E41C0000}"/>
    <cellStyle name="Formula 9 7" xfId="7486" xr:uid="{00000000-0005-0000-0000-0000E51C0000}"/>
    <cellStyle name="Formula 9 8" xfId="7487" xr:uid="{00000000-0005-0000-0000-0000E61C0000}"/>
    <cellStyle name="Formula 9 9" xfId="7488" xr:uid="{00000000-0005-0000-0000-0000E71C0000}"/>
    <cellStyle name="Formula 90" xfId="7489" xr:uid="{00000000-0005-0000-0000-0000E81C0000}"/>
    <cellStyle name="Formula 90 10" xfId="7490" xr:uid="{00000000-0005-0000-0000-0000E91C0000}"/>
    <cellStyle name="Formula 90 11" xfId="7491" xr:uid="{00000000-0005-0000-0000-0000EA1C0000}"/>
    <cellStyle name="Formula 90 12" xfId="7492" xr:uid="{00000000-0005-0000-0000-0000EB1C0000}"/>
    <cellStyle name="Formula 90 13" xfId="7493" xr:uid="{00000000-0005-0000-0000-0000EC1C0000}"/>
    <cellStyle name="Formula 90 14" xfId="7494" xr:uid="{00000000-0005-0000-0000-0000ED1C0000}"/>
    <cellStyle name="Formula 90 15" xfId="7495" xr:uid="{00000000-0005-0000-0000-0000EE1C0000}"/>
    <cellStyle name="Formula 90 16" xfId="7496" xr:uid="{00000000-0005-0000-0000-0000EF1C0000}"/>
    <cellStyle name="Formula 90 17" xfId="7497" xr:uid="{00000000-0005-0000-0000-0000F01C0000}"/>
    <cellStyle name="Formula 90 18" xfId="7498" xr:uid="{00000000-0005-0000-0000-0000F11C0000}"/>
    <cellStyle name="Formula 90 19" xfId="7499" xr:uid="{00000000-0005-0000-0000-0000F21C0000}"/>
    <cellStyle name="Formula 90 2" xfId="7500" xr:uid="{00000000-0005-0000-0000-0000F31C0000}"/>
    <cellStyle name="Formula 90 2 2" xfId="7501" xr:uid="{00000000-0005-0000-0000-0000F41C0000}"/>
    <cellStyle name="Formula 90 3" xfId="7502" xr:uid="{00000000-0005-0000-0000-0000F51C0000}"/>
    <cellStyle name="Formula 90 4" xfId="7503" xr:uid="{00000000-0005-0000-0000-0000F61C0000}"/>
    <cellStyle name="Formula 90 5" xfId="7504" xr:uid="{00000000-0005-0000-0000-0000F71C0000}"/>
    <cellStyle name="Formula 90 6" xfId="7505" xr:uid="{00000000-0005-0000-0000-0000F81C0000}"/>
    <cellStyle name="Formula 90 7" xfId="7506" xr:uid="{00000000-0005-0000-0000-0000F91C0000}"/>
    <cellStyle name="Formula 90 8" xfId="7507" xr:uid="{00000000-0005-0000-0000-0000FA1C0000}"/>
    <cellStyle name="Formula 90 9" xfId="7508" xr:uid="{00000000-0005-0000-0000-0000FB1C0000}"/>
    <cellStyle name="Formula 91" xfId="7509" xr:uid="{00000000-0005-0000-0000-0000FC1C0000}"/>
    <cellStyle name="Formula 91 10" xfId="7510" xr:uid="{00000000-0005-0000-0000-0000FD1C0000}"/>
    <cellStyle name="Formula 91 11" xfId="7511" xr:uid="{00000000-0005-0000-0000-0000FE1C0000}"/>
    <cellStyle name="Formula 91 12" xfId="7512" xr:uid="{00000000-0005-0000-0000-0000FF1C0000}"/>
    <cellStyle name="Formula 91 13" xfId="7513" xr:uid="{00000000-0005-0000-0000-0000001D0000}"/>
    <cellStyle name="Formula 91 14" xfId="7514" xr:uid="{00000000-0005-0000-0000-0000011D0000}"/>
    <cellStyle name="Formula 91 15" xfId="7515" xr:uid="{00000000-0005-0000-0000-0000021D0000}"/>
    <cellStyle name="Formula 91 16" xfId="7516" xr:uid="{00000000-0005-0000-0000-0000031D0000}"/>
    <cellStyle name="Formula 91 17" xfId="7517" xr:uid="{00000000-0005-0000-0000-0000041D0000}"/>
    <cellStyle name="Formula 91 18" xfId="7518" xr:uid="{00000000-0005-0000-0000-0000051D0000}"/>
    <cellStyle name="Formula 91 19" xfId="7519" xr:uid="{00000000-0005-0000-0000-0000061D0000}"/>
    <cellStyle name="Formula 91 2" xfId="7520" xr:uid="{00000000-0005-0000-0000-0000071D0000}"/>
    <cellStyle name="Formula 91 2 2" xfId="7521" xr:uid="{00000000-0005-0000-0000-0000081D0000}"/>
    <cellStyle name="Formula 91 3" xfId="7522" xr:uid="{00000000-0005-0000-0000-0000091D0000}"/>
    <cellStyle name="Formula 91 4" xfId="7523" xr:uid="{00000000-0005-0000-0000-00000A1D0000}"/>
    <cellStyle name="Formula 91 5" xfId="7524" xr:uid="{00000000-0005-0000-0000-00000B1D0000}"/>
    <cellStyle name="Formula 91 6" xfId="7525" xr:uid="{00000000-0005-0000-0000-00000C1D0000}"/>
    <cellStyle name="Formula 91 7" xfId="7526" xr:uid="{00000000-0005-0000-0000-00000D1D0000}"/>
    <cellStyle name="Formula 91 8" xfId="7527" xr:uid="{00000000-0005-0000-0000-00000E1D0000}"/>
    <cellStyle name="Formula 91 9" xfId="7528" xr:uid="{00000000-0005-0000-0000-00000F1D0000}"/>
    <cellStyle name="Formula 92" xfId="7529" xr:uid="{00000000-0005-0000-0000-0000101D0000}"/>
    <cellStyle name="Formula 92 2" xfId="7530" xr:uid="{00000000-0005-0000-0000-0000111D0000}"/>
    <cellStyle name="Formula 93" xfId="7531" xr:uid="{00000000-0005-0000-0000-0000121D0000}"/>
    <cellStyle name="Formula 93 2" xfId="7532" xr:uid="{00000000-0005-0000-0000-0000131D0000}"/>
    <cellStyle name="Formula 94" xfId="7533" xr:uid="{00000000-0005-0000-0000-0000141D0000}"/>
    <cellStyle name="Formula 94 10" xfId="7534" xr:uid="{00000000-0005-0000-0000-0000151D0000}"/>
    <cellStyle name="Formula 94 11" xfId="7535" xr:uid="{00000000-0005-0000-0000-0000161D0000}"/>
    <cellStyle name="Formula 94 12" xfId="7536" xr:uid="{00000000-0005-0000-0000-0000171D0000}"/>
    <cellStyle name="Formula 94 13" xfId="7537" xr:uid="{00000000-0005-0000-0000-0000181D0000}"/>
    <cellStyle name="Formula 94 14" xfId="7538" xr:uid="{00000000-0005-0000-0000-0000191D0000}"/>
    <cellStyle name="Formula 94 15" xfId="7539" xr:uid="{00000000-0005-0000-0000-00001A1D0000}"/>
    <cellStyle name="Formula 94 16" xfId="7540" xr:uid="{00000000-0005-0000-0000-00001B1D0000}"/>
    <cellStyle name="Formula 94 17" xfId="7541" xr:uid="{00000000-0005-0000-0000-00001C1D0000}"/>
    <cellStyle name="Formula 94 18" xfId="7542" xr:uid="{00000000-0005-0000-0000-00001D1D0000}"/>
    <cellStyle name="Formula 94 19" xfId="7543" xr:uid="{00000000-0005-0000-0000-00001E1D0000}"/>
    <cellStyle name="Formula 94 2" xfId="7544" xr:uid="{00000000-0005-0000-0000-00001F1D0000}"/>
    <cellStyle name="Formula 94 2 2" xfId="7545" xr:uid="{00000000-0005-0000-0000-0000201D0000}"/>
    <cellStyle name="Formula 94 3" xfId="7546" xr:uid="{00000000-0005-0000-0000-0000211D0000}"/>
    <cellStyle name="Formula 94 4" xfId="7547" xr:uid="{00000000-0005-0000-0000-0000221D0000}"/>
    <cellStyle name="Formula 94 5" xfId="7548" xr:uid="{00000000-0005-0000-0000-0000231D0000}"/>
    <cellStyle name="Formula 94 6" xfId="7549" xr:uid="{00000000-0005-0000-0000-0000241D0000}"/>
    <cellStyle name="Formula 94 7" xfId="7550" xr:uid="{00000000-0005-0000-0000-0000251D0000}"/>
    <cellStyle name="Formula 94 8" xfId="7551" xr:uid="{00000000-0005-0000-0000-0000261D0000}"/>
    <cellStyle name="Formula 94 9" xfId="7552" xr:uid="{00000000-0005-0000-0000-0000271D0000}"/>
    <cellStyle name="Formula 95" xfId="7553" xr:uid="{00000000-0005-0000-0000-0000281D0000}"/>
    <cellStyle name="Formula 95 2" xfId="7554" xr:uid="{00000000-0005-0000-0000-0000291D0000}"/>
    <cellStyle name="Formula 96" xfId="7555" xr:uid="{00000000-0005-0000-0000-00002A1D0000}"/>
    <cellStyle name="Formula 96 2" xfId="7556" xr:uid="{00000000-0005-0000-0000-00002B1D0000}"/>
    <cellStyle name="Formula 97" xfId="7557" xr:uid="{00000000-0005-0000-0000-00002C1D0000}"/>
    <cellStyle name="Formula 97 10" xfId="7558" xr:uid="{00000000-0005-0000-0000-00002D1D0000}"/>
    <cellStyle name="Formula 97 11" xfId="7559" xr:uid="{00000000-0005-0000-0000-00002E1D0000}"/>
    <cellStyle name="Formula 97 12" xfId="7560" xr:uid="{00000000-0005-0000-0000-00002F1D0000}"/>
    <cellStyle name="Formula 97 13" xfId="7561" xr:uid="{00000000-0005-0000-0000-0000301D0000}"/>
    <cellStyle name="Formula 97 14" xfId="7562" xr:uid="{00000000-0005-0000-0000-0000311D0000}"/>
    <cellStyle name="Formula 97 15" xfId="7563" xr:uid="{00000000-0005-0000-0000-0000321D0000}"/>
    <cellStyle name="Formula 97 16" xfId="7564" xr:uid="{00000000-0005-0000-0000-0000331D0000}"/>
    <cellStyle name="Formula 97 17" xfId="7565" xr:uid="{00000000-0005-0000-0000-0000341D0000}"/>
    <cellStyle name="Formula 97 18" xfId="7566" xr:uid="{00000000-0005-0000-0000-0000351D0000}"/>
    <cellStyle name="Formula 97 19" xfId="7567" xr:uid="{00000000-0005-0000-0000-0000361D0000}"/>
    <cellStyle name="Formula 97 2" xfId="7568" xr:uid="{00000000-0005-0000-0000-0000371D0000}"/>
    <cellStyle name="Formula 97 2 2" xfId="7569" xr:uid="{00000000-0005-0000-0000-0000381D0000}"/>
    <cellStyle name="Formula 97 3" xfId="7570" xr:uid="{00000000-0005-0000-0000-0000391D0000}"/>
    <cellStyle name="Formula 97 4" xfId="7571" xr:uid="{00000000-0005-0000-0000-00003A1D0000}"/>
    <cellStyle name="Formula 97 5" xfId="7572" xr:uid="{00000000-0005-0000-0000-00003B1D0000}"/>
    <cellStyle name="Formula 97 6" xfId="7573" xr:uid="{00000000-0005-0000-0000-00003C1D0000}"/>
    <cellStyle name="Formula 97 7" xfId="7574" xr:uid="{00000000-0005-0000-0000-00003D1D0000}"/>
    <cellStyle name="Formula 97 8" xfId="7575" xr:uid="{00000000-0005-0000-0000-00003E1D0000}"/>
    <cellStyle name="Formula 97 9" xfId="7576" xr:uid="{00000000-0005-0000-0000-00003F1D0000}"/>
    <cellStyle name="Formula 98" xfId="7577" xr:uid="{00000000-0005-0000-0000-0000401D0000}"/>
    <cellStyle name="Formula 98 10" xfId="7578" xr:uid="{00000000-0005-0000-0000-0000411D0000}"/>
    <cellStyle name="Formula 98 11" xfId="7579" xr:uid="{00000000-0005-0000-0000-0000421D0000}"/>
    <cellStyle name="Formula 98 12" xfId="7580" xr:uid="{00000000-0005-0000-0000-0000431D0000}"/>
    <cellStyle name="Formula 98 13" xfId="7581" xr:uid="{00000000-0005-0000-0000-0000441D0000}"/>
    <cellStyle name="Formula 98 14" xfId="7582" xr:uid="{00000000-0005-0000-0000-0000451D0000}"/>
    <cellStyle name="Formula 98 15" xfId="7583" xr:uid="{00000000-0005-0000-0000-0000461D0000}"/>
    <cellStyle name="Formula 98 16" xfId="7584" xr:uid="{00000000-0005-0000-0000-0000471D0000}"/>
    <cellStyle name="Formula 98 17" xfId="7585" xr:uid="{00000000-0005-0000-0000-0000481D0000}"/>
    <cellStyle name="Formula 98 18" xfId="7586" xr:uid="{00000000-0005-0000-0000-0000491D0000}"/>
    <cellStyle name="Formula 98 19" xfId="7587" xr:uid="{00000000-0005-0000-0000-00004A1D0000}"/>
    <cellStyle name="Formula 98 2" xfId="7588" xr:uid="{00000000-0005-0000-0000-00004B1D0000}"/>
    <cellStyle name="Formula 98 2 2" xfId="7589" xr:uid="{00000000-0005-0000-0000-00004C1D0000}"/>
    <cellStyle name="Formula 98 3" xfId="7590" xr:uid="{00000000-0005-0000-0000-00004D1D0000}"/>
    <cellStyle name="Formula 98 4" xfId="7591" xr:uid="{00000000-0005-0000-0000-00004E1D0000}"/>
    <cellStyle name="Formula 98 5" xfId="7592" xr:uid="{00000000-0005-0000-0000-00004F1D0000}"/>
    <cellStyle name="Formula 98 6" xfId="7593" xr:uid="{00000000-0005-0000-0000-0000501D0000}"/>
    <cellStyle name="Formula 98 7" xfId="7594" xr:uid="{00000000-0005-0000-0000-0000511D0000}"/>
    <cellStyle name="Formula 98 8" xfId="7595" xr:uid="{00000000-0005-0000-0000-0000521D0000}"/>
    <cellStyle name="Formula 98 9" xfId="7596" xr:uid="{00000000-0005-0000-0000-0000531D0000}"/>
    <cellStyle name="Formula 99" xfId="7597" xr:uid="{00000000-0005-0000-0000-0000541D0000}"/>
    <cellStyle name="Formula_4 April 2012 Decomp" xfId="7598" xr:uid="{00000000-0005-0000-0000-0000551D0000}"/>
    <cellStyle name="From" xfId="7599" xr:uid="{00000000-0005-0000-0000-0000561D0000}"/>
    <cellStyle name="FS_reporting" xfId="7600" xr:uid="{00000000-0005-0000-0000-0000571D0000}"/>
    <cellStyle name="General" xfId="7601" xr:uid="{00000000-0005-0000-0000-0000581D0000}"/>
    <cellStyle name="General No - Black" xfId="7602" xr:uid="{00000000-0005-0000-0000-0000591D0000}"/>
    <cellStyle name="General No (Black)" xfId="7603" xr:uid="{00000000-0005-0000-0000-00005A1D0000}"/>
    <cellStyle name="General No (Red)" xfId="7604" xr:uid="{00000000-0005-0000-0000-00005B1D0000}"/>
    <cellStyle name="globaldir" xfId="7605" xr:uid="{00000000-0005-0000-0000-00005C1D0000}"/>
    <cellStyle name="Good 2" xfId="37" xr:uid="{00000000-0005-0000-0000-00005D1D0000}"/>
    <cellStyle name="Good 2 2" xfId="7606" xr:uid="{00000000-0005-0000-0000-00005E1D0000}"/>
    <cellStyle name="Good 2 3" xfId="7607" xr:uid="{00000000-0005-0000-0000-00005F1D0000}"/>
    <cellStyle name="Good 2 4" xfId="7608" xr:uid="{00000000-0005-0000-0000-0000601D0000}"/>
    <cellStyle name="Good 3" xfId="7609" xr:uid="{00000000-0005-0000-0000-0000611D0000}"/>
    <cellStyle name="Good 4" xfId="7610" xr:uid="{00000000-0005-0000-0000-0000621D0000}"/>
    <cellStyle name="Grand Total" xfId="7611" xr:uid="{00000000-0005-0000-0000-0000631D0000}"/>
    <cellStyle name="Green Stripe" xfId="7612" xr:uid="{00000000-0005-0000-0000-0000641D0000}"/>
    <cellStyle name="Green Stripe 2" xfId="7613" xr:uid="{00000000-0005-0000-0000-0000651D0000}"/>
    <cellStyle name="Green Stripe 3" xfId="7614" xr:uid="{00000000-0005-0000-0000-0000661D0000}"/>
    <cellStyle name="Grey" xfId="7615" xr:uid="{00000000-0005-0000-0000-0000671D0000}"/>
    <cellStyle name="Greyed out" xfId="7616" xr:uid="{00000000-0005-0000-0000-0000681D0000}"/>
    <cellStyle name="Greyed out - Light" xfId="7617" xr:uid="{00000000-0005-0000-0000-0000691D0000}"/>
    <cellStyle name="Greyed out_BizMo" xfId="7618" xr:uid="{00000000-0005-0000-0000-00006A1D0000}"/>
    <cellStyle name="GROUPHEADING" xfId="7619" xr:uid="{00000000-0005-0000-0000-00006B1D0000}"/>
    <cellStyle name="GROUPHEADING 2" xfId="7620" xr:uid="{00000000-0005-0000-0000-00006C1D0000}"/>
    <cellStyle name="GROUPHEADING 3" xfId="7621" xr:uid="{00000000-0005-0000-0000-00006D1D0000}"/>
    <cellStyle name="Growth Factor" xfId="7622" xr:uid="{00000000-0005-0000-0000-00006E1D0000}"/>
    <cellStyle name="Hardcoded" xfId="7623" xr:uid="{00000000-0005-0000-0000-00006F1D0000}"/>
    <cellStyle name="Hash Out" xfId="7624" xr:uid="{00000000-0005-0000-0000-0000701D0000}"/>
    <cellStyle name="Hash Out 2" xfId="7625" xr:uid="{00000000-0005-0000-0000-0000711D0000}"/>
    <cellStyle name="Hash Out 3" xfId="7626" xr:uid="{00000000-0005-0000-0000-0000721D0000}"/>
    <cellStyle name="head1" xfId="7627" xr:uid="{00000000-0005-0000-0000-0000731D0000}"/>
    <cellStyle name="Header" xfId="7628" xr:uid="{00000000-0005-0000-0000-0000741D0000}"/>
    <cellStyle name="Header 10" xfId="7629" xr:uid="{00000000-0005-0000-0000-0000751D0000}"/>
    <cellStyle name="Header 10 2" xfId="7630" xr:uid="{00000000-0005-0000-0000-0000761D0000}"/>
    <cellStyle name="Header 11" xfId="7631" xr:uid="{00000000-0005-0000-0000-0000771D0000}"/>
    <cellStyle name="Header 11 2" xfId="7632" xr:uid="{00000000-0005-0000-0000-0000781D0000}"/>
    <cellStyle name="Header 12" xfId="7633" xr:uid="{00000000-0005-0000-0000-0000791D0000}"/>
    <cellStyle name="Header 12 2" xfId="7634" xr:uid="{00000000-0005-0000-0000-00007A1D0000}"/>
    <cellStyle name="Header 13" xfId="7635" xr:uid="{00000000-0005-0000-0000-00007B1D0000}"/>
    <cellStyle name="Header 13 2" xfId="7636" xr:uid="{00000000-0005-0000-0000-00007C1D0000}"/>
    <cellStyle name="Header 14" xfId="7637" xr:uid="{00000000-0005-0000-0000-00007D1D0000}"/>
    <cellStyle name="Header 14 2" xfId="7638" xr:uid="{00000000-0005-0000-0000-00007E1D0000}"/>
    <cellStyle name="Header 15" xfId="7639" xr:uid="{00000000-0005-0000-0000-00007F1D0000}"/>
    <cellStyle name="Header 15 2" xfId="7640" xr:uid="{00000000-0005-0000-0000-0000801D0000}"/>
    <cellStyle name="Header 16" xfId="7641" xr:uid="{00000000-0005-0000-0000-0000811D0000}"/>
    <cellStyle name="Header 16 2" xfId="7642" xr:uid="{00000000-0005-0000-0000-0000821D0000}"/>
    <cellStyle name="Header 17" xfId="7643" xr:uid="{00000000-0005-0000-0000-0000831D0000}"/>
    <cellStyle name="Header 17 2" xfId="7644" xr:uid="{00000000-0005-0000-0000-0000841D0000}"/>
    <cellStyle name="Header 18" xfId="7645" xr:uid="{00000000-0005-0000-0000-0000851D0000}"/>
    <cellStyle name="Header 18 2" xfId="7646" xr:uid="{00000000-0005-0000-0000-0000861D0000}"/>
    <cellStyle name="Header 19" xfId="7647" xr:uid="{00000000-0005-0000-0000-0000871D0000}"/>
    <cellStyle name="Header 19 2" xfId="7648" xr:uid="{00000000-0005-0000-0000-0000881D0000}"/>
    <cellStyle name="Header 2" xfId="7649" xr:uid="{00000000-0005-0000-0000-0000891D0000}"/>
    <cellStyle name="Header 2 10" xfId="7650" xr:uid="{00000000-0005-0000-0000-00008A1D0000}"/>
    <cellStyle name="Header 2 11" xfId="7651" xr:uid="{00000000-0005-0000-0000-00008B1D0000}"/>
    <cellStyle name="Header 2 12" xfId="7652" xr:uid="{00000000-0005-0000-0000-00008C1D0000}"/>
    <cellStyle name="Header 2 13" xfId="7653" xr:uid="{00000000-0005-0000-0000-00008D1D0000}"/>
    <cellStyle name="Header 2 14" xfId="7654" xr:uid="{00000000-0005-0000-0000-00008E1D0000}"/>
    <cellStyle name="Header 2 15" xfId="7655" xr:uid="{00000000-0005-0000-0000-00008F1D0000}"/>
    <cellStyle name="Header 2 16" xfId="7656" xr:uid="{00000000-0005-0000-0000-0000901D0000}"/>
    <cellStyle name="Header 2 17" xfId="7657" xr:uid="{00000000-0005-0000-0000-0000911D0000}"/>
    <cellStyle name="Header 2 18" xfId="7658" xr:uid="{00000000-0005-0000-0000-0000921D0000}"/>
    <cellStyle name="Header 2 19" xfId="7659" xr:uid="{00000000-0005-0000-0000-0000931D0000}"/>
    <cellStyle name="Header 2 2" xfId="7660" xr:uid="{00000000-0005-0000-0000-0000941D0000}"/>
    <cellStyle name="Header 2 2 2" xfId="7661" xr:uid="{00000000-0005-0000-0000-0000951D0000}"/>
    <cellStyle name="Header 2 2 2 2" xfId="7662" xr:uid="{00000000-0005-0000-0000-0000961D0000}"/>
    <cellStyle name="Header 2 2 3" xfId="7663" xr:uid="{00000000-0005-0000-0000-0000971D0000}"/>
    <cellStyle name="Header 2 2 4" xfId="7664" xr:uid="{00000000-0005-0000-0000-0000981D0000}"/>
    <cellStyle name="Header 2 2 5" xfId="7665" xr:uid="{00000000-0005-0000-0000-0000991D0000}"/>
    <cellStyle name="Header 2 20" xfId="7666" xr:uid="{00000000-0005-0000-0000-00009A1D0000}"/>
    <cellStyle name="Header 2 21" xfId="7667" xr:uid="{00000000-0005-0000-0000-00009B1D0000}"/>
    <cellStyle name="Header 2 22" xfId="7668" xr:uid="{00000000-0005-0000-0000-00009C1D0000}"/>
    <cellStyle name="Header 2 23" xfId="7669" xr:uid="{00000000-0005-0000-0000-00009D1D0000}"/>
    <cellStyle name="Header 2 24" xfId="7670" xr:uid="{00000000-0005-0000-0000-00009E1D0000}"/>
    <cellStyle name="Header 2 25" xfId="7671" xr:uid="{00000000-0005-0000-0000-00009F1D0000}"/>
    <cellStyle name="Header 2 26" xfId="7672" xr:uid="{00000000-0005-0000-0000-0000A01D0000}"/>
    <cellStyle name="Header 2 27" xfId="7673" xr:uid="{00000000-0005-0000-0000-0000A11D0000}"/>
    <cellStyle name="Header 2 28" xfId="7674" xr:uid="{00000000-0005-0000-0000-0000A21D0000}"/>
    <cellStyle name="Header 2 29" xfId="7675" xr:uid="{00000000-0005-0000-0000-0000A31D0000}"/>
    <cellStyle name="Header 2 3" xfId="7676" xr:uid="{00000000-0005-0000-0000-0000A41D0000}"/>
    <cellStyle name="Header 2 3 2" xfId="7677" xr:uid="{00000000-0005-0000-0000-0000A51D0000}"/>
    <cellStyle name="Header 2 3 2 2" xfId="7678" xr:uid="{00000000-0005-0000-0000-0000A61D0000}"/>
    <cellStyle name="Header 2 3 3" xfId="7679" xr:uid="{00000000-0005-0000-0000-0000A71D0000}"/>
    <cellStyle name="Header 2 3 4" xfId="7680" xr:uid="{00000000-0005-0000-0000-0000A81D0000}"/>
    <cellStyle name="Header 2 3 5" xfId="7681" xr:uid="{00000000-0005-0000-0000-0000A91D0000}"/>
    <cellStyle name="Header 2 30" xfId="7682" xr:uid="{00000000-0005-0000-0000-0000AA1D0000}"/>
    <cellStyle name="Header 2 31" xfId="7683" xr:uid="{00000000-0005-0000-0000-0000AB1D0000}"/>
    <cellStyle name="Header 2 32" xfId="7684" xr:uid="{00000000-0005-0000-0000-0000AC1D0000}"/>
    <cellStyle name="Header 2 33" xfId="7685" xr:uid="{00000000-0005-0000-0000-0000AD1D0000}"/>
    <cellStyle name="Header 2 34" xfId="7686" xr:uid="{00000000-0005-0000-0000-0000AE1D0000}"/>
    <cellStyle name="Header 2 35" xfId="7687" xr:uid="{00000000-0005-0000-0000-0000AF1D0000}"/>
    <cellStyle name="Header 2 36" xfId="7688" xr:uid="{00000000-0005-0000-0000-0000B01D0000}"/>
    <cellStyle name="Header 2 37" xfId="7689" xr:uid="{00000000-0005-0000-0000-0000B11D0000}"/>
    <cellStyle name="Header 2 38" xfId="7690" xr:uid="{00000000-0005-0000-0000-0000B21D0000}"/>
    <cellStyle name="Header 2 39" xfId="7691" xr:uid="{00000000-0005-0000-0000-0000B31D0000}"/>
    <cellStyle name="Header 2 4" xfId="7692" xr:uid="{00000000-0005-0000-0000-0000B41D0000}"/>
    <cellStyle name="Header 2 4 10" xfId="7693" xr:uid="{00000000-0005-0000-0000-0000B51D0000}"/>
    <cellStyle name="Header 2 4 11" xfId="7694" xr:uid="{00000000-0005-0000-0000-0000B61D0000}"/>
    <cellStyle name="Header 2 4 12" xfId="7695" xr:uid="{00000000-0005-0000-0000-0000B71D0000}"/>
    <cellStyle name="Header 2 4 13" xfId="7696" xr:uid="{00000000-0005-0000-0000-0000B81D0000}"/>
    <cellStyle name="Header 2 4 14" xfId="7697" xr:uid="{00000000-0005-0000-0000-0000B91D0000}"/>
    <cellStyle name="Header 2 4 15" xfId="7698" xr:uid="{00000000-0005-0000-0000-0000BA1D0000}"/>
    <cellStyle name="Header 2 4 16" xfId="7699" xr:uid="{00000000-0005-0000-0000-0000BB1D0000}"/>
    <cellStyle name="Header 2 4 17" xfId="7700" xr:uid="{00000000-0005-0000-0000-0000BC1D0000}"/>
    <cellStyle name="Header 2 4 18" xfId="7701" xr:uid="{00000000-0005-0000-0000-0000BD1D0000}"/>
    <cellStyle name="Header 2 4 19" xfId="7702" xr:uid="{00000000-0005-0000-0000-0000BE1D0000}"/>
    <cellStyle name="Header 2 4 2" xfId="7703" xr:uid="{00000000-0005-0000-0000-0000BF1D0000}"/>
    <cellStyle name="Header 2 4 2 2" xfId="7704" xr:uid="{00000000-0005-0000-0000-0000C01D0000}"/>
    <cellStyle name="Header 2 4 2 2 2" xfId="7705" xr:uid="{00000000-0005-0000-0000-0000C11D0000}"/>
    <cellStyle name="Header 2 4 2 3" xfId="7706" xr:uid="{00000000-0005-0000-0000-0000C21D0000}"/>
    <cellStyle name="Header 2 4 20" xfId="7707" xr:uid="{00000000-0005-0000-0000-0000C31D0000}"/>
    <cellStyle name="Header 2 4 21" xfId="7708" xr:uid="{00000000-0005-0000-0000-0000C41D0000}"/>
    <cellStyle name="Header 2 4 22" xfId="7709" xr:uid="{00000000-0005-0000-0000-0000C51D0000}"/>
    <cellStyle name="Header 2 4 3" xfId="7710" xr:uid="{00000000-0005-0000-0000-0000C61D0000}"/>
    <cellStyle name="Header 2 4 3 2" xfId="7711" xr:uid="{00000000-0005-0000-0000-0000C71D0000}"/>
    <cellStyle name="Header 2 4 4" xfId="7712" xr:uid="{00000000-0005-0000-0000-0000C81D0000}"/>
    <cellStyle name="Header 2 4 5" xfId="7713" xr:uid="{00000000-0005-0000-0000-0000C91D0000}"/>
    <cellStyle name="Header 2 4 6" xfId="7714" xr:uid="{00000000-0005-0000-0000-0000CA1D0000}"/>
    <cellStyle name="Header 2 4 7" xfId="7715" xr:uid="{00000000-0005-0000-0000-0000CB1D0000}"/>
    <cellStyle name="Header 2 4 8" xfId="7716" xr:uid="{00000000-0005-0000-0000-0000CC1D0000}"/>
    <cellStyle name="Header 2 4 9" xfId="7717" xr:uid="{00000000-0005-0000-0000-0000CD1D0000}"/>
    <cellStyle name="Header 2 40" xfId="7718" xr:uid="{00000000-0005-0000-0000-0000CE1D0000}"/>
    <cellStyle name="Header 2 41" xfId="7719" xr:uid="{00000000-0005-0000-0000-0000CF1D0000}"/>
    <cellStyle name="Header 2 42" xfId="7720" xr:uid="{00000000-0005-0000-0000-0000D01D0000}"/>
    <cellStyle name="Header 2 43" xfId="7721" xr:uid="{00000000-0005-0000-0000-0000D11D0000}"/>
    <cellStyle name="Header 2 44" xfId="7722" xr:uid="{00000000-0005-0000-0000-0000D21D0000}"/>
    <cellStyle name="Header 2 45" xfId="7723" xr:uid="{00000000-0005-0000-0000-0000D31D0000}"/>
    <cellStyle name="Header 2 46" xfId="7724" xr:uid="{00000000-0005-0000-0000-0000D41D0000}"/>
    <cellStyle name="Header 2 47" xfId="7725" xr:uid="{00000000-0005-0000-0000-0000D51D0000}"/>
    <cellStyle name="Header 2 48" xfId="7726" xr:uid="{00000000-0005-0000-0000-0000D61D0000}"/>
    <cellStyle name="Header 2 49" xfId="7727" xr:uid="{00000000-0005-0000-0000-0000D71D0000}"/>
    <cellStyle name="Header 2 5" xfId="7728" xr:uid="{00000000-0005-0000-0000-0000D81D0000}"/>
    <cellStyle name="Header 2 5 10" xfId="7729" xr:uid="{00000000-0005-0000-0000-0000D91D0000}"/>
    <cellStyle name="Header 2 5 11" xfId="7730" xr:uid="{00000000-0005-0000-0000-0000DA1D0000}"/>
    <cellStyle name="Header 2 5 12" xfId="7731" xr:uid="{00000000-0005-0000-0000-0000DB1D0000}"/>
    <cellStyle name="Header 2 5 13" xfId="7732" xr:uid="{00000000-0005-0000-0000-0000DC1D0000}"/>
    <cellStyle name="Header 2 5 14" xfId="7733" xr:uid="{00000000-0005-0000-0000-0000DD1D0000}"/>
    <cellStyle name="Header 2 5 15" xfId="7734" xr:uid="{00000000-0005-0000-0000-0000DE1D0000}"/>
    <cellStyle name="Header 2 5 16" xfId="7735" xr:uid="{00000000-0005-0000-0000-0000DF1D0000}"/>
    <cellStyle name="Header 2 5 17" xfId="7736" xr:uid="{00000000-0005-0000-0000-0000E01D0000}"/>
    <cellStyle name="Header 2 5 18" xfId="7737" xr:uid="{00000000-0005-0000-0000-0000E11D0000}"/>
    <cellStyle name="Header 2 5 19" xfId="7738" xr:uid="{00000000-0005-0000-0000-0000E21D0000}"/>
    <cellStyle name="Header 2 5 2" xfId="7739" xr:uid="{00000000-0005-0000-0000-0000E31D0000}"/>
    <cellStyle name="Header 2 5 2 2" xfId="7740" xr:uid="{00000000-0005-0000-0000-0000E41D0000}"/>
    <cellStyle name="Header 2 5 20" xfId="7741" xr:uid="{00000000-0005-0000-0000-0000E51D0000}"/>
    <cellStyle name="Header 2 5 21" xfId="7742" xr:uid="{00000000-0005-0000-0000-0000E61D0000}"/>
    <cellStyle name="Header 2 5 3" xfId="7743" xr:uid="{00000000-0005-0000-0000-0000E71D0000}"/>
    <cellStyle name="Header 2 5 4" xfId="7744" xr:uid="{00000000-0005-0000-0000-0000E81D0000}"/>
    <cellStyle name="Header 2 5 5" xfId="7745" xr:uid="{00000000-0005-0000-0000-0000E91D0000}"/>
    <cellStyle name="Header 2 5 6" xfId="7746" xr:uid="{00000000-0005-0000-0000-0000EA1D0000}"/>
    <cellStyle name="Header 2 5 7" xfId="7747" xr:uid="{00000000-0005-0000-0000-0000EB1D0000}"/>
    <cellStyle name="Header 2 5 8" xfId="7748" xr:uid="{00000000-0005-0000-0000-0000EC1D0000}"/>
    <cellStyle name="Header 2 5 9" xfId="7749" xr:uid="{00000000-0005-0000-0000-0000ED1D0000}"/>
    <cellStyle name="Header 2 50" xfId="7750" xr:uid="{00000000-0005-0000-0000-0000EE1D0000}"/>
    <cellStyle name="Header 2 51" xfId="7751" xr:uid="{00000000-0005-0000-0000-0000EF1D0000}"/>
    <cellStyle name="Header 2 52" xfId="7752" xr:uid="{00000000-0005-0000-0000-0000F01D0000}"/>
    <cellStyle name="Header 2 53" xfId="7753" xr:uid="{00000000-0005-0000-0000-0000F11D0000}"/>
    <cellStyle name="Header 2 54" xfId="7754" xr:uid="{00000000-0005-0000-0000-0000F21D0000}"/>
    <cellStyle name="Header 2 55" xfId="7755" xr:uid="{00000000-0005-0000-0000-0000F31D0000}"/>
    <cellStyle name="Header 2 56" xfId="7756" xr:uid="{00000000-0005-0000-0000-0000F41D0000}"/>
    <cellStyle name="Header 2 57" xfId="7757" xr:uid="{00000000-0005-0000-0000-0000F51D0000}"/>
    <cellStyle name="Header 2 58" xfId="7758" xr:uid="{00000000-0005-0000-0000-0000F61D0000}"/>
    <cellStyle name="Header 2 59" xfId="7759" xr:uid="{00000000-0005-0000-0000-0000F71D0000}"/>
    <cellStyle name="Header 2 6" xfId="7760" xr:uid="{00000000-0005-0000-0000-0000F81D0000}"/>
    <cellStyle name="Header 2 6 2" xfId="7761" xr:uid="{00000000-0005-0000-0000-0000F91D0000}"/>
    <cellStyle name="Header 2 6 3" xfId="7762" xr:uid="{00000000-0005-0000-0000-0000FA1D0000}"/>
    <cellStyle name="Header 2 60" xfId="7763" xr:uid="{00000000-0005-0000-0000-0000FB1D0000}"/>
    <cellStyle name="Header 2 61" xfId="7764" xr:uid="{00000000-0005-0000-0000-0000FC1D0000}"/>
    <cellStyle name="Header 2 62" xfId="7765" xr:uid="{00000000-0005-0000-0000-0000FD1D0000}"/>
    <cellStyle name="Header 2 63" xfId="7766" xr:uid="{00000000-0005-0000-0000-0000FE1D0000}"/>
    <cellStyle name="Header 2 64" xfId="7767" xr:uid="{00000000-0005-0000-0000-0000FF1D0000}"/>
    <cellStyle name="Header 2 65" xfId="7768" xr:uid="{00000000-0005-0000-0000-0000001E0000}"/>
    <cellStyle name="Header 2 66" xfId="7769" xr:uid="{00000000-0005-0000-0000-0000011E0000}"/>
    <cellStyle name="Header 2 67" xfId="7770" xr:uid="{00000000-0005-0000-0000-0000021E0000}"/>
    <cellStyle name="Header 2 68" xfId="7771" xr:uid="{00000000-0005-0000-0000-0000031E0000}"/>
    <cellStyle name="Header 2 69" xfId="7772" xr:uid="{00000000-0005-0000-0000-0000041E0000}"/>
    <cellStyle name="Header 2 7" xfId="7773" xr:uid="{00000000-0005-0000-0000-0000051E0000}"/>
    <cellStyle name="Header 2 70" xfId="7774" xr:uid="{00000000-0005-0000-0000-0000061E0000}"/>
    <cellStyle name="Header 2 71" xfId="7775" xr:uid="{00000000-0005-0000-0000-0000071E0000}"/>
    <cellStyle name="Header 2 72" xfId="7776" xr:uid="{00000000-0005-0000-0000-0000081E0000}"/>
    <cellStyle name="Header 2 73" xfId="7777" xr:uid="{00000000-0005-0000-0000-0000091E0000}"/>
    <cellStyle name="Header 2 74" xfId="7778" xr:uid="{00000000-0005-0000-0000-00000A1E0000}"/>
    <cellStyle name="Header 2 75" xfId="7779" xr:uid="{00000000-0005-0000-0000-00000B1E0000}"/>
    <cellStyle name="Header 2 76" xfId="7780" xr:uid="{00000000-0005-0000-0000-00000C1E0000}"/>
    <cellStyle name="Header 2 77" xfId="7781" xr:uid="{00000000-0005-0000-0000-00000D1E0000}"/>
    <cellStyle name="Header 2 78" xfId="7782" xr:uid="{00000000-0005-0000-0000-00000E1E0000}"/>
    <cellStyle name="Header 2 79" xfId="7783" xr:uid="{00000000-0005-0000-0000-00000F1E0000}"/>
    <cellStyle name="Header 2 8" xfId="7784" xr:uid="{00000000-0005-0000-0000-0000101E0000}"/>
    <cellStyle name="Header 2 80" xfId="7785" xr:uid="{00000000-0005-0000-0000-0000111E0000}"/>
    <cellStyle name="Header 2 81" xfId="7786" xr:uid="{00000000-0005-0000-0000-0000121E0000}"/>
    <cellStyle name="Header 2 82" xfId="7787" xr:uid="{00000000-0005-0000-0000-0000131E0000}"/>
    <cellStyle name="Header 2 83" xfId="7788" xr:uid="{00000000-0005-0000-0000-0000141E0000}"/>
    <cellStyle name="Header 2 84" xfId="7789" xr:uid="{00000000-0005-0000-0000-0000151E0000}"/>
    <cellStyle name="Header 2 9" xfId="7790" xr:uid="{00000000-0005-0000-0000-0000161E0000}"/>
    <cellStyle name="Header 20" xfId="7791" xr:uid="{00000000-0005-0000-0000-0000171E0000}"/>
    <cellStyle name="Header 20 2" xfId="7792" xr:uid="{00000000-0005-0000-0000-0000181E0000}"/>
    <cellStyle name="Header 21" xfId="7793" xr:uid="{00000000-0005-0000-0000-0000191E0000}"/>
    <cellStyle name="Header 21 2" xfId="7794" xr:uid="{00000000-0005-0000-0000-00001A1E0000}"/>
    <cellStyle name="Header 22" xfId="7795" xr:uid="{00000000-0005-0000-0000-00001B1E0000}"/>
    <cellStyle name="Header 22 2" xfId="7796" xr:uid="{00000000-0005-0000-0000-00001C1E0000}"/>
    <cellStyle name="Header 23" xfId="7797" xr:uid="{00000000-0005-0000-0000-00001D1E0000}"/>
    <cellStyle name="Header 23 2" xfId="7798" xr:uid="{00000000-0005-0000-0000-00001E1E0000}"/>
    <cellStyle name="Header 24" xfId="7799" xr:uid="{00000000-0005-0000-0000-00001F1E0000}"/>
    <cellStyle name="Header 24 2" xfId="7800" xr:uid="{00000000-0005-0000-0000-0000201E0000}"/>
    <cellStyle name="Header 25" xfId="7801" xr:uid="{00000000-0005-0000-0000-0000211E0000}"/>
    <cellStyle name="Header 25 2" xfId="7802" xr:uid="{00000000-0005-0000-0000-0000221E0000}"/>
    <cellStyle name="Header 26" xfId="7803" xr:uid="{00000000-0005-0000-0000-0000231E0000}"/>
    <cellStyle name="Header 26 2" xfId="7804" xr:uid="{00000000-0005-0000-0000-0000241E0000}"/>
    <cellStyle name="Header 27" xfId="7805" xr:uid="{00000000-0005-0000-0000-0000251E0000}"/>
    <cellStyle name="Header 28" xfId="7806" xr:uid="{00000000-0005-0000-0000-0000261E0000}"/>
    <cellStyle name="Header 29" xfId="7807" xr:uid="{00000000-0005-0000-0000-0000271E0000}"/>
    <cellStyle name="Header 3" xfId="7808" xr:uid="{00000000-0005-0000-0000-0000281E0000}"/>
    <cellStyle name="Header 3 2" xfId="7809" xr:uid="{00000000-0005-0000-0000-0000291E0000}"/>
    <cellStyle name="Header 3 2 2" xfId="7810" xr:uid="{00000000-0005-0000-0000-00002A1E0000}"/>
    <cellStyle name="Header 3 3" xfId="7811" xr:uid="{00000000-0005-0000-0000-00002B1E0000}"/>
    <cellStyle name="Header 3 4" xfId="7812" xr:uid="{00000000-0005-0000-0000-00002C1E0000}"/>
    <cellStyle name="Header 3 5" xfId="7813" xr:uid="{00000000-0005-0000-0000-00002D1E0000}"/>
    <cellStyle name="Header 30" xfId="7814" xr:uid="{00000000-0005-0000-0000-00002E1E0000}"/>
    <cellStyle name="Header 31" xfId="7815" xr:uid="{00000000-0005-0000-0000-00002F1E0000}"/>
    <cellStyle name="Header 32" xfId="7816" xr:uid="{00000000-0005-0000-0000-0000301E0000}"/>
    <cellStyle name="Header 33" xfId="7817" xr:uid="{00000000-0005-0000-0000-0000311E0000}"/>
    <cellStyle name="Header 34" xfId="7818" xr:uid="{00000000-0005-0000-0000-0000321E0000}"/>
    <cellStyle name="Header 35" xfId="7819" xr:uid="{00000000-0005-0000-0000-0000331E0000}"/>
    <cellStyle name="Header 36" xfId="7820" xr:uid="{00000000-0005-0000-0000-0000341E0000}"/>
    <cellStyle name="Header 37" xfId="7821" xr:uid="{00000000-0005-0000-0000-0000351E0000}"/>
    <cellStyle name="Header 38" xfId="7822" xr:uid="{00000000-0005-0000-0000-0000361E0000}"/>
    <cellStyle name="Header 39" xfId="7823" xr:uid="{00000000-0005-0000-0000-0000371E0000}"/>
    <cellStyle name="Header 4" xfId="7824" xr:uid="{00000000-0005-0000-0000-0000381E0000}"/>
    <cellStyle name="Header 4 2" xfId="7825" xr:uid="{00000000-0005-0000-0000-0000391E0000}"/>
    <cellStyle name="Header 4 2 2" xfId="7826" xr:uid="{00000000-0005-0000-0000-00003A1E0000}"/>
    <cellStyle name="Header 4 3" xfId="7827" xr:uid="{00000000-0005-0000-0000-00003B1E0000}"/>
    <cellStyle name="Header 4 4" xfId="7828" xr:uid="{00000000-0005-0000-0000-00003C1E0000}"/>
    <cellStyle name="Header 4 5" xfId="7829" xr:uid="{00000000-0005-0000-0000-00003D1E0000}"/>
    <cellStyle name="Header 40" xfId="7830" xr:uid="{00000000-0005-0000-0000-00003E1E0000}"/>
    <cellStyle name="Header 41" xfId="7831" xr:uid="{00000000-0005-0000-0000-00003F1E0000}"/>
    <cellStyle name="Header 42" xfId="7832" xr:uid="{00000000-0005-0000-0000-0000401E0000}"/>
    <cellStyle name="Header 43" xfId="7833" xr:uid="{00000000-0005-0000-0000-0000411E0000}"/>
    <cellStyle name="Header 44" xfId="7834" xr:uid="{00000000-0005-0000-0000-0000421E0000}"/>
    <cellStyle name="Header 45" xfId="7835" xr:uid="{00000000-0005-0000-0000-0000431E0000}"/>
    <cellStyle name="Header 46" xfId="7836" xr:uid="{00000000-0005-0000-0000-0000441E0000}"/>
    <cellStyle name="Header 47" xfId="7837" xr:uid="{00000000-0005-0000-0000-0000451E0000}"/>
    <cellStyle name="Header 48" xfId="7838" xr:uid="{00000000-0005-0000-0000-0000461E0000}"/>
    <cellStyle name="Header 49" xfId="7839" xr:uid="{00000000-0005-0000-0000-0000471E0000}"/>
    <cellStyle name="Header 5" xfId="7840" xr:uid="{00000000-0005-0000-0000-0000481E0000}"/>
    <cellStyle name="Header 5 10" xfId="7841" xr:uid="{00000000-0005-0000-0000-0000491E0000}"/>
    <cellStyle name="Header 5 11" xfId="7842" xr:uid="{00000000-0005-0000-0000-00004A1E0000}"/>
    <cellStyle name="Header 5 12" xfId="7843" xr:uid="{00000000-0005-0000-0000-00004B1E0000}"/>
    <cellStyle name="Header 5 13" xfId="7844" xr:uid="{00000000-0005-0000-0000-00004C1E0000}"/>
    <cellStyle name="Header 5 14" xfId="7845" xr:uid="{00000000-0005-0000-0000-00004D1E0000}"/>
    <cellStyle name="Header 5 15" xfId="7846" xr:uid="{00000000-0005-0000-0000-00004E1E0000}"/>
    <cellStyle name="Header 5 16" xfId="7847" xr:uid="{00000000-0005-0000-0000-00004F1E0000}"/>
    <cellStyle name="Header 5 17" xfId="7848" xr:uid="{00000000-0005-0000-0000-0000501E0000}"/>
    <cellStyle name="Header 5 18" xfId="7849" xr:uid="{00000000-0005-0000-0000-0000511E0000}"/>
    <cellStyle name="Header 5 19" xfId="7850" xr:uid="{00000000-0005-0000-0000-0000521E0000}"/>
    <cellStyle name="Header 5 2" xfId="7851" xr:uid="{00000000-0005-0000-0000-0000531E0000}"/>
    <cellStyle name="Header 5 2 2" xfId="7852" xr:uid="{00000000-0005-0000-0000-0000541E0000}"/>
    <cellStyle name="Header 5 2 2 2" xfId="7853" xr:uid="{00000000-0005-0000-0000-0000551E0000}"/>
    <cellStyle name="Header 5 2 3" xfId="7854" xr:uid="{00000000-0005-0000-0000-0000561E0000}"/>
    <cellStyle name="Header 5 2 3 10" xfId="7855" xr:uid="{00000000-0005-0000-0000-0000571E0000}"/>
    <cellStyle name="Header 5 2 3 11" xfId="7856" xr:uid="{00000000-0005-0000-0000-0000581E0000}"/>
    <cellStyle name="Header 5 2 3 12" xfId="7857" xr:uid="{00000000-0005-0000-0000-0000591E0000}"/>
    <cellStyle name="Header 5 2 3 13" xfId="7858" xr:uid="{00000000-0005-0000-0000-00005A1E0000}"/>
    <cellStyle name="Header 5 2 3 14" xfId="7859" xr:uid="{00000000-0005-0000-0000-00005B1E0000}"/>
    <cellStyle name="Header 5 2 3 15" xfId="7860" xr:uid="{00000000-0005-0000-0000-00005C1E0000}"/>
    <cellStyle name="Header 5 2 3 16" xfId="7861" xr:uid="{00000000-0005-0000-0000-00005D1E0000}"/>
    <cellStyle name="Header 5 2 3 17" xfId="7862" xr:uid="{00000000-0005-0000-0000-00005E1E0000}"/>
    <cellStyle name="Header 5 2 3 18" xfId="7863" xr:uid="{00000000-0005-0000-0000-00005F1E0000}"/>
    <cellStyle name="Header 5 2 3 19" xfId="7864" xr:uid="{00000000-0005-0000-0000-0000601E0000}"/>
    <cellStyle name="Header 5 2 3 2" xfId="7865" xr:uid="{00000000-0005-0000-0000-0000611E0000}"/>
    <cellStyle name="Header 5 2 3 2 2" xfId="7866" xr:uid="{00000000-0005-0000-0000-0000621E0000}"/>
    <cellStyle name="Header 5 2 3 3" xfId="7867" xr:uid="{00000000-0005-0000-0000-0000631E0000}"/>
    <cellStyle name="Header 5 2 3 4" xfId="7868" xr:uid="{00000000-0005-0000-0000-0000641E0000}"/>
    <cellStyle name="Header 5 2 3 5" xfId="7869" xr:uid="{00000000-0005-0000-0000-0000651E0000}"/>
    <cellStyle name="Header 5 2 3 6" xfId="7870" xr:uid="{00000000-0005-0000-0000-0000661E0000}"/>
    <cellStyle name="Header 5 2 3 7" xfId="7871" xr:uid="{00000000-0005-0000-0000-0000671E0000}"/>
    <cellStyle name="Header 5 2 3 8" xfId="7872" xr:uid="{00000000-0005-0000-0000-0000681E0000}"/>
    <cellStyle name="Header 5 2 3 9" xfId="7873" xr:uid="{00000000-0005-0000-0000-0000691E0000}"/>
    <cellStyle name="Header 5 2 4" xfId="7874" xr:uid="{00000000-0005-0000-0000-00006A1E0000}"/>
    <cellStyle name="Header 5 20" xfId="7875" xr:uid="{00000000-0005-0000-0000-00006B1E0000}"/>
    <cellStyle name="Header 5 21" xfId="7876" xr:uid="{00000000-0005-0000-0000-00006C1E0000}"/>
    <cellStyle name="Header 5 22" xfId="7877" xr:uid="{00000000-0005-0000-0000-00006D1E0000}"/>
    <cellStyle name="Header 5 23" xfId="7878" xr:uid="{00000000-0005-0000-0000-00006E1E0000}"/>
    <cellStyle name="Header 5 3" xfId="7879" xr:uid="{00000000-0005-0000-0000-00006F1E0000}"/>
    <cellStyle name="Header 5 3 2" xfId="7880" xr:uid="{00000000-0005-0000-0000-0000701E0000}"/>
    <cellStyle name="Header 5 4" xfId="7881" xr:uid="{00000000-0005-0000-0000-0000711E0000}"/>
    <cellStyle name="Header 5 4 10" xfId="7882" xr:uid="{00000000-0005-0000-0000-0000721E0000}"/>
    <cellStyle name="Header 5 4 11" xfId="7883" xr:uid="{00000000-0005-0000-0000-0000731E0000}"/>
    <cellStyle name="Header 5 4 12" xfId="7884" xr:uid="{00000000-0005-0000-0000-0000741E0000}"/>
    <cellStyle name="Header 5 4 13" xfId="7885" xr:uid="{00000000-0005-0000-0000-0000751E0000}"/>
    <cellStyle name="Header 5 4 14" xfId="7886" xr:uid="{00000000-0005-0000-0000-0000761E0000}"/>
    <cellStyle name="Header 5 4 15" xfId="7887" xr:uid="{00000000-0005-0000-0000-0000771E0000}"/>
    <cellStyle name="Header 5 4 16" xfId="7888" xr:uid="{00000000-0005-0000-0000-0000781E0000}"/>
    <cellStyle name="Header 5 4 17" xfId="7889" xr:uid="{00000000-0005-0000-0000-0000791E0000}"/>
    <cellStyle name="Header 5 4 18" xfId="7890" xr:uid="{00000000-0005-0000-0000-00007A1E0000}"/>
    <cellStyle name="Header 5 4 19" xfId="7891" xr:uid="{00000000-0005-0000-0000-00007B1E0000}"/>
    <cellStyle name="Header 5 4 2" xfId="7892" xr:uid="{00000000-0005-0000-0000-00007C1E0000}"/>
    <cellStyle name="Header 5 4 2 2" xfId="7893" xr:uid="{00000000-0005-0000-0000-00007D1E0000}"/>
    <cellStyle name="Header 5 4 3" xfId="7894" xr:uid="{00000000-0005-0000-0000-00007E1E0000}"/>
    <cellStyle name="Header 5 4 4" xfId="7895" xr:uid="{00000000-0005-0000-0000-00007F1E0000}"/>
    <cellStyle name="Header 5 4 5" xfId="7896" xr:uid="{00000000-0005-0000-0000-0000801E0000}"/>
    <cellStyle name="Header 5 4 6" xfId="7897" xr:uid="{00000000-0005-0000-0000-0000811E0000}"/>
    <cellStyle name="Header 5 4 7" xfId="7898" xr:uid="{00000000-0005-0000-0000-0000821E0000}"/>
    <cellStyle name="Header 5 4 8" xfId="7899" xr:uid="{00000000-0005-0000-0000-0000831E0000}"/>
    <cellStyle name="Header 5 4 9" xfId="7900" xr:uid="{00000000-0005-0000-0000-0000841E0000}"/>
    <cellStyle name="Header 5 5" xfId="7901" xr:uid="{00000000-0005-0000-0000-0000851E0000}"/>
    <cellStyle name="Header 5 5 2" xfId="7902" xr:uid="{00000000-0005-0000-0000-0000861E0000}"/>
    <cellStyle name="Header 5 6" xfId="7903" xr:uid="{00000000-0005-0000-0000-0000871E0000}"/>
    <cellStyle name="Header 5 7" xfId="7904" xr:uid="{00000000-0005-0000-0000-0000881E0000}"/>
    <cellStyle name="Header 5 8" xfId="7905" xr:uid="{00000000-0005-0000-0000-0000891E0000}"/>
    <cellStyle name="Header 5 9" xfId="7906" xr:uid="{00000000-0005-0000-0000-00008A1E0000}"/>
    <cellStyle name="Header 50" xfId="7907" xr:uid="{00000000-0005-0000-0000-00008B1E0000}"/>
    <cellStyle name="Header 51" xfId="7908" xr:uid="{00000000-0005-0000-0000-00008C1E0000}"/>
    <cellStyle name="Header 52" xfId="7909" xr:uid="{00000000-0005-0000-0000-00008D1E0000}"/>
    <cellStyle name="Header 53" xfId="7910" xr:uid="{00000000-0005-0000-0000-00008E1E0000}"/>
    <cellStyle name="Header 54" xfId="7911" xr:uid="{00000000-0005-0000-0000-00008F1E0000}"/>
    <cellStyle name="Header 55" xfId="7912" xr:uid="{00000000-0005-0000-0000-0000901E0000}"/>
    <cellStyle name="Header 56" xfId="7913" xr:uid="{00000000-0005-0000-0000-0000911E0000}"/>
    <cellStyle name="Header 57" xfId="7914" xr:uid="{00000000-0005-0000-0000-0000921E0000}"/>
    <cellStyle name="Header 58" xfId="7915" xr:uid="{00000000-0005-0000-0000-0000931E0000}"/>
    <cellStyle name="Header 59" xfId="7916" xr:uid="{00000000-0005-0000-0000-0000941E0000}"/>
    <cellStyle name="Header 6" xfId="7917" xr:uid="{00000000-0005-0000-0000-0000951E0000}"/>
    <cellStyle name="Header 6 10" xfId="7918" xr:uid="{00000000-0005-0000-0000-0000961E0000}"/>
    <cellStyle name="Header 6 11" xfId="7919" xr:uid="{00000000-0005-0000-0000-0000971E0000}"/>
    <cellStyle name="Header 6 12" xfId="7920" xr:uid="{00000000-0005-0000-0000-0000981E0000}"/>
    <cellStyle name="Header 6 13" xfId="7921" xr:uid="{00000000-0005-0000-0000-0000991E0000}"/>
    <cellStyle name="Header 6 14" xfId="7922" xr:uid="{00000000-0005-0000-0000-00009A1E0000}"/>
    <cellStyle name="Header 6 15" xfId="7923" xr:uid="{00000000-0005-0000-0000-00009B1E0000}"/>
    <cellStyle name="Header 6 16" xfId="7924" xr:uid="{00000000-0005-0000-0000-00009C1E0000}"/>
    <cellStyle name="Header 6 17" xfId="7925" xr:uid="{00000000-0005-0000-0000-00009D1E0000}"/>
    <cellStyle name="Header 6 18" xfId="7926" xr:uid="{00000000-0005-0000-0000-00009E1E0000}"/>
    <cellStyle name="Header 6 19" xfId="7927" xr:uid="{00000000-0005-0000-0000-00009F1E0000}"/>
    <cellStyle name="Header 6 2" xfId="7928" xr:uid="{00000000-0005-0000-0000-0000A01E0000}"/>
    <cellStyle name="Header 6 2 2" xfId="7929" xr:uid="{00000000-0005-0000-0000-0000A11E0000}"/>
    <cellStyle name="Header 6 2 2 2" xfId="7930" xr:uid="{00000000-0005-0000-0000-0000A21E0000}"/>
    <cellStyle name="Header 6 2 3" xfId="7931" xr:uid="{00000000-0005-0000-0000-0000A31E0000}"/>
    <cellStyle name="Header 6 20" xfId="7932" xr:uid="{00000000-0005-0000-0000-0000A41E0000}"/>
    <cellStyle name="Header 6 21" xfId="7933" xr:uid="{00000000-0005-0000-0000-0000A51E0000}"/>
    <cellStyle name="Header 6 22" xfId="7934" xr:uid="{00000000-0005-0000-0000-0000A61E0000}"/>
    <cellStyle name="Header 6 3" xfId="7935" xr:uid="{00000000-0005-0000-0000-0000A71E0000}"/>
    <cellStyle name="Header 6 3 2" xfId="7936" xr:uid="{00000000-0005-0000-0000-0000A81E0000}"/>
    <cellStyle name="Header 6 4" xfId="7937" xr:uid="{00000000-0005-0000-0000-0000A91E0000}"/>
    <cellStyle name="Header 6 5" xfId="7938" xr:uid="{00000000-0005-0000-0000-0000AA1E0000}"/>
    <cellStyle name="Header 6 6" xfId="7939" xr:uid="{00000000-0005-0000-0000-0000AB1E0000}"/>
    <cellStyle name="Header 6 7" xfId="7940" xr:uid="{00000000-0005-0000-0000-0000AC1E0000}"/>
    <cellStyle name="Header 6 8" xfId="7941" xr:uid="{00000000-0005-0000-0000-0000AD1E0000}"/>
    <cellStyle name="Header 6 9" xfId="7942" xr:uid="{00000000-0005-0000-0000-0000AE1E0000}"/>
    <cellStyle name="Header 60" xfId="7943" xr:uid="{00000000-0005-0000-0000-0000AF1E0000}"/>
    <cellStyle name="Header 61" xfId="7944" xr:uid="{00000000-0005-0000-0000-0000B01E0000}"/>
    <cellStyle name="Header 62" xfId="7945" xr:uid="{00000000-0005-0000-0000-0000B11E0000}"/>
    <cellStyle name="Header 63" xfId="7946" xr:uid="{00000000-0005-0000-0000-0000B21E0000}"/>
    <cellStyle name="Header 64" xfId="7947" xr:uid="{00000000-0005-0000-0000-0000B31E0000}"/>
    <cellStyle name="Header 65" xfId="7948" xr:uid="{00000000-0005-0000-0000-0000B41E0000}"/>
    <cellStyle name="Header 66" xfId="7949" xr:uid="{00000000-0005-0000-0000-0000B51E0000}"/>
    <cellStyle name="Header 67" xfId="7950" xr:uid="{00000000-0005-0000-0000-0000B61E0000}"/>
    <cellStyle name="Header 68" xfId="7951" xr:uid="{00000000-0005-0000-0000-0000B71E0000}"/>
    <cellStyle name="Header 69" xfId="7952" xr:uid="{00000000-0005-0000-0000-0000B81E0000}"/>
    <cellStyle name="Header 7" xfId="7953" xr:uid="{00000000-0005-0000-0000-0000B91E0000}"/>
    <cellStyle name="Header 7 2" xfId="7954" xr:uid="{00000000-0005-0000-0000-0000BA1E0000}"/>
    <cellStyle name="Header 7 2 2" xfId="7955" xr:uid="{00000000-0005-0000-0000-0000BB1E0000}"/>
    <cellStyle name="Header 7 3" xfId="7956" xr:uid="{00000000-0005-0000-0000-0000BC1E0000}"/>
    <cellStyle name="Header 7 4" xfId="7957" xr:uid="{00000000-0005-0000-0000-0000BD1E0000}"/>
    <cellStyle name="Header 7 5" xfId="7958" xr:uid="{00000000-0005-0000-0000-0000BE1E0000}"/>
    <cellStyle name="Header 70" xfId="7959" xr:uid="{00000000-0005-0000-0000-0000BF1E0000}"/>
    <cellStyle name="Header 71" xfId="7960" xr:uid="{00000000-0005-0000-0000-0000C01E0000}"/>
    <cellStyle name="Header 72" xfId="7961" xr:uid="{00000000-0005-0000-0000-0000C11E0000}"/>
    <cellStyle name="Header 73" xfId="7962" xr:uid="{00000000-0005-0000-0000-0000C21E0000}"/>
    <cellStyle name="Header 74" xfId="7963" xr:uid="{00000000-0005-0000-0000-0000C31E0000}"/>
    <cellStyle name="Header 75" xfId="7964" xr:uid="{00000000-0005-0000-0000-0000C41E0000}"/>
    <cellStyle name="Header 76" xfId="7965" xr:uid="{00000000-0005-0000-0000-0000C51E0000}"/>
    <cellStyle name="Header 77" xfId="7966" xr:uid="{00000000-0005-0000-0000-0000C61E0000}"/>
    <cellStyle name="Header 78" xfId="7967" xr:uid="{00000000-0005-0000-0000-0000C71E0000}"/>
    <cellStyle name="Header 79" xfId="7968" xr:uid="{00000000-0005-0000-0000-0000C81E0000}"/>
    <cellStyle name="Header 8" xfId="7969" xr:uid="{00000000-0005-0000-0000-0000C91E0000}"/>
    <cellStyle name="Header 8 2" xfId="7970" xr:uid="{00000000-0005-0000-0000-0000CA1E0000}"/>
    <cellStyle name="Header 80" xfId="7971" xr:uid="{00000000-0005-0000-0000-0000CB1E0000}"/>
    <cellStyle name="Header 81" xfId="7972" xr:uid="{00000000-0005-0000-0000-0000CC1E0000}"/>
    <cellStyle name="Header 82" xfId="7973" xr:uid="{00000000-0005-0000-0000-0000CD1E0000}"/>
    <cellStyle name="Header 83" xfId="7974" xr:uid="{00000000-0005-0000-0000-0000CE1E0000}"/>
    <cellStyle name="Header 84" xfId="7975" xr:uid="{00000000-0005-0000-0000-0000CF1E0000}"/>
    <cellStyle name="Header 85" xfId="7976" xr:uid="{00000000-0005-0000-0000-0000D01E0000}"/>
    <cellStyle name="Header 9" xfId="7977" xr:uid="{00000000-0005-0000-0000-0000D11E0000}"/>
    <cellStyle name="Header 9 2" xfId="7978" xr:uid="{00000000-0005-0000-0000-0000D21E0000}"/>
    <cellStyle name="Header Row" xfId="7979" xr:uid="{00000000-0005-0000-0000-0000D31E0000}"/>
    <cellStyle name="Header_4 July 2012 Decomp" xfId="7980" xr:uid="{00000000-0005-0000-0000-0000D41E0000}"/>
    <cellStyle name="Header1" xfId="7981" xr:uid="{00000000-0005-0000-0000-0000D51E0000}"/>
    <cellStyle name="Header2" xfId="7982" xr:uid="{00000000-0005-0000-0000-0000D61E0000}"/>
    <cellStyle name="Header3" xfId="7983" xr:uid="{00000000-0005-0000-0000-0000D71E0000}"/>
    <cellStyle name="Header4" xfId="7984" xr:uid="{00000000-0005-0000-0000-0000D81E0000}"/>
    <cellStyle name="heading" xfId="7985" xr:uid="{00000000-0005-0000-0000-0000D91E0000}"/>
    <cellStyle name="Heading - Column" xfId="7986" xr:uid="{00000000-0005-0000-0000-0000DA1E0000}"/>
    <cellStyle name="Heading - Column 2" xfId="7987" xr:uid="{00000000-0005-0000-0000-0000DB1E0000}"/>
    <cellStyle name="Heading - Other" xfId="7988" xr:uid="{00000000-0005-0000-0000-0000DC1E0000}"/>
    <cellStyle name="Heading - Other 2" xfId="7989" xr:uid="{00000000-0005-0000-0000-0000DD1E0000}"/>
    <cellStyle name="Heading - Row" xfId="7990" xr:uid="{00000000-0005-0000-0000-0000DE1E0000}"/>
    <cellStyle name="Heading - Row 2" xfId="7991" xr:uid="{00000000-0005-0000-0000-0000DF1E0000}"/>
    <cellStyle name="Heading - Sheet" xfId="7992" xr:uid="{00000000-0005-0000-0000-0000E01E0000}"/>
    <cellStyle name="Heading - Sheet 2" xfId="7993" xr:uid="{00000000-0005-0000-0000-0000E11E0000}"/>
    <cellStyle name="Heading 1 2" xfId="38" xr:uid="{00000000-0005-0000-0000-0000E21E0000}"/>
    <cellStyle name="Heading 1 2 2" xfId="7994" xr:uid="{00000000-0005-0000-0000-0000E31E0000}"/>
    <cellStyle name="Heading 1 2 3" xfId="7995" xr:uid="{00000000-0005-0000-0000-0000E41E0000}"/>
    <cellStyle name="Heading 1 2 4" xfId="7996" xr:uid="{00000000-0005-0000-0000-0000E51E0000}"/>
    <cellStyle name="Heading 1 3" xfId="7997" xr:uid="{00000000-0005-0000-0000-0000E61E0000}"/>
    <cellStyle name="Heading 1 4" xfId="7998" xr:uid="{00000000-0005-0000-0000-0000E71E0000}"/>
    <cellStyle name="Heading 2 2" xfId="39" xr:uid="{00000000-0005-0000-0000-0000E81E0000}"/>
    <cellStyle name="Heading 2 2 2" xfId="7999" xr:uid="{00000000-0005-0000-0000-0000E91E0000}"/>
    <cellStyle name="Heading 2 2 3" xfId="8000" xr:uid="{00000000-0005-0000-0000-0000EA1E0000}"/>
    <cellStyle name="Heading 2 2 4" xfId="8001" xr:uid="{00000000-0005-0000-0000-0000EB1E0000}"/>
    <cellStyle name="Heading 2 3" xfId="8002" xr:uid="{00000000-0005-0000-0000-0000EC1E0000}"/>
    <cellStyle name="Heading 2 4" xfId="8003" xr:uid="{00000000-0005-0000-0000-0000ED1E0000}"/>
    <cellStyle name="Heading 3 2" xfId="40" xr:uid="{00000000-0005-0000-0000-0000EE1E0000}"/>
    <cellStyle name="Heading 3 2 2" xfId="8004" xr:uid="{00000000-0005-0000-0000-0000EF1E0000}"/>
    <cellStyle name="Heading 3 2 3" xfId="8005" xr:uid="{00000000-0005-0000-0000-0000F01E0000}"/>
    <cellStyle name="Heading 3 2 4" xfId="8006" xr:uid="{00000000-0005-0000-0000-0000F11E0000}"/>
    <cellStyle name="Heading 3 3" xfId="8007" xr:uid="{00000000-0005-0000-0000-0000F21E0000}"/>
    <cellStyle name="Heading 3 4" xfId="8008" xr:uid="{00000000-0005-0000-0000-0000F31E0000}"/>
    <cellStyle name="Heading 4 2" xfId="41" xr:uid="{00000000-0005-0000-0000-0000F41E0000}"/>
    <cellStyle name="Heading 4 2 2" xfId="8009" xr:uid="{00000000-0005-0000-0000-0000F51E0000}"/>
    <cellStyle name="Heading 4 2 3" xfId="8010" xr:uid="{00000000-0005-0000-0000-0000F61E0000}"/>
    <cellStyle name="Heading 4 2 4" xfId="8011" xr:uid="{00000000-0005-0000-0000-0000F71E0000}"/>
    <cellStyle name="Heading 4 3" xfId="8012" xr:uid="{00000000-0005-0000-0000-0000F81E0000}"/>
    <cellStyle name="Heading 4 4" xfId="8013" xr:uid="{00000000-0005-0000-0000-0000F91E0000}"/>
    <cellStyle name="Heading 5" xfId="8014" xr:uid="{00000000-0005-0000-0000-0000FA1E0000}"/>
    <cellStyle name="Heading 6" xfId="8015" xr:uid="{00000000-0005-0000-0000-0000FB1E0000}"/>
    <cellStyle name="Heading1" xfId="8016" xr:uid="{00000000-0005-0000-0000-0000FC1E0000}"/>
    <cellStyle name="Headings" xfId="8017" xr:uid="{00000000-0005-0000-0000-0000FD1E0000}"/>
    <cellStyle name="Headline" xfId="8018" xr:uid="{00000000-0005-0000-0000-0000FE1E0000}"/>
    <cellStyle name="Headline 2" xfId="8019" xr:uid="{00000000-0005-0000-0000-0000FF1E0000}"/>
    <cellStyle name="Headline_110324 - Modelled Scenarios v1" xfId="8020" xr:uid="{00000000-0005-0000-0000-0000001F0000}"/>
    <cellStyle name="Hidden" xfId="8021" xr:uid="{00000000-0005-0000-0000-0000011F0000}"/>
    <cellStyle name="Hidden 2" xfId="8022" xr:uid="{00000000-0005-0000-0000-0000021F0000}"/>
    <cellStyle name="Hidden 3" xfId="8023" xr:uid="{00000000-0005-0000-0000-0000031F0000}"/>
    <cellStyle name="Hide" xfId="8024" xr:uid="{00000000-0005-0000-0000-0000041F0000}"/>
    <cellStyle name="HSBC Input Date" xfId="8025" xr:uid="{00000000-0005-0000-0000-0000051F0000}"/>
    <cellStyle name="HSBC Input Date 2" xfId="8026" xr:uid="{00000000-0005-0000-0000-0000061F0000}"/>
    <cellStyle name="HSBC Input Date 3" xfId="8027" xr:uid="{00000000-0005-0000-0000-0000071F0000}"/>
    <cellStyle name="HSBC Input Label" xfId="8028" xr:uid="{00000000-0005-0000-0000-0000081F0000}"/>
    <cellStyle name="HSBC Input Label 2" xfId="8029" xr:uid="{00000000-0005-0000-0000-0000091F0000}"/>
    <cellStyle name="HSBC Input Label Link" xfId="8030" xr:uid="{00000000-0005-0000-0000-00000A1F0000}"/>
    <cellStyle name="HSBC Input Logical 1" xfId="8031" xr:uid="{00000000-0005-0000-0000-00000B1F0000}"/>
    <cellStyle name="HSBC Input Logical 1 2" xfId="8032" xr:uid="{00000000-0005-0000-0000-00000C1F0000}"/>
    <cellStyle name="HSBC Input Logical 1 3" xfId="8033" xr:uid="{00000000-0005-0000-0000-00000D1F0000}"/>
    <cellStyle name="HSBC Input Number 1" xfId="8034" xr:uid="{00000000-0005-0000-0000-00000E1F0000}"/>
    <cellStyle name="HSBC Input Number 2" xfId="8035" xr:uid="{00000000-0005-0000-0000-00000F1F0000}"/>
    <cellStyle name="HSBC Input Percent" xfId="8036" xr:uid="{00000000-0005-0000-0000-0000101F0000}"/>
    <cellStyle name="HSBC Input Year Format" xfId="8037" xr:uid="{00000000-0005-0000-0000-0000111F0000}"/>
    <cellStyle name="HSBC Title Main" xfId="8038" xr:uid="{00000000-0005-0000-0000-0000121F0000}"/>
    <cellStyle name="HSBC Title Main Sub" xfId="8039" xr:uid="{00000000-0005-0000-0000-0000131F0000}"/>
    <cellStyle name="HSBC Title Main_from BT 1 Feb with Emmas comments" xfId="8040" xr:uid="{00000000-0005-0000-0000-0000141F0000}"/>
    <cellStyle name="HSBC Title Module" xfId="8041" xr:uid="{00000000-0005-0000-0000-0000151F0000}"/>
    <cellStyle name="HSBC WK Date" xfId="8042" xr:uid="{00000000-0005-0000-0000-0000161F0000}"/>
    <cellStyle name="HSBC WK Date 2" xfId="8043" xr:uid="{00000000-0005-0000-0000-0000171F0000}"/>
    <cellStyle name="HSBC WK Date 3" xfId="8044" xr:uid="{00000000-0005-0000-0000-0000181F0000}"/>
    <cellStyle name="HSBC WK Logical 1" xfId="8045" xr:uid="{00000000-0005-0000-0000-0000191F0000}"/>
    <cellStyle name="HSBC WK Logical 1 2" xfId="8046" xr:uid="{00000000-0005-0000-0000-00001A1F0000}"/>
    <cellStyle name="HSBC WK Logical 1 3" xfId="8047" xr:uid="{00000000-0005-0000-0000-00001B1F0000}"/>
    <cellStyle name="HSBC WK Logical 2" xfId="8048" xr:uid="{00000000-0005-0000-0000-00001C1F0000}"/>
    <cellStyle name="HSBC WK Logical 2 2" xfId="8049" xr:uid="{00000000-0005-0000-0000-00001D1F0000}"/>
    <cellStyle name="HSBC WK Logical 2 3" xfId="8050" xr:uid="{00000000-0005-0000-0000-00001E1F0000}"/>
    <cellStyle name="HSBC WK Number 1" xfId="8051" xr:uid="{00000000-0005-0000-0000-00001F1F0000}"/>
    <cellStyle name="HSBC WK Number 1 2" xfId="8052" xr:uid="{00000000-0005-0000-0000-0000201F0000}"/>
    <cellStyle name="HSBC WK Number 1 3" xfId="8053" xr:uid="{00000000-0005-0000-0000-0000211F0000}"/>
    <cellStyle name="HSBC WK Number 2" xfId="8054" xr:uid="{00000000-0005-0000-0000-0000221F0000}"/>
    <cellStyle name="HSBC WK Number 2 2" xfId="8055" xr:uid="{00000000-0005-0000-0000-0000231F0000}"/>
    <cellStyle name="HSBC WK Number 2 3" xfId="8056" xr:uid="{00000000-0005-0000-0000-0000241F0000}"/>
    <cellStyle name="HSBC WK Number 2 T" xfId="8057" xr:uid="{00000000-0005-0000-0000-0000251F0000}"/>
    <cellStyle name="HSBC WK Number 2_from BT 1 Feb with Emmas comments" xfId="8058" xr:uid="{00000000-0005-0000-0000-0000261F0000}"/>
    <cellStyle name="HSBC WK Percent" xfId="8059" xr:uid="{00000000-0005-0000-0000-0000271F0000}"/>
    <cellStyle name="HSBC WK Percent 2" xfId="8060" xr:uid="{00000000-0005-0000-0000-0000281F0000}"/>
    <cellStyle name="HSBC WK Percent 3" xfId="8061" xr:uid="{00000000-0005-0000-0000-0000291F0000}"/>
    <cellStyle name="HSBC WK Ratios" xfId="8062" xr:uid="{00000000-0005-0000-0000-00002A1F0000}"/>
    <cellStyle name="HSBC WK Ratios 2" xfId="8063" xr:uid="{00000000-0005-0000-0000-00002B1F0000}"/>
    <cellStyle name="HSBC WK Ratios 3" xfId="8064" xr:uid="{00000000-0005-0000-0000-00002C1F0000}"/>
    <cellStyle name="HSBC WK Year Format" xfId="8065" xr:uid="{00000000-0005-0000-0000-00002D1F0000}"/>
    <cellStyle name="HSBC WK Year Format 2" xfId="8066" xr:uid="{00000000-0005-0000-0000-00002E1F0000}"/>
    <cellStyle name="HSBC WK Year Format 3" xfId="8067" xr:uid="{00000000-0005-0000-0000-00002F1F0000}"/>
    <cellStyle name="Hyperlink 2" xfId="8068" xr:uid="{00000000-0005-0000-0000-0000301F0000}"/>
    <cellStyle name="Hyperlink 2 2" xfId="8069" xr:uid="{00000000-0005-0000-0000-0000311F0000}"/>
    <cellStyle name="Hyperlink 2 3" xfId="8070" xr:uid="{00000000-0005-0000-0000-0000321F0000}"/>
    <cellStyle name="Hyperlink 3" xfId="8071" xr:uid="{00000000-0005-0000-0000-0000331F0000}"/>
    <cellStyle name="Hyperlink 3 2" xfId="8072" xr:uid="{00000000-0005-0000-0000-0000341F0000}"/>
    <cellStyle name="Hyperlink 3 3" xfId="8073" xr:uid="{00000000-0005-0000-0000-0000351F0000}"/>
    <cellStyle name="Hyperlink 4" xfId="8074" xr:uid="{00000000-0005-0000-0000-0000361F0000}"/>
    <cellStyle name="Hyperlink 5" xfId="8075" xr:uid="{00000000-0005-0000-0000-0000371F0000}"/>
    <cellStyle name="i" xfId="8076" xr:uid="{00000000-0005-0000-0000-0000381F0000}"/>
    <cellStyle name="i 2" xfId="8077" xr:uid="{00000000-0005-0000-0000-0000391F0000}"/>
    <cellStyle name="i 3" xfId="8078" xr:uid="{00000000-0005-0000-0000-00003A1F0000}"/>
    <cellStyle name="Identifier" xfId="8079" xr:uid="{00000000-0005-0000-0000-00003B1F0000}"/>
    <cellStyle name="Identifier 10" xfId="8080" xr:uid="{00000000-0005-0000-0000-00003C1F0000}"/>
    <cellStyle name="Identifier 10 2" xfId="8081" xr:uid="{00000000-0005-0000-0000-00003D1F0000}"/>
    <cellStyle name="Identifier 11" xfId="8082" xr:uid="{00000000-0005-0000-0000-00003E1F0000}"/>
    <cellStyle name="Identifier 11 2" xfId="8083" xr:uid="{00000000-0005-0000-0000-00003F1F0000}"/>
    <cellStyle name="Identifier 12" xfId="8084" xr:uid="{00000000-0005-0000-0000-0000401F0000}"/>
    <cellStyle name="Identifier 12 2" xfId="8085" xr:uid="{00000000-0005-0000-0000-0000411F0000}"/>
    <cellStyle name="Identifier 13" xfId="8086" xr:uid="{00000000-0005-0000-0000-0000421F0000}"/>
    <cellStyle name="Identifier 13 2" xfId="8087" xr:uid="{00000000-0005-0000-0000-0000431F0000}"/>
    <cellStyle name="Identifier 14" xfId="8088" xr:uid="{00000000-0005-0000-0000-0000441F0000}"/>
    <cellStyle name="Identifier 14 2" xfId="8089" xr:uid="{00000000-0005-0000-0000-0000451F0000}"/>
    <cellStyle name="Identifier 15" xfId="8090" xr:uid="{00000000-0005-0000-0000-0000461F0000}"/>
    <cellStyle name="Identifier 15 2" xfId="8091" xr:uid="{00000000-0005-0000-0000-0000471F0000}"/>
    <cellStyle name="Identifier 16" xfId="8092" xr:uid="{00000000-0005-0000-0000-0000481F0000}"/>
    <cellStyle name="Identifier 16 2" xfId="8093" xr:uid="{00000000-0005-0000-0000-0000491F0000}"/>
    <cellStyle name="Identifier 17" xfId="8094" xr:uid="{00000000-0005-0000-0000-00004A1F0000}"/>
    <cellStyle name="Identifier 17 2" xfId="8095" xr:uid="{00000000-0005-0000-0000-00004B1F0000}"/>
    <cellStyle name="Identifier 18" xfId="8096" xr:uid="{00000000-0005-0000-0000-00004C1F0000}"/>
    <cellStyle name="Identifier 18 2" xfId="8097" xr:uid="{00000000-0005-0000-0000-00004D1F0000}"/>
    <cellStyle name="Identifier 19" xfId="8098" xr:uid="{00000000-0005-0000-0000-00004E1F0000}"/>
    <cellStyle name="Identifier 19 2" xfId="8099" xr:uid="{00000000-0005-0000-0000-00004F1F0000}"/>
    <cellStyle name="Identifier 2" xfId="8100" xr:uid="{00000000-0005-0000-0000-0000501F0000}"/>
    <cellStyle name="Identifier 2 10" xfId="8101" xr:uid="{00000000-0005-0000-0000-0000511F0000}"/>
    <cellStyle name="Identifier 2 11" xfId="8102" xr:uid="{00000000-0005-0000-0000-0000521F0000}"/>
    <cellStyle name="Identifier 2 12" xfId="8103" xr:uid="{00000000-0005-0000-0000-0000531F0000}"/>
    <cellStyle name="Identifier 2 13" xfId="8104" xr:uid="{00000000-0005-0000-0000-0000541F0000}"/>
    <cellStyle name="Identifier 2 14" xfId="8105" xr:uid="{00000000-0005-0000-0000-0000551F0000}"/>
    <cellStyle name="Identifier 2 15" xfId="8106" xr:uid="{00000000-0005-0000-0000-0000561F0000}"/>
    <cellStyle name="Identifier 2 16" xfId="8107" xr:uid="{00000000-0005-0000-0000-0000571F0000}"/>
    <cellStyle name="Identifier 2 17" xfId="8108" xr:uid="{00000000-0005-0000-0000-0000581F0000}"/>
    <cellStyle name="Identifier 2 18" xfId="8109" xr:uid="{00000000-0005-0000-0000-0000591F0000}"/>
    <cellStyle name="Identifier 2 19" xfId="8110" xr:uid="{00000000-0005-0000-0000-00005A1F0000}"/>
    <cellStyle name="Identifier 2 2" xfId="8111" xr:uid="{00000000-0005-0000-0000-00005B1F0000}"/>
    <cellStyle name="Identifier 2 2 2" xfId="8112" xr:uid="{00000000-0005-0000-0000-00005C1F0000}"/>
    <cellStyle name="Identifier 2 2 2 2" xfId="8113" xr:uid="{00000000-0005-0000-0000-00005D1F0000}"/>
    <cellStyle name="Identifier 2 2 3" xfId="8114" xr:uid="{00000000-0005-0000-0000-00005E1F0000}"/>
    <cellStyle name="Identifier 2 2 4" xfId="8115" xr:uid="{00000000-0005-0000-0000-00005F1F0000}"/>
    <cellStyle name="Identifier 2 2 5" xfId="8116" xr:uid="{00000000-0005-0000-0000-0000601F0000}"/>
    <cellStyle name="Identifier 2 20" xfId="8117" xr:uid="{00000000-0005-0000-0000-0000611F0000}"/>
    <cellStyle name="Identifier 2 21" xfId="8118" xr:uid="{00000000-0005-0000-0000-0000621F0000}"/>
    <cellStyle name="Identifier 2 22" xfId="8119" xr:uid="{00000000-0005-0000-0000-0000631F0000}"/>
    <cellStyle name="Identifier 2 23" xfId="8120" xr:uid="{00000000-0005-0000-0000-0000641F0000}"/>
    <cellStyle name="Identifier 2 24" xfId="8121" xr:uid="{00000000-0005-0000-0000-0000651F0000}"/>
    <cellStyle name="Identifier 2 25" xfId="8122" xr:uid="{00000000-0005-0000-0000-0000661F0000}"/>
    <cellStyle name="Identifier 2 26" xfId="8123" xr:uid="{00000000-0005-0000-0000-0000671F0000}"/>
    <cellStyle name="Identifier 2 27" xfId="8124" xr:uid="{00000000-0005-0000-0000-0000681F0000}"/>
    <cellStyle name="Identifier 2 28" xfId="8125" xr:uid="{00000000-0005-0000-0000-0000691F0000}"/>
    <cellStyle name="Identifier 2 29" xfId="8126" xr:uid="{00000000-0005-0000-0000-00006A1F0000}"/>
    <cellStyle name="Identifier 2 3" xfId="8127" xr:uid="{00000000-0005-0000-0000-00006B1F0000}"/>
    <cellStyle name="Identifier 2 3 2" xfId="8128" xr:uid="{00000000-0005-0000-0000-00006C1F0000}"/>
    <cellStyle name="Identifier 2 3 2 2" xfId="8129" xr:uid="{00000000-0005-0000-0000-00006D1F0000}"/>
    <cellStyle name="Identifier 2 3 3" xfId="8130" xr:uid="{00000000-0005-0000-0000-00006E1F0000}"/>
    <cellStyle name="Identifier 2 3 4" xfId="8131" xr:uid="{00000000-0005-0000-0000-00006F1F0000}"/>
    <cellStyle name="Identifier 2 3 5" xfId="8132" xr:uid="{00000000-0005-0000-0000-0000701F0000}"/>
    <cellStyle name="Identifier 2 30" xfId="8133" xr:uid="{00000000-0005-0000-0000-0000711F0000}"/>
    <cellStyle name="Identifier 2 31" xfId="8134" xr:uid="{00000000-0005-0000-0000-0000721F0000}"/>
    <cellStyle name="Identifier 2 32" xfId="8135" xr:uid="{00000000-0005-0000-0000-0000731F0000}"/>
    <cellStyle name="Identifier 2 33" xfId="8136" xr:uid="{00000000-0005-0000-0000-0000741F0000}"/>
    <cellStyle name="Identifier 2 34" xfId="8137" xr:uid="{00000000-0005-0000-0000-0000751F0000}"/>
    <cellStyle name="Identifier 2 35" xfId="8138" xr:uid="{00000000-0005-0000-0000-0000761F0000}"/>
    <cellStyle name="Identifier 2 36" xfId="8139" xr:uid="{00000000-0005-0000-0000-0000771F0000}"/>
    <cellStyle name="Identifier 2 37" xfId="8140" xr:uid="{00000000-0005-0000-0000-0000781F0000}"/>
    <cellStyle name="Identifier 2 38" xfId="8141" xr:uid="{00000000-0005-0000-0000-0000791F0000}"/>
    <cellStyle name="Identifier 2 39" xfId="8142" xr:uid="{00000000-0005-0000-0000-00007A1F0000}"/>
    <cellStyle name="Identifier 2 4" xfId="8143" xr:uid="{00000000-0005-0000-0000-00007B1F0000}"/>
    <cellStyle name="Identifier 2 4 10" xfId="8144" xr:uid="{00000000-0005-0000-0000-00007C1F0000}"/>
    <cellStyle name="Identifier 2 4 11" xfId="8145" xr:uid="{00000000-0005-0000-0000-00007D1F0000}"/>
    <cellStyle name="Identifier 2 4 12" xfId="8146" xr:uid="{00000000-0005-0000-0000-00007E1F0000}"/>
    <cellStyle name="Identifier 2 4 13" xfId="8147" xr:uid="{00000000-0005-0000-0000-00007F1F0000}"/>
    <cellStyle name="Identifier 2 4 14" xfId="8148" xr:uid="{00000000-0005-0000-0000-0000801F0000}"/>
    <cellStyle name="Identifier 2 4 15" xfId="8149" xr:uid="{00000000-0005-0000-0000-0000811F0000}"/>
    <cellStyle name="Identifier 2 4 16" xfId="8150" xr:uid="{00000000-0005-0000-0000-0000821F0000}"/>
    <cellStyle name="Identifier 2 4 17" xfId="8151" xr:uid="{00000000-0005-0000-0000-0000831F0000}"/>
    <cellStyle name="Identifier 2 4 18" xfId="8152" xr:uid="{00000000-0005-0000-0000-0000841F0000}"/>
    <cellStyle name="Identifier 2 4 19" xfId="8153" xr:uid="{00000000-0005-0000-0000-0000851F0000}"/>
    <cellStyle name="Identifier 2 4 2" xfId="8154" xr:uid="{00000000-0005-0000-0000-0000861F0000}"/>
    <cellStyle name="Identifier 2 4 2 2" xfId="8155" xr:uid="{00000000-0005-0000-0000-0000871F0000}"/>
    <cellStyle name="Identifier 2 4 2 2 2" xfId="8156" xr:uid="{00000000-0005-0000-0000-0000881F0000}"/>
    <cellStyle name="Identifier 2 4 2 3" xfId="8157" xr:uid="{00000000-0005-0000-0000-0000891F0000}"/>
    <cellStyle name="Identifier 2 4 20" xfId="8158" xr:uid="{00000000-0005-0000-0000-00008A1F0000}"/>
    <cellStyle name="Identifier 2 4 21" xfId="8159" xr:uid="{00000000-0005-0000-0000-00008B1F0000}"/>
    <cellStyle name="Identifier 2 4 22" xfId="8160" xr:uid="{00000000-0005-0000-0000-00008C1F0000}"/>
    <cellStyle name="Identifier 2 4 3" xfId="8161" xr:uid="{00000000-0005-0000-0000-00008D1F0000}"/>
    <cellStyle name="Identifier 2 4 3 2" xfId="8162" xr:uid="{00000000-0005-0000-0000-00008E1F0000}"/>
    <cellStyle name="Identifier 2 4 4" xfId="8163" xr:uid="{00000000-0005-0000-0000-00008F1F0000}"/>
    <cellStyle name="Identifier 2 4 5" xfId="8164" xr:uid="{00000000-0005-0000-0000-0000901F0000}"/>
    <cellStyle name="Identifier 2 4 6" xfId="8165" xr:uid="{00000000-0005-0000-0000-0000911F0000}"/>
    <cellStyle name="Identifier 2 4 7" xfId="8166" xr:uid="{00000000-0005-0000-0000-0000921F0000}"/>
    <cellStyle name="Identifier 2 4 8" xfId="8167" xr:uid="{00000000-0005-0000-0000-0000931F0000}"/>
    <cellStyle name="Identifier 2 4 9" xfId="8168" xr:uid="{00000000-0005-0000-0000-0000941F0000}"/>
    <cellStyle name="Identifier 2 40" xfId="8169" xr:uid="{00000000-0005-0000-0000-0000951F0000}"/>
    <cellStyle name="Identifier 2 41" xfId="8170" xr:uid="{00000000-0005-0000-0000-0000961F0000}"/>
    <cellStyle name="Identifier 2 42" xfId="8171" xr:uid="{00000000-0005-0000-0000-0000971F0000}"/>
    <cellStyle name="Identifier 2 43" xfId="8172" xr:uid="{00000000-0005-0000-0000-0000981F0000}"/>
    <cellStyle name="Identifier 2 44" xfId="8173" xr:uid="{00000000-0005-0000-0000-0000991F0000}"/>
    <cellStyle name="Identifier 2 45" xfId="8174" xr:uid="{00000000-0005-0000-0000-00009A1F0000}"/>
    <cellStyle name="Identifier 2 46" xfId="8175" xr:uid="{00000000-0005-0000-0000-00009B1F0000}"/>
    <cellStyle name="Identifier 2 47" xfId="8176" xr:uid="{00000000-0005-0000-0000-00009C1F0000}"/>
    <cellStyle name="Identifier 2 48" xfId="8177" xr:uid="{00000000-0005-0000-0000-00009D1F0000}"/>
    <cellStyle name="Identifier 2 49" xfId="8178" xr:uid="{00000000-0005-0000-0000-00009E1F0000}"/>
    <cellStyle name="Identifier 2 5" xfId="8179" xr:uid="{00000000-0005-0000-0000-00009F1F0000}"/>
    <cellStyle name="Identifier 2 5 10" xfId="8180" xr:uid="{00000000-0005-0000-0000-0000A01F0000}"/>
    <cellStyle name="Identifier 2 5 11" xfId="8181" xr:uid="{00000000-0005-0000-0000-0000A11F0000}"/>
    <cellStyle name="Identifier 2 5 12" xfId="8182" xr:uid="{00000000-0005-0000-0000-0000A21F0000}"/>
    <cellStyle name="Identifier 2 5 13" xfId="8183" xr:uid="{00000000-0005-0000-0000-0000A31F0000}"/>
    <cellStyle name="Identifier 2 5 14" xfId="8184" xr:uid="{00000000-0005-0000-0000-0000A41F0000}"/>
    <cellStyle name="Identifier 2 5 15" xfId="8185" xr:uid="{00000000-0005-0000-0000-0000A51F0000}"/>
    <cellStyle name="Identifier 2 5 16" xfId="8186" xr:uid="{00000000-0005-0000-0000-0000A61F0000}"/>
    <cellStyle name="Identifier 2 5 17" xfId="8187" xr:uid="{00000000-0005-0000-0000-0000A71F0000}"/>
    <cellStyle name="Identifier 2 5 18" xfId="8188" xr:uid="{00000000-0005-0000-0000-0000A81F0000}"/>
    <cellStyle name="Identifier 2 5 19" xfId="8189" xr:uid="{00000000-0005-0000-0000-0000A91F0000}"/>
    <cellStyle name="Identifier 2 5 2" xfId="8190" xr:uid="{00000000-0005-0000-0000-0000AA1F0000}"/>
    <cellStyle name="Identifier 2 5 2 2" xfId="8191" xr:uid="{00000000-0005-0000-0000-0000AB1F0000}"/>
    <cellStyle name="Identifier 2 5 20" xfId="8192" xr:uid="{00000000-0005-0000-0000-0000AC1F0000}"/>
    <cellStyle name="Identifier 2 5 21" xfId="8193" xr:uid="{00000000-0005-0000-0000-0000AD1F0000}"/>
    <cellStyle name="Identifier 2 5 3" xfId="8194" xr:uid="{00000000-0005-0000-0000-0000AE1F0000}"/>
    <cellStyle name="Identifier 2 5 4" xfId="8195" xr:uid="{00000000-0005-0000-0000-0000AF1F0000}"/>
    <cellStyle name="Identifier 2 5 5" xfId="8196" xr:uid="{00000000-0005-0000-0000-0000B01F0000}"/>
    <cellStyle name="Identifier 2 5 6" xfId="8197" xr:uid="{00000000-0005-0000-0000-0000B11F0000}"/>
    <cellStyle name="Identifier 2 5 7" xfId="8198" xr:uid="{00000000-0005-0000-0000-0000B21F0000}"/>
    <cellStyle name="Identifier 2 5 8" xfId="8199" xr:uid="{00000000-0005-0000-0000-0000B31F0000}"/>
    <cellStyle name="Identifier 2 5 9" xfId="8200" xr:uid="{00000000-0005-0000-0000-0000B41F0000}"/>
    <cellStyle name="Identifier 2 50" xfId="8201" xr:uid="{00000000-0005-0000-0000-0000B51F0000}"/>
    <cellStyle name="Identifier 2 51" xfId="8202" xr:uid="{00000000-0005-0000-0000-0000B61F0000}"/>
    <cellStyle name="Identifier 2 52" xfId="8203" xr:uid="{00000000-0005-0000-0000-0000B71F0000}"/>
    <cellStyle name="Identifier 2 53" xfId="8204" xr:uid="{00000000-0005-0000-0000-0000B81F0000}"/>
    <cellStyle name="Identifier 2 54" xfId="8205" xr:uid="{00000000-0005-0000-0000-0000B91F0000}"/>
    <cellStyle name="Identifier 2 55" xfId="8206" xr:uid="{00000000-0005-0000-0000-0000BA1F0000}"/>
    <cellStyle name="Identifier 2 56" xfId="8207" xr:uid="{00000000-0005-0000-0000-0000BB1F0000}"/>
    <cellStyle name="Identifier 2 57" xfId="8208" xr:uid="{00000000-0005-0000-0000-0000BC1F0000}"/>
    <cellStyle name="Identifier 2 58" xfId="8209" xr:uid="{00000000-0005-0000-0000-0000BD1F0000}"/>
    <cellStyle name="Identifier 2 59" xfId="8210" xr:uid="{00000000-0005-0000-0000-0000BE1F0000}"/>
    <cellStyle name="Identifier 2 6" xfId="8211" xr:uid="{00000000-0005-0000-0000-0000BF1F0000}"/>
    <cellStyle name="Identifier 2 6 2" xfId="8212" xr:uid="{00000000-0005-0000-0000-0000C01F0000}"/>
    <cellStyle name="Identifier 2 6 3" xfId="8213" xr:uid="{00000000-0005-0000-0000-0000C11F0000}"/>
    <cellStyle name="Identifier 2 60" xfId="8214" xr:uid="{00000000-0005-0000-0000-0000C21F0000}"/>
    <cellStyle name="Identifier 2 61" xfId="8215" xr:uid="{00000000-0005-0000-0000-0000C31F0000}"/>
    <cellStyle name="Identifier 2 62" xfId="8216" xr:uid="{00000000-0005-0000-0000-0000C41F0000}"/>
    <cellStyle name="Identifier 2 63" xfId="8217" xr:uid="{00000000-0005-0000-0000-0000C51F0000}"/>
    <cellStyle name="Identifier 2 64" xfId="8218" xr:uid="{00000000-0005-0000-0000-0000C61F0000}"/>
    <cellStyle name="Identifier 2 65" xfId="8219" xr:uid="{00000000-0005-0000-0000-0000C71F0000}"/>
    <cellStyle name="Identifier 2 66" xfId="8220" xr:uid="{00000000-0005-0000-0000-0000C81F0000}"/>
    <cellStyle name="Identifier 2 67" xfId="8221" xr:uid="{00000000-0005-0000-0000-0000C91F0000}"/>
    <cellStyle name="Identifier 2 68" xfId="8222" xr:uid="{00000000-0005-0000-0000-0000CA1F0000}"/>
    <cellStyle name="Identifier 2 69" xfId="8223" xr:uid="{00000000-0005-0000-0000-0000CB1F0000}"/>
    <cellStyle name="Identifier 2 7" xfId="8224" xr:uid="{00000000-0005-0000-0000-0000CC1F0000}"/>
    <cellStyle name="Identifier 2 70" xfId="8225" xr:uid="{00000000-0005-0000-0000-0000CD1F0000}"/>
    <cellStyle name="Identifier 2 71" xfId="8226" xr:uid="{00000000-0005-0000-0000-0000CE1F0000}"/>
    <cellStyle name="Identifier 2 72" xfId="8227" xr:uid="{00000000-0005-0000-0000-0000CF1F0000}"/>
    <cellStyle name="Identifier 2 73" xfId="8228" xr:uid="{00000000-0005-0000-0000-0000D01F0000}"/>
    <cellStyle name="Identifier 2 74" xfId="8229" xr:uid="{00000000-0005-0000-0000-0000D11F0000}"/>
    <cellStyle name="Identifier 2 75" xfId="8230" xr:uid="{00000000-0005-0000-0000-0000D21F0000}"/>
    <cellStyle name="Identifier 2 76" xfId="8231" xr:uid="{00000000-0005-0000-0000-0000D31F0000}"/>
    <cellStyle name="Identifier 2 77" xfId="8232" xr:uid="{00000000-0005-0000-0000-0000D41F0000}"/>
    <cellStyle name="Identifier 2 78" xfId="8233" xr:uid="{00000000-0005-0000-0000-0000D51F0000}"/>
    <cellStyle name="Identifier 2 79" xfId="8234" xr:uid="{00000000-0005-0000-0000-0000D61F0000}"/>
    <cellStyle name="Identifier 2 8" xfId="8235" xr:uid="{00000000-0005-0000-0000-0000D71F0000}"/>
    <cellStyle name="Identifier 2 80" xfId="8236" xr:uid="{00000000-0005-0000-0000-0000D81F0000}"/>
    <cellStyle name="Identifier 2 81" xfId="8237" xr:uid="{00000000-0005-0000-0000-0000D91F0000}"/>
    <cellStyle name="Identifier 2 82" xfId="8238" xr:uid="{00000000-0005-0000-0000-0000DA1F0000}"/>
    <cellStyle name="Identifier 2 83" xfId="8239" xr:uid="{00000000-0005-0000-0000-0000DB1F0000}"/>
    <cellStyle name="Identifier 2 84" xfId="8240" xr:uid="{00000000-0005-0000-0000-0000DC1F0000}"/>
    <cellStyle name="Identifier 2 9" xfId="8241" xr:uid="{00000000-0005-0000-0000-0000DD1F0000}"/>
    <cellStyle name="Identifier 20" xfId="8242" xr:uid="{00000000-0005-0000-0000-0000DE1F0000}"/>
    <cellStyle name="Identifier 20 2" xfId="8243" xr:uid="{00000000-0005-0000-0000-0000DF1F0000}"/>
    <cellStyle name="Identifier 21" xfId="8244" xr:uid="{00000000-0005-0000-0000-0000E01F0000}"/>
    <cellStyle name="Identifier 21 2" xfId="8245" xr:uid="{00000000-0005-0000-0000-0000E11F0000}"/>
    <cellStyle name="Identifier 22" xfId="8246" xr:uid="{00000000-0005-0000-0000-0000E21F0000}"/>
    <cellStyle name="Identifier 22 2" xfId="8247" xr:uid="{00000000-0005-0000-0000-0000E31F0000}"/>
    <cellStyle name="Identifier 23" xfId="8248" xr:uid="{00000000-0005-0000-0000-0000E41F0000}"/>
    <cellStyle name="Identifier 23 2" xfId="8249" xr:uid="{00000000-0005-0000-0000-0000E51F0000}"/>
    <cellStyle name="Identifier 24" xfId="8250" xr:uid="{00000000-0005-0000-0000-0000E61F0000}"/>
    <cellStyle name="Identifier 24 2" xfId="8251" xr:uid="{00000000-0005-0000-0000-0000E71F0000}"/>
    <cellStyle name="Identifier 25" xfId="8252" xr:uid="{00000000-0005-0000-0000-0000E81F0000}"/>
    <cellStyle name="Identifier 25 2" xfId="8253" xr:uid="{00000000-0005-0000-0000-0000E91F0000}"/>
    <cellStyle name="Identifier 26" xfId="8254" xr:uid="{00000000-0005-0000-0000-0000EA1F0000}"/>
    <cellStyle name="Identifier 26 2" xfId="8255" xr:uid="{00000000-0005-0000-0000-0000EB1F0000}"/>
    <cellStyle name="Identifier 27" xfId="8256" xr:uid="{00000000-0005-0000-0000-0000EC1F0000}"/>
    <cellStyle name="Identifier 28" xfId="8257" xr:uid="{00000000-0005-0000-0000-0000ED1F0000}"/>
    <cellStyle name="Identifier 29" xfId="8258" xr:uid="{00000000-0005-0000-0000-0000EE1F0000}"/>
    <cellStyle name="Identifier 3" xfId="8259" xr:uid="{00000000-0005-0000-0000-0000EF1F0000}"/>
    <cellStyle name="Identifier 3 2" xfId="8260" xr:uid="{00000000-0005-0000-0000-0000F01F0000}"/>
    <cellStyle name="Identifier 3 2 2" xfId="8261" xr:uid="{00000000-0005-0000-0000-0000F11F0000}"/>
    <cellStyle name="Identifier 3 3" xfId="8262" xr:uid="{00000000-0005-0000-0000-0000F21F0000}"/>
    <cellStyle name="Identifier 3 4" xfId="8263" xr:uid="{00000000-0005-0000-0000-0000F31F0000}"/>
    <cellStyle name="Identifier 3 5" xfId="8264" xr:uid="{00000000-0005-0000-0000-0000F41F0000}"/>
    <cellStyle name="Identifier 30" xfId="8265" xr:uid="{00000000-0005-0000-0000-0000F51F0000}"/>
    <cellStyle name="Identifier 31" xfId="8266" xr:uid="{00000000-0005-0000-0000-0000F61F0000}"/>
    <cellStyle name="Identifier 32" xfId="8267" xr:uid="{00000000-0005-0000-0000-0000F71F0000}"/>
    <cellStyle name="Identifier 33" xfId="8268" xr:uid="{00000000-0005-0000-0000-0000F81F0000}"/>
    <cellStyle name="Identifier 34" xfId="8269" xr:uid="{00000000-0005-0000-0000-0000F91F0000}"/>
    <cellStyle name="Identifier 35" xfId="8270" xr:uid="{00000000-0005-0000-0000-0000FA1F0000}"/>
    <cellStyle name="Identifier 36" xfId="8271" xr:uid="{00000000-0005-0000-0000-0000FB1F0000}"/>
    <cellStyle name="Identifier 37" xfId="8272" xr:uid="{00000000-0005-0000-0000-0000FC1F0000}"/>
    <cellStyle name="Identifier 38" xfId="8273" xr:uid="{00000000-0005-0000-0000-0000FD1F0000}"/>
    <cellStyle name="Identifier 39" xfId="8274" xr:uid="{00000000-0005-0000-0000-0000FE1F0000}"/>
    <cellStyle name="Identifier 4" xfId="8275" xr:uid="{00000000-0005-0000-0000-0000FF1F0000}"/>
    <cellStyle name="Identifier 4 2" xfId="8276" xr:uid="{00000000-0005-0000-0000-000000200000}"/>
    <cellStyle name="Identifier 4 2 2" xfId="8277" xr:uid="{00000000-0005-0000-0000-000001200000}"/>
    <cellStyle name="Identifier 4 3" xfId="8278" xr:uid="{00000000-0005-0000-0000-000002200000}"/>
    <cellStyle name="Identifier 4 4" xfId="8279" xr:uid="{00000000-0005-0000-0000-000003200000}"/>
    <cellStyle name="Identifier 4 5" xfId="8280" xr:uid="{00000000-0005-0000-0000-000004200000}"/>
    <cellStyle name="Identifier 40" xfId="8281" xr:uid="{00000000-0005-0000-0000-000005200000}"/>
    <cellStyle name="Identifier 41" xfId="8282" xr:uid="{00000000-0005-0000-0000-000006200000}"/>
    <cellStyle name="Identifier 42" xfId="8283" xr:uid="{00000000-0005-0000-0000-000007200000}"/>
    <cellStyle name="Identifier 43" xfId="8284" xr:uid="{00000000-0005-0000-0000-000008200000}"/>
    <cellStyle name="Identifier 44" xfId="8285" xr:uid="{00000000-0005-0000-0000-000009200000}"/>
    <cellStyle name="Identifier 45" xfId="8286" xr:uid="{00000000-0005-0000-0000-00000A200000}"/>
    <cellStyle name="Identifier 46" xfId="8287" xr:uid="{00000000-0005-0000-0000-00000B200000}"/>
    <cellStyle name="Identifier 47" xfId="8288" xr:uid="{00000000-0005-0000-0000-00000C200000}"/>
    <cellStyle name="Identifier 48" xfId="8289" xr:uid="{00000000-0005-0000-0000-00000D200000}"/>
    <cellStyle name="Identifier 49" xfId="8290" xr:uid="{00000000-0005-0000-0000-00000E200000}"/>
    <cellStyle name="Identifier 5" xfId="8291" xr:uid="{00000000-0005-0000-0000-00000F200000}"/>
    <cellStyle name="Identifier 5 10" xfId="8292" xr:uid="{00000000-0005-0000-0000-000010200000}"/>
    <cellStyle name="Identifier 5 11" xfId="8293" xr:uid="{00000000-0005-0000-0000-000011200000}"/>
    <cellStyle name="Identifier 5 12" xfId="8294" xr:uid="{00000000-0005-0000-0000-000012200000}"/>
    <cellStyle name="Identifier 5 13" xfId="8295" xr:uid="{00000000-0005-0000-0000-000013200000}"/>
    <cellStyle name="Identifier 5 14" xfId="8296" xr:uid="{00000000-0005-0000-0000-000014200000}"/>
    <cellStyle name="Identifier 5 15" xfId="8297" xr:uid="{00000000-0005-0000-0000-000015200000}"/>
    <cellStyle name="Identifier 5 16" xfId="8298" xr:uid="{00000000-0005-0000-0000-000016200000}"/>
    <cellStyle name="Identifier 5 17" xfId="8299" xr:uid="{00000000-0005-0000-0000-000017200000}"/>
    <cellStyle name="Identifier 5 18" xfId="8300" xr:uid="{00000000-0005-0000-0000-000018200000}"/>
    <cellStyle name="Identifier 5 19" xfId="8301" xr:uid="{00000000-0005-0000-0000-000019200000}"/>
    <cellStyle name="Identifier 5 2" xfId="8302" xr:uid="{00000000-0005-0000-0000-00001A200000}"/>
    <cellStyle name="Identifier 5 2 2" xfId="8303" xr:uid="{00000000-0005-0000-0000-00001B200000}"/>
    <cellStyle name="Identifier 5 2 2 2" xfId="8304" xr:uid="{00000000-0005-0000-0000-00001C200000}"/>
    <cellStyle name="Identifier 5 2 3" xfId="8305" xr:uid="{00000000-0005-0000-0000-00001D200000}"/>
    <cellStyle name="Identifier 5 2 3 10" xfId="8306" xr:uid="{00000000-0005-0000-0000-00001E200000}"/>
    <cellStyle name="Identifier 5 2 3 11" xfId="8307" xr:uid="{00000000-0005-0000-0000-00001F200000}"/>
    <cellStyle name="Identifier 5 2 3 12" xfId="8308" xr:uid="{00000000-0005-0000-0000-000020200000}"/>
    <cellStyle name="Identifier 5 2 3 13" xfId="8309" xr:uid="{00000000-0005-0000-0000-000021200000}"/>
    <cellStyle name="Identifier 5 2 3 14" xfId="8310" xr:uid="{00000000-0005-0000-0000-000022200000}"/>
    <cellStyle name="Identifier 5 2 3 15" xfId="8311" xr:uid="{00000000-0005-0000-0000-000023200000}"/>
    <cellStyle name="Identifier 5 2 3 16" xfId="8312" xr:uid="{00000000-0005-0000-0000-000024200000}"/>
    <cellStyle name="Identifier 5 2 3 17" xfId="8313" xr:uid="{00000000-0005-0000-0000-000025200000}"/>
    <cellStyle name="Identifier 5 2 3 18" xfId="8314" xr:uid="{00000000-0005-0000-0000-000026200000}"/>
    <cellStyle name="Identifier 5 2 3 19" xfId="8315" xr:uid="{00000000-0005-0000-0000-000027200000}"/>
    <cellStyle name="Identifier 5 2 3 2" xfId="8316" xr:uid="{00000000-0005-0000-0000-000028200000}"/>
    <cellStyle name="Identifier 5 2 3 2 2" xfId="8317" xr:uid="{00000000-0005-0000-0000-000029200000}"/>
    <cellStyle name="Identifier 5 2 3 3" xfId="8318" xr:uid="{00000000-0005-0000-0000-00002A200000}"/>
    <cellStyle name="Identifier 5 2 3 4" xfId="8319" xr:uid="{00000000-0005-0000-0000-00002B200000}"/>
    <cellStyle name="Identifier 5 2 3 5" xfId="8320" xr:uid="{00000000-0005-0000-0000-00002C200000}"/>
    <cellStyle name="Identifier 5 2 3 6" xfId="8321" xr:uid="{00000000-0005-0000-0000-00002D200000}"/>
    <cellStyle name="Identifier 5 2 3 7" xfId="8322" xr:uid="{00000000-0005-0000-0000-00002E200000}"/>
    <cellStyle name="Identifier 5 2 3 8" xfId="8323" xr:uid="{00000000-0005-0000-0000-00002F200000}"/>
    <cellStyle name="Identifier 5 2 3 9" xfId="8324" xr:uid="{00000000-0005-0000-0000-000030200000}"/>
    <cellStyle name="Identifier 5 2 4" xfId="8325" xr:uid="{00000000-0005-0000-0000-000031200000}"/>
    <cellStyle name="Identifier 5 20" xfId="8326" xr:uid="{00000000-0005-0000-0000-000032200000}"/>
    <cellStyle name="Identifier 5 21" xfId="8327" xr:uid="{00000000-0005-0000-0000-000033200000}"/>
    <cellStyle name="Identifier 5 22" xfId="8328" xr:uid="{00000000-0005-0000-0000-000034200000}"/>
    <cellStyle name="Identifier 5 23" xfId="8329" xr:uid="{00000000-0005-0000-0000-000035200000}"/>
    <cellStyle name="Identifier 5 3" xfId="8330" xr:uid="{00000000-0005-0000-0000-000036200000}"/>
    <cellStyle name="Identifier 5 3 2" xfId="8331" xr:uid="{00000000-0005-0000-0000-000037200000}"/>
    <cellStyle name="Identifier 5 4" xfId="8332" xr:uid="{00000000-0005-0000-0000-000038200000}"/>
    <cellStyle name="Identifier 5 4 10" xfId="8333" xr:uid="{00000000-0005-0000-0000-000039200000}"/>
    <cellStyle name="Identifier 5 4 11" xfId="8334" xr:uid="{00000000-0005-0000-0000-00003A200000}"/>
    <cellStyle name="Identifier 5 4 12" xfId="8335" xr:uid="{00000000-0005-0000-0000-00003B200000}"/>
    <cellStyle name="Identifier 5 4 13" xfId="8336" xr:uid="{00000000-0005-0000-0000-00003C200000}"/>
    <cellStyle name="Identifier 5 4 14" xfId="8337" xr:uid="{00000000-0005-0000-0000-00003D200000}"/>
    <cellStyle name="Identifier 5 4 15" xfId="8338" xr:uid="{00000000-0005-0000-0000-00003E200000}"/>
    <cellStyle name="Identifier 5 4 16" xfId="8339" xr:uid="{00000000-0005-0000-0000-00003F200000}"/>
    <cellStyle name="Identifier 5 4 17" xfId="8340" xr:uid="{00000000-0005-0000-0000-000040200000}"/>
    <cellStyle name="Identifier 5 4 18" xfId="8341" xr:uid="{00000000-0005-0000-0000-000041200000}"/>
    <cellStyle name="Identifier 5 4 19" xfId="8342" xr:uid="{00000000-0005-0000-0000-000042200000}"/>
    <cellStyle name="Identifier 5 4 2" xfId="8343" xr:uid="{00000000-0005-0000-0000-000043200000}"/>
    <cellStyle name="Identifier 5 4 2 2" xfId="8344" xr:uid="{00000000-0005-0000-0000-000044200000}"/>
    <cellStyle name="Identifier 5 4 3" xfId="8345" xr:uid="{00000000-0005-0000-0000-000045200000}"/>
    <cellStyle name="Identifier 5 4 4" xfId="8346" xr:uid="{00000000-0005-0000-0000-000046200000}"/>
    <cellStyle name="Identifier 5 4 5" xfId="8347" xr:uid="{00000000-0005-0000-0000-000047200000}"/>
    <cellStyle name="Identifier 5 4 6" xfId="8348" xr:uid="{00000000-0005-0000-0000-000048200000}"/>
    <cellStyle name="Identifier 5 4 7" xfId="8349" xr:uid="{00000000-0005-0000-0000-000049200000}"/>
    <cellStyle name="Identifier 5 4 8" xfId="8350" xr:uid="{00000000-0005-0000-0000-00004A200000}"/>
    <cellStyle name="Identifier 5 4 9" xfId="8351" xr:uid="{00000000-0005-0000-0000-00004B200000}"/>
    <cellStyle name="Identifier 5 5" xfId="8352" xr:uid="{00000000-0005-0000-0000-00004C200000}"/>
    <cellStyle name="Identifier 5 5 2" xfId="8353" xr:uid="{00000000-0005-0000-0000-00004D200000}"/>
    <cellStyle name="Identifier 5 6" xfId="8354" xr:uid="{00000000-0005-0000-0000-00004E200000}"/>
    <cellStyle name="Identifier 5 7" xfId="8355" xr:uid="{00000000-0005-0000-0000-00004F200000}"/>
    <cellStyle name="Identifier 5 8" xfId="8356" xr:uid="{00000000-0005-0000-0000-000050200000}"/>
    <cellStyle name="Identifier 5 9" xfId="8357" xr:uid="{00000000-0005-0000-0000-000051200000}"/>
    <cellStyle name="Identifier 50" xfId="8358" xr:uid="{00000000-0005-0000-0000-000052200000}"/>
    <cellStyle name="Identifier 51" xfId="8359" xr:uid="{00000000-0005-0000-0000-000053200000}"/>
    <cellStyle name="Identifier 52" xfId="8360" xr:uid="{00000000-0005-0000-0000-000054200000}"/>
    <cellStyle name="Identifier 53" xfId="8361" xr:uid="{00000000-0005-0000-0000-000055200000}"/>
    <cellStyle name="Identifier 54" xfId="8362" xr:uid="{00000000-0005-0000-0000-000056200000}"/>
    <cellStyle name="Identifier 55" xfId="8363" xr:uid="{00000000-0005-0000-0000-000057200000}"/>
    <cellStyle name="Identifier 56" xfId="8364" xr:uid="{00000000-0005-0000-0000-000058200000}"/>
    <cellStyle name="Identifier 57" xfId="8365" xr:uid="{00000000-0005-0000-0000-000059200000}"/>
    <cellStyle name="Identifier 58" xfId="8366" xr:uid="{00000000-0005-0000-0000-00005A200000}"/>
    <cellStyle name="Identifier 59" xfId="8367" xr:uid="{00000000-0005-0000-0000-00005B200000}"/>
    <cellStyle name="Identifier 6" xfId="8368" xr:uid="{00000000-0005-0000-0000-00005C200000}"/>
    <cellStyle name="Identifier 6 10" xfId="8369" xr:uid="{00000000-0005-0000-0000-00005D200000}"/>
    <cellStyle name="Identifier 6 11" xfId="8370" xr:uid="{00000000-0005-0000-0000-00005E200000}"/>
    <cellStyle name="Identifier 6 12" xfId="8371" xr:uid="{00000000-0005-0000-0000-00005F200000}"/>
    <cellStyle name="Identifier 6 13" xfId="8372" xr:uid="{00000000-0005-0000-0000-000060200000}"/>
    <cellStyle name="Identifier 6 14" xfId="8373" xr:uid="{00000000-0005-0000-0000-000061200000}"/>
    <cellStyle name="Identifier 6 15" xfId="8374" xr:uid="{00000000-0005-0000-0000-000062200000}"/>
    <cellStyle name="Identifier 6 16" xfId="8375" xr:uid="{00000000-0005-0000-0000-000063200000}"/>
    <cellStyle name="Identifier 6 17" xfId="8376" xr:uid="{00000000-0005-0000-0000-000064200000}"/>
    <cellStyle name="Identifier 6 18" xfId="8377" xr:uid="{00000000-0005-0000-0000-000065200000}"/>
    <cellStyle name="Identifier 6 19" xfId="8378" xr:uid="{00000000-0005-0000-0000-000066200000}"/>
    <cellStyle name="Identifier 6 2" xfId="8379" xr:uid="{00000000-0005-0000-0000-000067200000}"/>
    <cellStyle name="Identifier 6 2 2" xfId="8380" xr:uid="{00000000-0005-0000-0000-000068200000}"/>
    <cellStyle name="Identifier 6 2 2 2" xfId="8381" xr:uid="{00000000-0005-0000-0000-000069200000}"/>
    <cellStyle name="Identifier 6 2 3" xfId="8382" xr:uid="{00000000-0005-0000-0000-00006A200000}"/>
    <cellStyle name="Identifier 6 20" xfId="8383" xr:uid="{00000000-0005-0000-0000-00006B200000}"/>
    <cellStyle name="Identifier 6 21" xfId="8384" xr:uid="{00000000-0005-0000-0000-00006C200000}"/>
    <cellStyle name="Identifier 6 22" xfId="8385" xr:uid="{00000000-0005-0000-0000-00006D200000}"/>
    <cellStyle name="Identifier 6 3" xfId="8386" xr:uid="{00000000-0005-0000-0000-00006E200000}"/>
    <cellStyle name="Identifier 6 3 2" xfId="8387" xr:uid="{00000000-0005-0000-0000-00006F200000}"/>
    <cellStyle name="Identifier 6 4" xfId="8388" xr:uid="{00000000-0005-0000-0000-000070200000}"/>
    <cellStyle name="Identifier 6 5" xfId="8389" xr:uid="{00000000-0005-0000-0000-000071200000}"/>
    <cellStyle name="Identifier 6 6" xfId="8390" xr:uid="{00000000-0005-0000-0000-000072200000}"/>
    <cellStyle name="Identifier 6 7" xfId="8391" xr:uid="{00000000-0005-0000-0000-000073200000}"/>
    <cellStyle name="Identifier 6 8" xfId="8392" xr:uid="{00000000-0005-0000-0000-000074200000}"/>
    <cellStyle name="Identifier 6 9" xfId="8393" xr:uid="{00000000-0005-0000-0000-000075200000}"/>
    <cellStyle name="Identifier 60" xfId="8394" xr:uid="{00000000-0005-0000-0000-000076200000}"/>
    <cellStyle name="Identifier 61" xfId="8395" xr:uid="{00000000-0005-0000-0000-000077200000}"/>
    <cellStyle name="Identifier 62" xfId="8396" xr:uid="{00000000-0005-0000-0000-000078200000}"/>
    <cellStyle name="Identifier 63" xfId="8397" xr:uid="{00000000-0005-0000-0000-000079200000}"/>
    <cellStyle name="Identifier 64" xfId="8398" xr:uid="{00000000-0005-0000-0000-00007A200000}"/>
    <cellStyle name="Identifier 65" xfId="8399" xr:uid="{00000000-0005-0000-0000-00007B200000}"/>
    <cellStyle name="Identifier 66" xfId="8400" xr:uid="{00000000-0005-0000-0000-00007C200000}"/>
    <cellStyle name="Identifier 67" xfId="8401" xr:uid="{00000000-0005-0000-0000-00007D200000}"/>
    <cellStyle name="Identifier 68" xfId="8402" xr:uid="{00000000-0005-0000-0000-00007E200000}"/>
    <cellStyle name="Identifier 69" xfId="8403" xr:uid="{00000000-0005-0000-0000-00007F200000}"/>
    <cellStyle name="Identifier 7" xfId="8404" xr:uid="{00000000-0005-0000-0000-000080200000}"/>
    <cellStyle name="Identifier 7 2" xfId="8405" xr:uid="{00000000-0005-0000-0000-000081200000}"/>
    <cellStyle name="Identifier 7 2 2" xfId="8406" xr:uid="{00000000-0005-0000-0000-000082200000}"/>
    <cellStyle name="Identifier 7 3" xfId="8407" xr:uid="{00000000-0005-0000-0000-000083200000}"/>
    <cellStyle name="Identifier 7 4" xfId="8408" xr:uid="{00000000-0005-0000-0000-000084200000}"/>
    <cellStyle name="Identifier 7 5" xfId="8409" xr:uid="{00000000-0005-0000-0000-000085200000}"/>
    <cellStyle name="Identifier 70" xfId="8410" xr:uid="{00000000-0005-0000-0000-000086200000}"/>
    <cellStyle name="Identifier 71" xfId="8411" xr:uid="{00000000-0005-0000-0000-000087200000}"/>
    <cellStyle name="Identifier 72" xfId="8412" xr:uid="{00000000-0005-0000-0000-000088200000}"/>
    <cellStyle name="Identifier 73" xfId="8413" xr:uid="{00000000-0005-0000-0000-000089200000}"/>
    <cellStyle name="Identifier 74" xfId="8414" xr:uid="{00000000-0005-0000-0000-00008A200000}"/>
    <cellStyle name="Identifier 75" xfId="8415" xr:uid="{00000000-0005-0000-0000-00008B200000}"/>
    <cellStyle name="Identifier 76" xfId="8416" xr:uid="{00000000-0005-0000-0000-00008C200000}"/>
    <cellStyle name="Identifier 77" xfId="8417" xr:uid="{00000000-0005-0000-0000-00008D200000}"/>
    <cellStyle name="Identifier 78" xfId="8418" xr:uid="{00000000-0005-0000-0000-00008E200000}"/>
    <cellStyle name="Identifier 79" xfId="8419" xr:uid="{00000000-0005-0000-0000-00008F200000}"/>
    <cellStyle name="Identifier 8" xfId="8420" xr:uid="{00000000-0005-0000-0000-000090200000}"/>
    <cellStyle name="Identifier 8 2" xfId="8421" xr:uid="{00000000-0005-0000-0000-000091200000}"/>
    <cellStyle name="Identifier 80" xfId="8422" xr:uid="{00000000-0005-0000-0000-000092200000}"/>
    <cellStyle name="Identifier 81" xfId="8423" xr:uid="{00000000-0005-0000-0000-000093200000}"/>
    <cellStyle name="Identifier 82" xfId="8424" xr:uid="{00000000-0005-0000-0000-000094200000}"/>
    <cellStyle name="Identifier 83" xfId="8425" xr:uid="{00000000-0005-0000-0000-000095200000}"/>
    <cellStyle name="Identifier 84" xfId="8426" xr:uid="{00000000-0005-0000-0000-000096200000}"/>
    <cellStyle name="Identifier 85" xfId="8427" xr:uid="{00000000-0005-0000-0000-000097200000}"/>
    <cellStyle name="Identifier 9" xfId="8428" xr:uid="{00000000-0005-0000-0000-000098200000}"/>
    <cellStyle name="Identifier 9 2" xfId="8429" xr:uid="{00000000-0005-0000-0000-000099200000}"/>
    <cellStyle name="Identifier_4 July 2012 Decomp" xfId="8430" xr:uid="{00000000-0005-0000-0000-00009A200000}"/>
    <cellStyle name="Input (Date)" xfId="8431" xr:uid="{00000000-0005-0000-0000-00009B200000}"/>
    <cellStyle name="Input (StyleA)" xfId="8432" xr:uid="{00000000-0005-0000-0000-00009C200000}"/>
    <cellStyle name="Input [yellow]" xfId="8433" xr:uid="{00000000-0005-0000-0000-00009D200000}"/>
    <cellStyle name="Input 1" xfId="8434" xr:uid="{00000000-0005-0000-0000-00009E200000}"/>
    <cellStyle name="Input 1 - Light" xfId="8435" xr:uid="{00000000-0005-0000-0000-00009F200000}"/>
    <cellStyle name="Input 1_BizMo" xfId="8436" xr:uid="{00000000-0005-0000-0000-0000A0200000}"/>
    <cellStyle name="Input 10" xfId="8437" xr:uid="{00000000-0005-0000-0000-0000A1200000}"/>
    <cellStyle name="Input 11" xfId="8438" xr:uid="{00000000-0005-0000-0000-0000A2200000}"/>
    <cellStyle name="Input 12" xfId="8439" xr:uid="{00000000-0005-0000-0000-0000A3200000}"/>
    <cellStyle name="Input 13" xfId="8440" xr:uid="{00000000-0005-0000-0000-0000A4200000}"/>
    <cellStyle name="Input 14" xfId="8441" xr:uid="{00000000-0005-0000-0000-0000A5200000}"/>
    <cellStyle name="Input 15" xfId="8442" xr:uid="{00000000-0005-0000-0000-0000A6200000}"/>
    <cellStyle name="Input 16" xfId="8443" xr:uid="{00000000-0005-0000-0000-0000A7200000}"/>
    <cellStyle name="Input 17" xfId="8444" xr:uid="{00000000-0005-0000-0000-0000A8200000}"/>
    <cellStyle name="Input 18" xfId="8445" xr:uid="{00000000-0005-0000-0000-0000A9200000}"/>
    <cellStyle name="Input 19" xfId="8446" xr:uid="{00000000-0005-0000-0000-0000AA200000}"/>
    <cellStyle name="Input 2" xfId="42" xr:uid="{00000000-0005-0000-0000-0000AB200000}"/>
    <cellStyle name="Input 2 - Light" xfId="8448" xr:uid="{00000000-0005-0000-0000-0000AC200000}"/>
    <cellStyle name="Input 2 10" xfId="8449" xr:uid="{00000000-0005-0000-0000-0000AD200000}"/>
    <cellStyle name="Input 2 10 2" xfId="8450" xr:uid="{00000000-0005-0000-0000-0000AE200000}"/>
    <cellStyle name="Input 2 11" xfId="8451" xr:uid="{00000000-0005-0000-0000-0000AF200000}"/>
    <cellStyle name="Input 2 11 2" xfId="8452" xr:uid="{00000000-0005-0000-0000-0000B0200000}"/>
    <cellStyle name="Input 2 12" xfId="8453" xr:uid="{00000000-0005-0000-0000-0000B1200000}"/>
    <cellStyle name="Input 2 12 2" xfId="8454" xr:uid="{00000000-0005-0000-0000-0000B2200000}"/>
    <cellStyle name="Input 2 13" xfId="8455" xr:uid="{00000000-0005-0000-0000-0000B3200000}"/>
    <cellStyle name="Input 2 13 2" xfId="8456" xr:uid="{00000000-0005-0000-0000-0000B4200000}"/>
    <cellStyle name="Input 2 14" xfId="8457" xr:uid="{00000000-0005-0000-0000-0000B5200000}"/>
    <cellStyle name="Input 2 14 2" xfId="8458" xr:uid="{00000000-0005-0000-0000-0000B6200000}"/>
    <cellStyle name="Input 2 15" xfId="8459" xr:uid="{00000000-0005-0000-0000-0000B7200000}"/>
    <cellStyle name="Input 2 15 2" xfId="8460" xr:uid="{00000000-0005-0000-0000-0000B8200000}"/>
    <cellStyle name="Input 2 16" xfId="8461" xr:uid="{00000000-0005-0000-0000-0000B9200000}"/>
    <cellStyle name="Input 2 16 2" xfId="8462" xr:uid="{00000000-0005-0000-0000-0000BA200000}"/>
    <cellStyle name="Input 2 17" xfId="8463" xr:uid="{00000000-0005-0000-0000-0000BB200000}"/>
    <cellStyle name="Input 2 17 2" xfId="8464" xr:uid="{00000000-0005-0000-0000-0000BC200000}"/>
    <cellStyle name="Input 2 18" xfId="8465" xr:uid="{00000000-0005-0000-0000-0000BD200000}"/>
    <cellStyle name="Input 2 18 2" xfId="8466" xr:uid="{00000000-0005-0000-0000-0000BE200000}"/>
    <cellStyle name="Input 2 19" xfId="8467" xr:uid="{00000000-0005-0000-0000-0000BF200000}"/>
    <cellStyle name="Input 2 19 2" xfId="8468" xr:uid="{00000000-0005-0000-0000-0000C0200000}"/>
    <cellStyle name="Input 2 2" xfId="8469" xr:uid="{00000000-0005-0000-0000-0000C1200000}"/>
    <cellStyle name="Input 2 2 2" xfId="8470" xr:uid="{00000000-0005-0000-0000-0000C2200000}"/>
    <cellStyle name="Input 2 2 2 2" xfId="8471" xr:uid="{00000000-0005-0000-0000-0000C3200000}"/>
    <cellStyle name="Input 2 2 3" xfId="8472" xr:uid="{00000000-0005-0000-0000-0000C4200000}"/>
    <cellStyle name="Input 2 2 4" xfId="8473" xr:uid="{00000000-0005-0000-0000-0000C5200000}"/>
    <cellStyle name="Input 2 2 5" xfId="8474" xr:uid="{00000000-0005-0000-0000-0000C6200000}"/>
    <cellStyle name="Input 2 20" xfId="8475" xr:uid="{00000000-0005-0000-0000-0000C7200000}"/>
    <cellStyle name="Input 2 20 2" xfId="8476" xr:uid="{00000000-0005-0000-0000-0000C8200000}"/>
    <cellStyle name="Input 2 21" xfId="8477" xr:uid="{00000000-0005-0000-0000-0000C9200000}"/>
    <cellStyle name="Input 2 21 2" xfId="8478" xr:uid="{00000000-0005-0000-0000-0000CA200000}"/>
    <cellStyle name="Input 2 22" xfId="8479" xr:uid="{00000000-0005-0000-0000-0000CB200000}"/>
    <cellStyle name="Input 2 22 2" xfId="8480" xr:uid="{00000000-0005-0000-0000-0000CC200000}"/>
    <cellStyle name="Input 2 23" xfId="8481" xr:uid="{00000000-0005-0000-0000-0000CD200000}"/>
    <cellStyle name="Input 2 24" xfId="8482" xr:uid="{00000000-0005-0000-0000-0000CE200000}"/>
    <cellStyle name="Input 2 25" xfId="8483" xr:uid="{00000000-0005-0000-0000-0000CF200000}"/>
    <cellStyle name="Input 2 26" xfId="8484" xr:uid="{00000000-0005-0000-0000-0000D0200000}"/>
    <cellStyle name="Input 2 27" xfId="8485" xr:uid="{00000000-0005-0000-0000-0000D1200000}"/>
    <cellStyle name="Input 2 28" xfId="8486" xr:uid="{00000000-0005-0000-0000-0000D2200000}"/>
    <cellStyle name="Input 2 29" xfId="8487" xr:uid="{00000000-0005-0000-0000-0000D3200000}"/>
    <cellStyle name="Input 2 3" xfId="8488" xr:uid="{00000000-0005-0000-0000-0000D4200000}"/>
    <cellStyle name="Input 2 3 2" xfId="8489" xr:uid="{00000000-0005-0000-0000-0000D5200000}"/>
    <cellStyle name="Input 2 3 2 2" xfId="8490" xr:uid="{00000000-0005-0000-0000-0000D6200000}"/>
    <cellStyle name="Input 2 3 3" xfId="8491" xr:uid="{00000000-0005-0000-0000-0000D7200000}"/>
    <cellStyle name="Input 2 3 4" xfId="8492" xr:uid="{00000000-0005-0000-0000-0000D8200000}"/>
    <cellStyle name="Input 2 3 5" xfId="8493" xr:uid="{00000000-0005-0000-0000-0000D9200000}"/>
    <cellStyle name="Input 2 30" xfId="8494" xr:uid="{00000000-0005-0000-0000-0000DA200000}"/>
    <cellStyle name="Input 2 31" xfId="8495" xr:uid="{00000000-0005-0000-0000-0000DB200000}"/>
    <cellStyle name="Input 2 32" xfId="8496" xr:uid="{00000000-0005-0000-0000-0000DC200000}"/>
    <cellStyle name="Input 2 33" xfId="8497" xr:uid="{00000000-0005-0000-0000-0000DD200000}"/>
    <cellStyle name="Input 2 34" xfId="8498" xr:uid="{00000000-0005-0000-0000-0000DE200000}"/>
    <cellStyle name="Input 2 35" xfId="8499" xr:uid="{00000000-0005-0000-0000-0000DF200000}"/>
    <cellStyle name="Input 2 36" xfId="8500" xr:uid="{00000000-0005-0000-0000-0000E0200000}"/>
    <cellStyle name="Input 2 37" xfId="8501" xr:uid="{00000000-0005-0000-0000-0000E1200000}"/>
    <cellStyle name="Input 2 38" xfId="8502" xr:uid="{00000000-0005-0000-0000-0000E2200000}"/>
    <cellStyle name="Input 2 39" xfId="8503" xr:uid="{00000000-0005-0000-0000-0000E3200000}"/>
    <cellStyle name="Input 2 4" xfId="8504" xr:uid="{00000000-0005-0000-0000-0000E4200000}"/>
    <cellStyle name="Input 2 4 10" xfId="8505" xr:uid="{00000000-0005-0000-0000-0000E5200000}"/>
    <cellStyle name="Input 2 4 11" xfId="8506" xr:uid="{00000000-0005-0000-0000-0000E6200000}"/>
    <cellStyle name="Input 2 4 12" xfId="8507" xr:uid="{00000000-0005-0000-0000-0000E7200000}"/>
    <cellStyle name="Input 2 4 13" xfId="8508" xr:uid="{00000000-0005-0000-0000-0000E8200000}"/>
    <cellStyle name="Input 2 4 14" xfId="8509" xr:uid="{00000000-0005-0000-0000-0000E9200000}"/>
    <cellStyle name="Input 2 4 15" xfId="8510" xr:uid="{00000000-0005-0000-0000-0000EA200000}"/>
    <cellStyle name="Input 2 4 16" xfId="8511" xr:uid="{00000000-0005-0000-0000-0000EB200000}"/>
    <cellStyle name="Input 2 4 17" xfId="8512" xr:uid="{00000000-0005-0000-0000-0000EC200000}"/>
    <cellStyle name="Input 2 4 18" xfId="8513" xr:uid="{00000000-0005-0000-0000-0000ED200000}"/>
    <cellStyle name="Input 2 4 19" xfId="8514" xr:uid="{00000000-0005-0000-0000-0000EE200000}"/>
    <cellStyle name="Input 2 4 2" xfId="8515" xr:uid="{00000000-0005-0000-0000-0000EF200000}"/>
    <cellStyle name="Input 2 4 2 2" xfId="8516" xr:uid="{00000000-0005-0000-0000-0000F0200000}"/>
    <cellStyle name="Input 2 4 2 2 2" xfId="8517" xr:uid="{00000000-0005-0000-0000-0000F1200000}"/>
    <cellStyle name="Input 2 4 2 3" xfId="8518" xr:uid="{00000000-0005-0000-0000-0000F2200000}"/>
    <cellStyle name="Input 2 4 20" xfId="8519" xr:uid="{00000000-0005-0000-0000-0000F3200000}"/>
    <cellStyle name="Input 2 4 21" xfId="8520" xr:uid="{00000000-0005-0000-0000-0000F4200000}"/>
    <cellStyle name="Input 2 4 22" xfId="8521" xr:uid="{00000000-0005-0000-0000-0000F5200000}"/>
    <cellStyle name="Input 2 4 3" xfId="8522" xr:uid="{00000000-0005-0000-0000-0000F6200000}"/>
    <cellStyle name="Input 2 4 3 2" xfId="8523" xr:uid="{00000000-0005-0000-0000-0000F7200000}"/>
    <cellStyle name="Input 2 4 4" xfId="8524" xr:uid="{00000000-0005-0000-0000-0000F8200000}"/>
    <cellStyle name="Input 2 4 5" xfId="8525" xr:uid="{00000000-0005-0000-0000-0000F9200000}"/>
    <cellStyle name="Input 2 4 6" xfId="8526" xr:uid="{00000000-0005-0000-0000-0000FA200000}"/>
    <cellStyle name="Input 2 4 7" xfId="8527" xr:uid="{00000000-0005-0000-0000-0000FB200000}"/>
    <cellStyle name="Input 2 4 8" xfId="8528" xr:uid="{00000000-0005-0000-0000-0000FC200000}"/>
    <cellStyle name="Input 2 4 9" xfId="8529" xr:uid="{00000000-0005-0000-0000-0000FD200000}"/>
    <cellStyle name="Input 2 40" xfId="8530" xr:uid="{00000000-0005-0000-0000-0000FE200000}"/>
    <cellStyle name="Input 2 41" xfId="8531" xr:uid="{00000000-0005-0000-0000-0000FF200000}"/>
    <cellStyle name="Input 2 42" xfId="8532" xr:uid="{00000000-0005-0000-0000-000000210000}"/>
    <cellStyle name="Input 2 43" xfId="8533" xr:uid="{00000000-0005-0000-0000-000001210000}"/>
    <cellStyle name="Input 2 44" xfId="8534" xr:uid="{00000000-0005-0000-0000-000002210000}"/>
    <cellStyle name="Input 2 45" xfId="8535" xr:uid="{00000000-0005-0000-0000-000003210000}"/>
    <cellStyle name="Input 2 46" xfId="8536" xr:uid="{00000000-0005-0000-0000-000004210000}"/>
    <cellStyle name="Input 2 47" xfId="8537" xr:uid="{00000000-0005-0000-0000-000005210000}"/>
    <cellStyle name="Input 2 48" xfId="8538" xr:uid="{00000000-0005-0000-0000-000006210000}"/>
    <cellStyle name="Input 2 49" xfId="8539" xr:uid="{00000000-0005-0000-0000-000007210000}"/>
    <cellStyle name="Input 2 5" xfId="8540" xr:uid="{00000000-0005-0000-0000-000008210000}"/>
    <cellStyle name="Input 2 5 10" xfId="8541" xr:uid="{00000000-0005-0000-0000-000009210000}"/>
    <cellStyle name="Input 2 5 11" xfId="8542" xr:uid="{00000000-0005-0000-0000-00000A210000}"/>
    <cellStyle name="Input 2 5 12" xfId="8543" xr:uid="{00000000-0005-0000-0000-00000B210000}"/>
    <cellStyle name="Input 2 5 13" xfId="8544" xr:uid="{00000000-0005-0000-0000-00000C210000}"/>
    <cellStyle name="Input 2 5 14" xfId="8545" xr:uid="{00000000-0005-0000-0000-00000D210000}"/>
    <cellStyle name="Input 2 5 15" xfId="8546" xr:uid="{00000000-0005-0000-0000-00000E210000}"/>
    <cellStyle name="Input 2 5 16" xfId="8547" xr:uid="{00000000-0005-0000-0000-00000F210000}"/>
    <cellStyle name="Input 2 5 17" xfId="8548" xr:uid="{00000000-0005-0000-0000-000010210000}"/>
    <cellStyle name="Input 2 5 18" xfId="8549" xr:uid="{00000000-0005-0000-0000-000011210000}"/>
    <cellStyle name="Input 2 5 19" xfId="8550" xr:uid="{00000000-0005-0000-0000-000012210000}"/>
    <cellStyle name="Input 2 5 2" xfId="8551" xr:uid="{00000000-0005-0000-0000-000013210000}"/>
    <cellStyle name="Input 2 5 2 2" xfId="8552" xr:uid="{00000000-0005-0000-0000-000014210000}"/>
    <cellStyle name="Input 2 5 20" xfId="8553" xr:uid="{00000000-0005-0000-0000-000015210000}"/>
    <cellStyle name="Input 2 5 21" xfId="8554" xr:uid="{00000000-0005-0000-0000-000016210000}"/>
    <cellStyle name="Input 2 5 3" xfId="8555" xr:uid="{00000000-0005-0000-0000-000017210000}"/>
    <cellStyle name="Input 2 5 4" xfId="8556" xr:uid="{00000000-0005-0000-0000-000018210000}"/>
    <cellStyle name="Input 2 5 5" xfId="8557" xr:uid="{00000000-0005-0000-0000-000019210000}"/>
    <cellStyle name="Input 2 5 6" xfId="8558" xr:uid="{00000000-0005-0000-0000-00001A210000}"/>
    <cellStyle name="Input 2 5 7" xfId="8559" xr:uid="{00000000-0005-0000-0000-00001B210000}"/>
    <cellStyle name="Input 2 5 8" xfId="8560" xr:uid="{00000000-0005-0000-0000-00001C210000}"/>
    <cellStyle name="Input 2 5 9" xfId="8561" xr:uid="{00000000-0005-0000-0000-00001D210000}"/>
    <cellStyle name="Input 2 50" xfId="8562" xr:uid="{00000000-0005-0000-0000-00001E210000}"/>
    <cellStyle name="Input 2 51" xfId="8563" xr:uid="{00000000-0005-0000-0000-00001F210000}"/>
    <cellStyle name="Input 2 52" xfId="8564" xr:uid="{00000000-0005-0000-0000-000020210000}"/>
    <cellStyle name="Input 2 53" xfId="8565" xr:uid="{00000000-0005-0000-0000-000021210000}"/>
    <cellStyle name="Input 2 54" xfId="8566" xr:uid="{00000000-0005-0000-0000-000022210000}"/>
    <cellStyle name="Input 2 55" xfId="8567" xr:uid="{00000000-0005-0000-0000-000023210000}"/>
    <cellStyle name="Input 2 56" xfId="8568" xr:uid="{00000000-0005-0000-0000-000024210000}"/>
    <cellStyle name="Input 2 57" xfId="8569" xr:uid="{00000000-0005-0000-0000-000025210000}"/>
    <cellStyle name="Input 2 58" xfId="8570" xr:uid="{00000000-0005-0000-0000-000026210000}"/>
    <cellStyle name="Input 2 59" xfId="8571" xr:uid="{00000000-0005-0000-0000-000027210000}"/>
    <cellStyle name="Input 2 6" xfId="8572" xr:uid="{00000000-0005-0000-0000-000028210000}"/>
    <cellStyle name="Input 2 6 2" xfId="8573" xr:uid="{00000000-0005-0000-0000-000029210000}"/>
    <cellStyle name="Input 2 6 3" xfId="8574" xr:uid="{00000000-0005-0000-0000-00002A210000}"/>
    <cellStyle name="Input 2 60" xfId="8575" xr:uid="{00000000-0005-0000-0000-00002B210000}"/>
    <cellStyle name="Input 2 61" xfId="8576" xr:uid="{00000000-0005-0000-0000-00002C210000}"/>
    <cellStyle name="Input 2 62" xfId="8577" xr:uid="{00000000-0005-0000-0000-00002D210000}"/>
    <cellStyle name="Input 2 63" xfId="8578" xr:uid="{00000000-0005-0000-0000-00002E210000}"/>
    <cellStyle name="Input 2 64" xfId="8579" xr:uid="{00000000-0005-0000-0000-00002F210000}"/>
    <cellStyle name="Input 2 65" xfId="8580" xr:uid="{00000000-0005-0000-0000-000030210000}"/>
    <cellStyle name="Input 2 66" xfId="8581" xr:uid="{00000000-0005-0000-0000-000031210000}"/>
    <cellStyle name="Input 2 67" xfId="8582" xr:uid="{00000000-0005-0000-0000-000032210000}"/>
    <cellStyle name="Input 2 68" xfId="8583" xr:uid="{00000000-0005-0000-0000-000033210000}"/>
    <cellStyle name="Input 2 69" xfId="8584" xr:uid="{00000000-0005-0000-0000-000034210000}"/>
    <cellStyle name="Input 2 7" xfId="8585" xr:uid="{00000000-0005-0000-0000-000035210000}"/>
    <cellStyle name="Input 2 7 2" xfId="8586" xr:uid="{00000000-0005-0000-0000-000036210000}"/>
    <cellStyle name="Input 2 70" xfId="8587" xr:uid="{00000000-0005-0000-0000-000037210000}"/>
    <cellStyle name="Input 2 71" xfId="8588" xr:uid="{00000000-0005-0000-0000-000038210000}"/>
    <cellStyle name="Input 2 72" xfId="8589" xr:uid="{00000000-0005-0000-0000-000039210000}"/>
    <cellStyle name="Input 2 73" xfId="8590" xr:uid="{00000000-0005-0000-0000-00003A210000}"/>
    <cellStyle name="Input 2 74" xfId="8591" xr:uid="{00000000-0005-0000-0000-00003B210000}"/>
    <cellStyle name="Input 2 75" xfId="8592" xr:uid="{00000000-0005-0000-0000-00003C210000}"/>
    <cellStyle name="Input 2 76" xfId="8593" xr:uid="{00000000-0005-0000-0000-00003D210000}"/>
    <cellStyle name="Input 2 77" xfId="8594" xr:uid="{00000000-0005-0000-0000-00003E210000}"/>
    <cellStyle name="Input 2 78" xfId="8595" xr:uid="{00000000-0005-0000-0000-00003F210000}"/>
    <cellStyle name="Input 2 79" xfId="8596" xr:uid="{00000000-0005-0000-0000-000040210000}"/>
    <cellStyle name="Input 2 8" xfId="8597" xr:uid="{00000000-0005-0000-0000-000041210000}"/>
    <cellStyle name="Input 2 8 2" xfId="8598" xr:uid="{00000000-0005-0000-0000-000042210000}"/>
    <cellStyle name="Input 2 80" xfId="8599" xr:uid="{00000000-0005-0000-0000-000043210000}"/>
    <cellStyle name="Input 2 81" xfId="8600" xr:uid="{00000000-0005-0000-0000-000044210000}"/>
    <cellStyle name="Input 2 82" xfId="8601" xr:uid="{00000000-0005-0000-0000-000045210000}"/>
    <cellStyle name="Input 2 83" xfId="8602" xr:uid="{00000000-0005-0000-0000-000046210000}"/>
    <cellStyle name="Input 2 84" xfId="8603" xr:uid="{00000000-0005-0000-0000-000047210000}"/>
    <cellStyle name="Input 2 85" xfId="8604" xr:uid="{00000000-0005-0000-0000-000048210000}"/>
    <cellStyle name="Input 2 86" xfId="8605" xr:uid="{00000000-0005-0000-0000-000049210000}"/>
    <cellStyle name="Input 2 87" xfId="8606" xr:uid="{00000000-0005-0000-0000-00004A210000}"/>
    <cellStyle name="Input 2 88" xfId="8607" xr:uid="{00000000-0005-0000-0000-00004B210000}"/>
    <cellStyle name="Input 2 89" xfId="8608" xr:uid="{00000000-0005-0000-0000-00004C210000}"/>
    <cellStyle name="Input 2 9" xfId="8609" xr:uid="{00000000-0005-0000-0000-00004D210000}"/>
    <cellStyle name="Input 2 9 2" xfId="8610" xr:uid="{00000000-0005-0000-0000-00004E210000}"/>
    <cellStyle name="Input 2 90" xfId="8611" xr:uid="{00000000-0005-0000-0000-00004F210000}"/>
    <cellStyle name="Input 2 91" xfId="8612" xr:uid="{00000000-0005-0000-0000-000050210000}"/>
    <cellStyle name="Input 2 92" xfId="8447" xr:uid="{00000000-0005-0000-0000-000051210000}"/>
    <cellStyle name="Input 2_4 July 2012 Decomp" xfId="8613" xr:uid="{00000000-0005-0000-0000-000052210000}"/>
    <cellStyle name="Input 20" xfId="8614" xr:uid="{00000000-0005-0000-0000-000053210000}"/>
    <cellStyle name="Input 21" xfId="8615" xr:uid="{00000000-0005-0000-0000-000054210000}"/>
    <cellStyle name="Input 22" xfId="8616" xr:uid="{00000000-0005-0000-0000-000055210000}"/>
    <cellStyle name="Input 23" xfId="8617" xr:uid="{00000000-0005-0000-0000-000056210000}"/>
    <cellStyle name="Input 24" xfId="8618" xr:uid="{00000000-0005-0000-0000-000057210000}"/>
    <cellStyle name="Input 25" xfId="8619" xr:uid="{00000000-0005-0000-0000-000058210000}"/>
    <cellStyle name="Input 26" xfId="8620" xr:uid="{00000000-0005-0000-0000-000059210000}"/>
    <cellStyle name="Input 27" xfId="8621" xr:uid="{00000000-0005-0000-0000-00005A210000}"/>
    <cellStyle name="Input 28" xfId="8622" xr:uid="{00000000-0005-0000-0000-00005B210000}"/>
    <cellStyle name="Input 29" xfId="8623" xr:uid="{00000000-0005-0000-0000-00005C210000}"/>
    <cellStyle name="Input 3" xfId="8624" xr:uid="{00000000-0005-0000-0000-00005D210000}"/>
    <cellStyle name="Input 3 10" xfId="8625" xr:uid="{00000000-0005-0000-0000-00005E210000}"/>
    <cellStyle name="Input 3 10 2" xfId="8626" xr:uid="{00000000-0005-0000-0000-00005F210000}"/>
    <cellStyle name="Input 3 11" xfId="8627" xr:uid="{00000000-0005-0000-0000-000060210000}"/>
    <cellStyle name="Input 3 11 2" xfId="8628" xr:uid="{00000000-0005-0000-0000-000061210000}"/>
    <cellStyle name="Input 3 12" xfId="8629" xr:uid="{00000000-0005-0000-0000-000062210000}"/>
    <cellStyle name="Input 3 12 2" xfId="8630" xr:uid="{00000000-0005-0000-0000-000063210000}"/>
    <cellStyle name="Input 3 13" xfId="8631" xr:uid="{00000000-0005-0000-0000-000064210000}"/>
    <cellStyle name="Input 3 13 2" xfId="8632" xr:uid="{00000000-0005-0000-0000-000065210000}"/>
    <cellStyle name="Input 3 14" xfId="8633" xr:uid="{00000000-0005-0000-0000-000066210000}"/>
    <cellStyle name="Input 3 14 2" xfId="8634" xr:uid="{00000000-0005-0000-0000-000067210000}"/>
    <cellStyle name="Input 3 15" xfId="8635" xr:uid="{00000000-0005-0000-0000-000068210000}"/>
    <cellStyle name="Input 3 15 2" xfId="8636" xr:uid="{00000000-0005-0000-0000-000069210000}"/>
    <cellStyle name="Input 3 16" xfId="8637" xr:uid="{00000000-0005-0000-0000-00006A210000}"/>
    <cellStyle name="Input 3 16 2" xfId="8638" xr:uid="{00000000-0005-0000-0000-00006B210000}"/>
    <cellStyle name="Input 3 17" xfId="8639" xr:uid="{00000000-0005-0000-0000-00006C210000}"/>
    <cellStyle name="Input 3 17 2" xfId="8640" xr:uid="{00000000-0005-0000-0000-00006D210000}"/>
    <cellStyle name="Input 3 18" xfId="8641" xr:uid="{00000000-0005-0000-0000-00006E210000}"/>
    <cellStyle name="Input 3 18 2" xfId="8642" xr:uid="{00000000-0005-0000-0000-00006F210000}"/>
    <cellStyle name="Input 3 19" xfId="8643" xr:uid="{00000000-0005-0000-0000-000070210000}"/>
    <cellStyle name="Input 3 19 2" xfId="8644" xr:uid="{00000000-0005-0000-0000-000071210000}"/>
    <cellStyle name="Input 3 2" xfId="8645" xr:uid="{00000000-0005-0000-0000-000072210000}"/>
    <cellStyle name="Input 3 2 2" xfId="8646" xr:uid="{00000000-0005-0000-0000-000073210000}"/>
    <cellStyle name="Input 3 2 3" xfId="8647" xr:uid="{00000000-0005-0000-0000-000074210000}"/>
    <cellStyle name="Input 3 2 4" xfId="8648" xr:uid="{00000000-0005-0000-0000-000075210000}"/>
    <cellStyle name="Input 3 20" xfId="8649" xr:uid="{00000000-0005-0000-0000-000076210000}"/>
    <cellStyle name="Input 3 21" xfId="8650" xr:uid="{00000000-0005-0000-0000-000077210000}"/>
    <cellStyle name="Input 3 22" xfId="8651" xr:uid="{00000000-0005-0000-0000-000078210000}"/>
    <cellStyle name="Input 3 23" xfId="8652" xr:uid="{00000000-0005-0000-0000-000079210000}"/>
    <cellStyle name="Input 3 24" xfId="8653" xr:uid="{00000000-0005-0000-0000-00007A210000}"/>
    <cellStyle name="Input 3 25" xfId="8654" xr:uid="{00000000-0005-0000-0000-00007B210000}"/>
    <cellStyle name="Input 3 26" xfId="8655" xr:uid="{00000000-0005-0000-0000-00007C210000}"/>
    <cellStyle name="Input 3 27" xfId="8656" xr:uid="{00000000-0005-0000-0000-00007D210000}"/>
    <cellStyle name="Input 3 28" xfId="8657" xr:uid="{00000000-0005-0000-0000-00007E210000}"/>
    <cellStyle name="Input 3 29" xfId="8658" xr:uid="{00000000-0005-0000-0000-00007F210000}"/>
    <cellStyle name="Input 3 3" xfId="8659" xr:uid="{00000000-0005-0000-0000-000080210000}"/>
    <cellStyle name="Input 3 3 2" xfId="8660" xr:uid="{00000000-0005-0000-0000-000081210000}"/>
    <cellStyle name="Input 3 3 3" xfId="8661" xr:uid="{00000000-0005-0000-0000-000082210000}"/>
    <cellStyle name="Input 3 30" xfId="8662" xr:uid="{00000000-0005-0000-0000-000083210000}"/>
    <cellStyle name="Input 3 31" xfId="8663" xr:uid="{00000000-0005-0000-0000-000084210000}"/>
    <cellStyle name="Input 3 32" xfId="8664" xr:uid="{00000000-0005-0000-0000-000085210000}"/>
    <cellStyle name="Input 3 33" xfId="8665" xr:uid="{00000000-0005-0000-0000-000086210000}"/>
    <cellStyle name="Input 3 34" xfId="8666" xr:uid="{00000000-0005-0000-0000-000087210000}"/>
    <cellStyle name="Input 3 35" xfId="8667" xr:uid="{00000000-0005-0000-0000-000088210000}"/>
    <cellStyle name="Input 3 36" xfId="8668" xr:uid="{00000000-0005-0000-0000-000089210000}"/>
    <cellStyle name="Input 3 37" xfId="8669" xr:uid="{00000000-0005-0000-0000-00008A210000}"/>
    <cellStyle name="Input 3 38" xfId="8670" xr:uid="{00000000-0005-0000-0000-00008B210000}"/>
    <cellStyle name="Input 3 39" xfId="8671" xr:uid="{00000000-0005-0000-0000-00008C210000}"/>
    <cellStyle name="Input 3 4" xfId="8672" xr:uid="{00000000-0005-0000-0000-00008D210000}"/>
    <cellStyle name="Input 3 4 2" xfId="8673" xr:uid="{00000000-0005-0000-0000-00008E210000}"/>
    <cellStyle name="Input 3 40" xfId="8674" xr:uid="{00000000-0005-0000-0000-00008F210000}"/>
    <cellStyle name="Input 3 41" xfId="8675" xr:uid="{00000000-0005-0000-0000-000090210000}"/>
    <cellStyle name="Input 3 42" xfId="8676" xr:uid="{00000000-0005-0000-0000-000091210000}"/>
    <cellStyle name="Input 3 43" xfId="8677" xr:uid="{00000000-0005-0000-0000-000092210000}"/>
    <cellStyle name="Input 3 44" xfId="8678" xr:uid="{00000000-0005-0000-0000-000093210000}"/>
    <cellStyle name="Input 3 45" xfId="8679" xr:uid="{00000000-0005-0000-0000-000094210000}"/>
    <cellStyle name="Input 3 46" xfId="8680" xr:uid="{00000000-0005-0000-0000-000095210000}"/>
    <cellStyle name="Input 3 47" xfId="8681" xr:uid="{00000000-0005-0000-0000-000096210000}"/>
    <cellStyle name="Input 3 48" xfId="8682" xr:uid="{00000000-0005-0000-0000-000097210000}"/>
    <cellStyle name="Input 3 49" xfId="8683" xr:uid="{00000000-0005-0000-0000-000098210000}"/>
    <cellStyle name="Input 3 5" xfId="8684" xr:uid="{00000000-0005-0000-0000-000099210000}"/>
    <cellStyle name="Input 3 5 2" xfId="8685" xr:uid="{00000000-0005-0000-0000-00009A210000}"/>
    <cellStyle name="Input 3 50" xfId="8686" xr:uid="{00000000-0005-0000-0000-00009B210000}"/>
    <cellStyle name="Input 3 51" xfId="8687" xr:uid="{00000000-0005-0000-0000-00009C210000}"/>
    <cellStyle name="Input 3 52" xfId="8688" xr:uid="{00000000-0005-0000-0000-00009D210000}"/>
    <cellStyle name="Input 3 53" xfId="8689" xr:uid="{00000000-0005-0000-0000-00009E210000}"/>
    <cellStyle name="Input 3 54" xfId="8690" xr:uid="{00000000-0005-0000-0000-00009F210000}"/>
    <cellStyle name="Input 3 55" xfId="8691" xr:uid="{00000000-0005-0000-0000-0000A0210000}"/>
    <cellStyle name="Input 3 56" xfId="8692" xr:uid="{00000000-0005-0000-0000-0000A1210000}"/>
    <cellStyle name="Input 3 57" xfId="8693" xr:uid="{00000000-0005-0000-0000-0000A2210000}"/>
    <cellStyle name="Input 3 58" xfId="8694" xr:uid="{00000000-0005-0000-0000-0000A3210000}"/>
    <cellStyle name="Input 3 59" xfId="8695" xr:uid="{00000000-0005-0000-0000-0000A4210000}"/>
    <cellStyle name="Input 3 6" xfId="8696" xr:uid="{00000000-0005-0000-0000-0000A5210000}"/>
    <cellStyle name="Input 3 6 2" xfId="8697" xr:uid="{00000000-0005-0000-0000-0000A6210000}"/>
    <cellStyle name="Input 3 60" xfId="8698" xr:uid="{00000000-0005-0000-0000-0000A7210000}"/>
    <cellStyle name="Input 3 61" xfId="8699" xr:uid="{00000000-0005-0000-0000-0000A8210000}"/>
    <cellStyle name="Input 3 62" xfId="8700" xr:uid="{00000000-0005-0000-0000-0000A9210000}"/>
    <cellStyle name="Input 3 63" xfId="8701" xr:uid="{00000000-0005-0000-0000-0000AA210000}"/>
    <cellStyle name="Input 3 64" xfId="8702" xr:uid="{00000000-0005-0000-0000-0000AB210000}"/>
    <cellStyle name="Input 3 65" xfId="8703" xr:uid="{00000000-0005-0000-0000-0000AC210000}"/>
    <cellStyle name="Input 3 66" xfId="8704" xr:uid="{00000000-0005-0000-0000-0000AD210000}"/>
    <cellStyle name="Input 3 67" xfId="8705" xr:uid="{00000000-0005-0000-0000-0000AE210000}"/>
    <cellStyle name="Input 3 68" xfId="8706" xr:uid="{00000000-0005-0000-0000-0000AF210000}"/>
    <cellStyle name="Input 3 69" xfId="8707" xr:uid="{00000000-0005-0000-0000-0000B0210000}"/>
    <cellStyle name="Input 3 7" xfId="8708" xr:uid="{00000000-0005-0000-0000-0000B1210000}"/>
    <cellStyle name="Input 3 7 2" xfId="8709" xr:uid="{00000000-0005-0000-0000-0000B2210000}"/>
    <cellStyle name="Input 3 70" xfId="8710" xr:uid="{00000000-0005-0000-0000-0000B3210000}"/>
    <cellStyle name="Input 3 71" xfId="8711" xr:uid="{00000000-0005-0000-0000-0000B4210000}"/>
    <cellStyle name="Input 3 72" xfId="8712" xr:uid="{00000000-0005-0000-0000-0000B5210000}"/>
    <cellStyle name="Input 3 73" xfId="8713" xr:uid="{00000000-0005-0000-0000-0000B6210000}"/>
    <cellStyle name="Input 3 74" xfId="8714" xr:uid="{00000000-0005-0000-0000-0000B7210000}"/>
    <cellStyle name="Input 3 75" xfId="8715" xr:uid="{00000000-0005-0000-0000-0000B8210000}"/>
    <cellStyle name="Input 3 76" xfId="8716" xr:uid="{00000000-0005-0000-0000-0000B9210000}"/>
    <cellStyle name="Input 3 77" xfId="8717" xr:uid="{00000000-0005-0000-0000-0000BA210000}"/>
    <cellStyle name="Input 3 78" xfId="8718" xr:uid="{00000000-0005-0000-0000-0000BB210000}"/>
    <cellStyle name="Input 3 79" xfId="8719" xr:uid="{00000000-0005-0000-0000-0000BC210000}"/>
    <cellStyle name="Input 3 8" xfId="8720" xr:uid="{00000000-0005-0000-0000-0000BD210000}"/>
    <cellStyle name="Input 3 8 2" xfId="8721" xr:uid="{00000000-0005-0000-0000-0000BE210000}"/>
    <cellStyle name="Input 3 80" xfId="8722" xr:uid="{00000000-0005-0000-0000-0000BF210000}"/>
    <cellStyle name="Input 3 81" xfId="8723" xr:uid="{00000000-0005-0000-0000-0000C0210000}"/>
    <cellStyle name="Input 3 82" xfId="8724" xr:uid="{00000000-0005-0000-0000-0000C1210000}"/>
    <cellStyle name="Input 3 83" xfId="8725" xr:uid="{00000000-0005-0000-0000-0000C2210000}"/>
    <cellStyle name="Input 3 84" xfId="8726" xr:uid="{00000000-0005-0000-0000-0000C3210000}"/>
    <cellStyle name="Input 3 9" xfId="8727" xr:uid="{00000000-0005-0000-0000-0000C4210000}"/>
    <cellStyle name="Input 3 9 2" xfId="8728" xr:uid="{00000000-0005-0000-0000-0000C5210000}"/>
    <cellStyle name="Input 30" xfId="8729" xr:uid="{00000000-0005-0000-0000-0000C6210000}"/>
    <cellStyle name="Input 4" xfId="8730" xr:uid="{00000000-0005-0000-0000-0000C7210000}"/>
    <cellStyle name="Input 4 10" xfId="8731" xr:uid="{00000000-0005-0000-0000-0000C8210000}"/>
    <cellStyle name="Input 4 11" xfId="8732" xr:uid="{00000000-0005-0000-0000-0000C9210000}"/>
    <cellStyle name="Input 4 12" xfId="8733" xr:uid="{00000000-0005-0000-0000-0000CA210000}"/>
    <cellStyle name="Input 4 13" xfId="8734" xr:uid="{00000000-0005-0000-0000-0000CB210000}"/>
    <cellStyle name="Input 4 14" xfId="8735" xr:uid="{00000000-0005-0000-0000-0000CC210000}"/>
    <cellStyle name="Input 4 15" xfId="8736" xr:uid="{00000000-0005-0000-0000-0000CD210000}"/>
    <cellStyle name="Input 4 16" xfId="8737" xr:uid="{00000000-0005-0000-0000-0000CE210000}"/>
    <cellStyle name="Input 4 17" xfId="8738" xr:uid="{00000000-0005-0000-0000-0000CF210000}"/>
    <cellStyle name="Input 4 18" xfId="8739" xr:uid="{00000000-0005-0000-0000-0000D0210000}"/>
    <cellStyle name="Input 4 19" xfId="8740" xr:uid="{00000000-0005-0000-0000-0000D1210000}"/>
    <cellStyle name="Input 4 2" xfId="8741" xr:uid="{00000000-0005-0000-0000-0000D2210000}"/>
    <cellStyle name="Input 4 2 2" xfId="8742" xr:uid="{00000000-0005-0000-0000-0000D3210000}"/>
    <cellStyle name="Input 4 20" xfId="8743" xr:uid="{00000000-0005-0000-0000-0000D4210000}"/>
    <cellStyle name="Input 4 21" xfId="8744" xr:uid="{00000000-0005-0000-0000-0000D5210000}"/>
    <cellStyle name="Input 4 3" xfId="8745" xr:uid="{00000000-0005-0000-0000-0000D6210000}"/>
    <cellStyle name="Input 4 3 2" xfId="8746" xr:uid="{00000000-0005-0000-0000-0000D7210000}"/>
    <cellStyle name="Input 4 4" xfId="8747" xr:uid="{00000000-0005-0000-0000-0000D8210000}"/>
    <cellStyle name="Input 4 5" xfId="8748" xr:uid="{00000000-0005-0000-0000-0000D9210000}"/>
    <cellStyle name="Input 4 6" xfId="8749" xr:uid="{00000000-0005-0000-0000-0000DA210000}"/>
    <cellStyle name="Input 4 7" xfId="8750" xr:uid="{00000000-0005-0000-0000-0000DB210000}"/>
    <cellStyle name="Input 4 8" xfId="8751" xr:uid="{00000000-0005-0000-0000-0000DC210000}"/>
    <cellStyle name="Input 4 9" xfId="8752" xr:uid="{00000000-0005-0000-0000-0000DD210000}"/>
    <cellStyle name="Input 5" xfId="8753" xr:uid="{00000000-0005-0000-0000-0000DE210000}"/>
    <cellStyle name="Input 5 2" xfId="8754" xr:uid="{00000000-0005-0000-0000-0000DF210000}"/>
    <cellStyle name="Input 5 2 2" xfId="8755" xr:uid="{00000000-0005-0000-0000-0000E0210000}"/>
    <cellStyle name="Input 5 3" xfId="8756" xr:uid="{00000000-0005-0000-0000-0000E1210000}"/>
    <cellStyle name="Input 5 4" xfId="8757" xr:uid="{00000000-0005-0000-0000-0000E2210000}"/>
    <cellStyle name="Input 5 5" xfId="8758" xr:uid="{00000000-0005-0000-0000-0000E3210000}"/>
    <cellStyle name="Input 6" xfId="8759" xr:uid="{00000000-0005-0000-0000-0000E4210000}"/>
    <cellStyle name="Input 6 10" xfId="8760" xr:uid="{00000000-0005-0000-0000-0000E5210000}"/>
    <cellStyle name="Input 6 11" xfId="8761" xr:uid="{00000000-0005-0000-0000-0000E6210000}"/>
    <cellStyle name="Input 6 12" xfId="8762" xr:uid="{00000000-0005-0000-0000-0000E7210000}"/>
    <cellStyle name="Input 6 13" xfId="8763" xr:uid="{00000000-0005-0000-0000-0000E8210000}"/>
    <cellStyle name="Input 6 14" xfId="8764" xr:uid="{00000000-0005-0000-0000-0000E9210000}"/>
    <cellStyle name="Input 6 15" xfId="8765" xr:uid="{00000000-0005-0000-0000-0000EA210000}"/>
    <cellStyle name="Input 6 16" xfId="8766" xr:uid="{00000000-0005-0000-0000-0000EB210000}"/>
    <cellStyle name="Input 6 17" xfId="8767" xr:uid="{00000000-0005-0000-0000-0000EC210000}"/>
    <cellStyle name="Input 6 18" xfId="8768" xr:uid="{00000000-0005-0000-0000-0000ED210000}"/>
    <cellStyle name="Input 6 19" xfId="8769" xr:uid="{00000000-0005-0000-0000-0000EE210000}"/>
    <cellStyle name="Input 6 2" xfId="8770" xr:uid="{00000000-0005-0000-0000-0000EF210000}"/>
    <cellStyle name="Input 6 2 2" xfId="8771" xr:uid="{00000000-0005-0000-0000-0000F0210000}"/>
    <cellStyle name="Input 6 2 2 2" xfId="8772" xr:uid="{00000000-0005-0000-0000-0000F1210000}"/>
    <cellStyle name="Input 6 2 3" xfId="8773" xr:uid="{00000000-0005-0000-0000-0000F2210000}"/>
    <cellStyle name="Input 6 2 3 10" xfId="8774" xr:uid="{00000000-0005-0000-0000-0000F3210000}"/>
    <cellStyle name="Input 6 2 3 11" xfId="8775" xr:uid="{00000000-0005-0000-0000-0000F4210000}"/>
    <cellStyle name="Input 6 2 3 12" xfId="8776" xr:uid="{00000000-0005-0000-0000-0000F5210000}"/>
    <cellStyle name="Input 6 2 3 13" xfId="8777" xr:uid="{00000000-0005-0000-0000-0000F6210000}"/>
    <cellStyle name="Input 6 2 3 14" xfId="8778" xr:uid="{00000000-0005-0000-0000-0000F7210000}"/>
    <cellStyle name="Input 6 2 3 15" xfId="8779" xr:uid="{00000000-0005-0000-0000-0000F8210000}"/>
    <cellStyle name="Input 6 2 3 16" xfId="8780" xr:uid="{00000000-0005-0000-0000-0000F9210000}"/>
    <cellStyle name="Input 6 2 3 17" xfId="8781" xr:uid="{00000000-0005-0000-0000-0000FA210000}"/>
    <cellStyle name="Input 6 2 3 18" xfId="8782" xr:uid="{00000000-0005-0000-0000-0000FB210000}"/>
    <cellStyle name="Input 6 2 3 19" xfId="8783" xr:uid="{00000000-0005-0000-0000-0000FC210000}"/>
    <cellStyle name="Input 6 2 3 2" xfId="8784" xr:uid="{00000000-0005-0000-0000-0000FD210000}"/>
    <cellStyle name="Input 6 2 3 2 2" xfId="8785" xr:uid="{00000000-0005-0000-0000-0000FE210000}"/>
    <cellStyle name="Input 6 2 3 3" xfId="8786" xr:uid="{00000000-0005-0000-0000-0000FF210000}"/>
    <cellStyle name="Input 6 2 3 4" xfId="8787" xr:uid="{00000000-0005-0000-0000-000000220000}"/>
    <cellStyle name="Input 6 2 3 5" xfId="8788" xr:uid="{00000000-0005-0000-0000-000001220000}"/>
    <cellStyle name="Input 6 2 3 6" xfId="8789" xr:uid="{00000000-0005-0000-0000-000002220000}"/>
    <cellStyle name="Input 6 2 3 7" xfId="8790" xr:uid="{00000000-0005-0000-0000-000003220000}"/>
    <cellStyle name="Input 6 2 3 8" xfId="8791" xr:uid="{00000000-0005-0000-0000-000004220000}"/>
    <cellStyle name="Input 6 2 3 9" xfId="8792" xr:uid="{00000000-0005-0000-0000-000005220000}"/>
    <cellStyle name="Input 6 2 4" xfId="8793" xr:uid="{00000000-0005-0000-0000-000006220000}"/>
    <cellStyle name="Input 6 20" xfId="8794" xr:uid="{00000000-0005-0000-0000-000007220000}"/>
    <cellStyle name="Input 6 21" xfId="8795" xr:uid="{00000000-0005-0000-0000-000008220000}"/>
    <cellStyle name="Input 6 3" xfId="8796" xr:uid="{00000000-0005-0000-0000-000009220000}"/>
    <cellStyle name="Input 6 3 2" xfId="8797" xr:uid="{00000000-0005-0000-0000-00000A220000}"/>
    <cellStyle name="Input 6 4" xfId="8798" xr:uid="{00000000-0005-0000-0000-00000B220000}"/>
    <cellStyle name="Input 6 4 10" xfId="8799" xr:uid="{00000000-0005-0000-0000-00000C220000}"/>
    <cellStyle name="Input 6 4 11" xfId="8800" xr:uid="{00000000-0005-0000-0000-00000D220000}"/>
    <cellStyle name="Input 6 4 12" xfId="8801" xr:uid="{00000000-0005-0000-0000-00000E220000}"/>
    <cellStyle name="Input 6 4 13" xfId="8802" xr:uid="{00000000-0005-0000-0000-00000F220000}"/>
    <cellStyle name="Input 6 4 14" xfId="8803" xr:uid="{00000000-0005-0000-0000-000010220000}"/>
    <cellStyle name="Input 6 4 15" xfId="8804" xr:uid="{00000000-0005-0000-0000-000011220000}"/>
    <cellStyle name="Input 6 4 16" xfId="8805" xr:uid="{00000000-0005-0000-0000-000012220000}"/>
    <cellStyle name="Input 6 4 17" xfId="8806" xr:uid="{00000000-0005-0000-0000-000013220000}"/>
    <cellStyle name="Input 6 4 18" xfId="8807" xr:uid="{00000000-0005-0000-0000-000014220000}"/>
    <cellStyle name="Input 6 4 19" xfId="8808" xr:uid="{00000000-0005-0000-0000-000015220000}"/>
    <cellStyle name="Input 6 4 2" xfId="8809" xr:uid="{00000000-0005-0000-0000-000016220000}"/>
    <cellStyle name="Input 6 4 2 2" xfId="8810" xr:uid="{00000000-0005-0000-0000-000017220000}"/>
    <cellStyle name="Input 6 4 3" xfId="8811" xr:uid="{00000000-0005-0000-0000-000018220000}"/>
    <cellStyle name="Input 6 4 4" xfId="8812" xr:uid="{00000000-0005-0000-0000-000019220000}"/>
    <cellStyle name="Input 6 4 5" xfId="8813" xr:uid="{00000000-0005-0000-0000-00001A220000}"/>
    <cellStyle name="Input 6 4 6" xfId="8814" xr:uid="{00000000-0005-0000-0000-00001B220000}"/>
    <cellStyle name="Input 6 4 7" xfId="8815" xr:uid="{00000000-0005-0000-0000-00001C220000}"/>
    <cellStyle name="Input 6 4 8" xfId="8816" xr:uid="{00000000-0005-0000-0000-00001D220000}"/>
    <cellStyle name="Input 6 4 9" xfId="8817" xr:uid="{00000000-0005-0000-0000-00001E220000}"/>
    <cellStyle name="Input 6 5" xfId="8818" xr:uid="{00000000-0005-0000-0000-00001F220000}"/>
    <cellStyle name="Input 6 5 2" xfId="8819" xr:uid="{00000000-0005-0000-0000-000020220000}"/>
    <cellStyle name="Input 6 6" xfId="8820" xr:uid="{00000000-0005-0000-0000-000021220000}"/>
    <cellStyle name="Input 6 7" xfId="8821" xr:uid="{00000000-0005-0000-0000-000022220000}"/>
    <cellStyle name="Input 6 8" xfId="8822" xr:uid="{00000000-0005-0000-0000-000023220000}"/>
    <cellStyle name="Input 6 9" xfId="8823" xr:uid="{00000000-0005-0000-0000-000024220000}"/>
    <cellStyle name="Input 7" xfId="8824" xr:uid="{00000000-0005-0000-0000-000025220000}"/>
    <cellStyle name="Input 7 10" xfId="8825" xr:uid="{00000000-0005-0000-0000-000026220000}"/>
    <cellStyle name="Input 7 11" xfId="8826" xr:uid="{00000000-0005-0000-0000-000027220000}"/>
    <cellStyle name="Input 7 12" xfId="8827" xr:uid="{00000000-0005-0000-0000-000028220000}"/>
    <cellStyle name="Input 7 13" xfId="8828" xr:uid="{00000000-0005-0000-0000-000029220000}"/>
    <cellStyle name="Input 7 14" xfId="8829" xr:uid="{00000000-0005-0000-0000-00002A220000}"/>
    <cellStyle name="Input 7 15" xfId="8830" xr:uid="{00000000-0005-0000-0000-00002B220000}"/>
    <cellStyle name="Input 7 16" xfId="8831" xr:uid="{00000000-0005-0000-0000-00002C220000}"/>
    <cellStyle name="Input 7 17" xfId="8832" xr:uid="{00000000-0005-0000-0000-00002D220000}"/>
    <cellStyle name="Input 7 18" xfId="8833" xr:uid="{00000000-0005-0000-0000-00002E220000}"/>
    <cellStyle name="Input 7 19" xfId="8834" xr:uid="{00000000-0005-0000-0000-00002F220000}"/>
    <cellStyle name="Input 7 2" xfId="8835" xr:uid="{00000000-0005-0000-0000-000030220000}"/>
    <cellStyle name="Input 7 2 2" xfId="8836" xr:uid="{00000000-0005-0000-0000-000031220000}"/>
    <cellStyle name="Input 7 2 2 2" xfId="8837" xr:uid="{00000000-0005-0000-0000-000032220000}"/>
    <cellStyle name="Input 7 2 3" xfId="8838" xr:uid="{00000000-0005-0000-0000-000033220000}"/>
    <cellStyle name="Input 7 20" xfId="8839" xr:uid="{00000000-0005-0000-0000-000034220000}"/>
    <cellStyle name="Input 7 21" xfId="8840" xr:uid="{00000000-0005-0000-0000-000035220000}"/>
    <cellStyle name="Input 7 3" xfId="8841" xr:uid="{00000000-0005-0000-0000-000036220000}"/>
    <cellStyle name="Input 7 3 2" xfId="8842" xr:uid="{00000000-0005-0000-0000-000037220000}"/>
    <cellStyle name="Input 7 4" xfId="8843" xr:uid="{00000000-0005-0000-0000-000038220000}"/>
    <cellStyle name="Input 7 4 2" xfId="8844" xr:uid="{00000000-0005-0000-0000-000039220000}"/>
    <cellStyle name="Input 7 5" xfId="8845" xr:uid="{00000000-0005-0000-0000-00003A220000}"/>
    <cellStyle name="Input 7 6" xfId="8846" xr:uid="{00000000-0005-0000-0000-00003B220000}"/>
    <cellStyle name="Input 7 7" xfId="8847" xr:uid="{00000000-0005-0000-0000-00003C220000}"/>
    <cellStyle name="Input 7 8" xfId="8848" xr:uid="{00000000-0005-0000-0000-00003D220000}"/>
    <cellStyle name="Input 7 9" xfId="8849" xr:uid="{00000000-0005-0000-0000-00003E220000}"/>
    <cellStyle name="Input 8" xfId="8850" xr:uid="{00000000-0005-0000-0000-00003F220000}"/>
    <cellStyle name="Input 8 2" xfId="8851" xr:uid="{00000000-0005-0000-0000-000040220000}"/>
    <cellStyle name="Input 8 2 2" xfId="8852" xr:uid="{00000000-0005-0000-0000-000041220000}"/>
    <cellStyle name="Input 8 3" xfId="8853" xr:uid="{00000000-0005-0000-0000-000042220000}"/>
    <cellStyle name="Input 9" xfId="8854" xr:uid="{00000000-0005-0000-0000-000043220000}"/>
    <cellStyle name="Input 9 2" xfId="8855" xr:uid="{00000000-0005-0000-0000-000044220000}"/>
    <cellStyle name="Input Cell" xfId="8856" xr:uid="{00000000-0005-0000-0000-000045220000}"/>
    <cellStyle name="Input Cell 2" xfId="8857" xr:uid="{00000000-0005-0000-0000-000046220000}"/>
    <cellStyle name="Input Cell 3" xfId="8858" xr:uid="{00000000-0005-0000-0000-000047220000}"/>
    <cellStyle name="Input Data" xfId="8859" xr:uid="{00000000-0005-0000-0000-000048220000}"/>
    <cellStyle name="Input Formulas" xfId="8860" xr:uid="{00000000-0005-0000-0000-000049220000}"/>
    <cellStyle name="Input(decimal)" xfId="8861" xr:uid="{00000000-0005-0000-0000-00004A220000}"/>
    <cellStyle name="InputSheetHeading" xfId="8862" xr:uid="{00000000-0005-0000-0000-00004B220000}"/>
    <cellStyle name="Insatisfaisant" xfId="8863" xr:uid="{00000000-0005-0000-0000-00004C220000}"/>
    <cellStyle name="Instructions" xfId="8864" xr:uid="{00000000-0005-0000-0000-00004D220000}"/>
    <cellStyle name="Integer" xfId="8865" xr:uid="{00000000-0005-0000-0000-00004E220000}"/>
    <cellStyle name="item" xfId="8866" xr:uid="{00000000-0005-0000-0000-00004F220000}"/>
    <cellStyle name="item 2" xfId="8867" xr:uid="{00000000-0005-0000-0000-000050220000}"/>
    <cellStyle name="Komma [0]_CM_DATA_TRAXIS" xfId="8868" xr:uid="{00000000-0005-0000-0000-000051220000}"/>
    <cellStyle name="Komma_CM_DATA_TRAXIS" xfId="8869" xr:uid="{00000000-0005-0000-0000-000052220000}"/>
    <cellStyle name="KPMG Heading 1" xfId="8870" xr:uid="{00000000-0005-0000-0000-000053220000}"/>
    <cellStyle name="KPMG Heading 2" xfId="8871" xr:uid="{00000000-0005-0000-0000-000054220000}"/>
    <cellStyle name="KPMG Heading 3" xfId="8872" xr:uid="{00000000-0005-0000-0000-000055220000}"/>
    <cellStyle name="KPMG Heading 4" xfId="8873" xr:uid="{00000000-0005-0000-0000-000056220000}"/>
    <cellStyle name="KPMG Normal" xfId="8874" xr:uid="{00000000-0005-0000-0000-000057220000}"/>
    <cellStyle name="KPMG Normal Text" xfId="8875" xr:uid="{00000000-0005-0000-0000-000058220000}"/>
    <cellStyle name="KS" xfId="8876" xr:uid="{00000000-0005-0000-0000-000059220000}"/>
    <cellStyle name="Label" xfId="8877" xr:uid="{00000000-0005-0000-0000-00005A220000}"/>
    <cellStyle name="Lable_1" xfId="8878" xr:uid="{00000000-0005-0000-0000-00005B220000}"/>
    <cellStyle name="Large" xfId="8879" xr:uid="{00000000-0005-0000-0000-00005C220000}"/>
    <cellStyle name="Lien hypertexte visité_Cashflow Yong In  May 2002 (based on Pusan 40 cars)" xfId="8880" xr:uid="{00000000-0005-0000-0000-00005D220000}"/>
    <cellStyle name="Lien hypertexte_Ankara-New costing - based on T1" xfId="8881" xr:uid="{00000000-0005-0000-0000-00005E220000}"/>
    <cellStyle name="Link" xfId="8882" xr:uid="{00000000-0005-0000-0000-00005F220000}"/>
    <cellStyle name="Link 10" xfId="8883" xr:uid="{00000000-0005-0000-0000-000060220000}"/>
    <cellStyle name="Link 10 2" xfId="8884" xr:uid="{00000000-0005-0000-0000-000061220000}"/>
    <cellStyle name="Link 11" xfId="8885" xr:uid="{00000000-0005-0000-0000-000062220000}"/>
    <cellStyle name="Link 11 2" xfId="8886" xr:uid="{00000000-0005-0000-0000-000063220000}"/>
    <cellStyle name="Link 12" xfId="8887" xr:uid="{00000000-0005-0000-0000-000064220000}"/>
    <cellStyle name="Link 12 2" xfId="8888" xr:uid="{00000000-0005-0000-0000-000065220000}"/>
    <cellStyle name="Link 13" xfId="8889" xr:uid="{00000000-0005-0000-0000-000066220000}"/>
    <cellStyle name="Link 13 2" xfId="8890" xr:uid="{00000000-0005-0000-0000-000067220000}"/>
    <cellStyle name="Link 14" xfId="8891" xr:uid="{00000000-0005-0000-0000-000068220000}"/>
    <cellStyle name="Link 14 2" xfId="8892" xr:uid="{00000000-0005-0000-0000-000069220000}"/>
    <cellStyle name="Link 15" xfId="8893" xr:uid="{00000000-0005-0000-0000-00006A220000}"/>
    <cellStyle name="Link 15 2" xfId="8894" xr:uid="{00000000-0005-0000-0000-00006B220000}"/>
    <cellStyle name="Link 16" xfId="8895" xr:uid="{00000000-0005-0000-0000-00006C220000}"/>
    <cellStyle name="Link 16 2" xfId="8896" xr:uid="{00000000-0005-0000-0000-00006D220000}"/>
    <cellStyle name="Link 17" xfId="8897" xr:uid="{00000000-0005-0000-0000-00006E220000}"/>
    <cellStyle name="Link 17 2" xfId="8898" xr:uid="{00000000-0005-0000-0000-00006F220000}"/>
    <cellStyle name="Link 18" xfId="8899" xr:uid="{00000000-0005-0000-0000-000070220000}"/>
    <cellStyle name="Link 18 2" xfId="8900" xr:uid="{00000000-0005-0000-0000-000071220000}"/>
    <cellStyle name="Link 19" xfId="8901" xr:uid="{00000000-0005-0000-0000-000072220000}"/>
    <cellStyle name="Link 19 2" xfId="8902" xr:uid="{00000000-0005-0000-0000-000073220000}"/>
    <cellStyle name="Link 2" xfId="8903" xr:uid="{00000000-0005-0000-0000-000074220000}"/>
    <cellStyle name="Link 2 10" xfId="8904" xr:uid="{00000000-0005-0000-0000-000075220000}"/>
    <cellStyle name="Link 2 11" xfId="8905" xr:uid="{00000000-0005-0000-0000-000076220000}"/>
    <cellStyle name="Link 2 12" xfId="8906" xr:uid="{00000000-0005-0000-0000-000077220000}"/>
    <cellStyle name="Link 2 13" xfId="8907" xr:uid="{00000000-0005-0000-0000-000078220000}"/>
    <cellStyle name="Link 2 14" xfId="8908" xr:uid="{00000000-0005-0000-0000-000079220000}"/>
    <cellStyle name="Link 2 15" xfId="8909" xr:uid="{00000000-0005-0000-0000-00007A220000}"/>
    <cellStyle name="Link 2 16" xfId="8910" xr:uid="{00000000-0005-0000-0000-00007B220000}"/>
    <cellStyle name="Link 2 17" xfId="8911" xr:uid="{00000000-0005-0000-0000-00007C220000}"/>
    <cellStyle name="Link 2 18" xfId="8912" xr:uid="{00000000-0005-0000-0000-00007D220000}"/>
    <cellStyle name="Link 2 19" xfId="8913" xr:uid="{00000000-0005-0000-0000-00007E220000}"/>
    <cellStyle name="Link 2 2" xfId="8914" xr:uid="{00000000-0005-0000-0000-00007F220000}"/>
    <cellStyle name="Link 2 2 2" xfId="8915" xr:uid="{00000000-0005-0000-0000-000080220000}"/>
    <cellStyle name="Link 2 2 2 2" xfId="8916" xr:uid="{00000000-0005-0000-0000-000081220000}"/>
    <cellStyle name="Link 2 2 3" xfId="8917" xr:uid="{00000000-0005-0000-0000-000082220000}"/>
    <cellStyle name="Link 2 2 4" xfId="8918" xr:uid="{00000000-0005-0000-0000-000083220000}"/>
    <cellStyle name="Link 2 2 5" xfId="8919" xr:uid="{00000000-0005-0000-0000-000084220000}"/>
    <cellStyle name="Link 2 20" xfId="8920" xr:uid="{00000000-0005-0000-0000-000085220000}"/>
    <cellStyle name="Link 2 21" xfId="8921" xr:uid="{00000000-0005-0000-0000-000086220000}"/>
    <cellStyle name="Link 2 22" xfId="8922" xr:uid="{00000000-0005-0000-0000-000087220000}"/>
    <cellStyle name="Link 2 23" xfId="8923" xr:uid="{00000000-0005-0000-0000-000088220000}"/>
    <cellStyle name="Link 2 24" xfId="8924" xr:uid="{00000000-0005-0000-0000-000089220000}"/>
    <cellStyle name="Link 2 25" xfId="8925" xr:uid="{00000000-0005-0000-0000-00008A220000}"/>
    <cellStyle name="Link 2 26" xfId="8926" xr:uid="{00000000-0005-0000-0000-00008B220000}"/>
    <cellStyle name="Link 2 27" xfId="8927" xr:uid="{00000000-0005-0000-0000-00008C220000}"/>
    <cellStyle name="Link 2 28" xfId="8928" xr:uid="{00000000-0005-0000-0000-00008D220000}"/>
    <cellStyle name="Link 2 29" xfId="8929" xr:uid="{00000000-0005-0000-0000-00008E220000}"/>
    <cellStyle name="Link 2 3" xfId="8930" xr:uid="{00000000-0005-0000-0000-00008F220000}"/>
    <cellStyle name="Link 2 3 2" xfId="8931" xr:uid="{00000000-0005-0000-0000-000090220000}"/>
    <cellStyle name="Link 2 3 2 2" xfId="8932" xr:uid="{00000000-0005-0000-0000-000091220000}"/>
    <cellStyle name="Link 2 3 3" xfId="8933" xr:uid="{00000000-0005-0000-0000-000092220000}"/>
    <cellStyle name="Link 2 3 4" xfId="8934" xr:uid="{00000000-0005-0000-0000-000093220000}"/>
    <cellStyle name="Link 2 3 5" xfId="8935" xr:uid="{00000000-0005-0000-0000-000094220000}"/>
    <cellStyle name="Link 2 30" xfId="8936" xr:uid="{00000000-0005-0000-0000-000095220000}"/>
    <cellStyle name="Link 2 31" xfId="8937" xr:uid="{00000000-0005-0000-0000-000096220000}"/>
    <cellStyle name="Link 2 32" xfId="8938" xr:uid="{00000000-0005-0000-0000-000097220000}"/>
    <cellStyle name="Link 2 33" xfId="8939" xr:uid="{00000000-0005-0000-0000-000098220000}"/>
    <cellStyle name="Link 2 34" xfId="8940" xr:uid="{00000000-0005-0000-0000-000099220000}"/>
    <cellStyle name="Link 2 35" xfId="8941" xr:uid="{00000000-0005-0000-0000-00009A220000}"/>
    <cellStyle name="Link 2 36" xfId="8942" xr:uid="{00000000-0005-0000-0000-00009B220000}"/>
    <cellStyle name="Link 2 37" xfId="8943" xr:uid="{00000000-0005-0000-0000-00009C220000}"/>
    <cellStyle name="Link 2 38" xfId="8944" xr:uid="{00000000-0005-0000-0000-00009D220000}"/>
    <cellStyle name="Link 2 39" xfId="8945" xr:uid="{00000000-0005-0000-0000-00009E220000}"/>
    <cellStyle name="Link 2 4" xfId="8946" xr:uid="{00000000-0005-0000-0000-00009F220000}"/>
    <cellStyle name="Link 2 4 10" xfId="8947" xr:uid="{00000000-0005-0000-0000-0000A0220000}"/>
    <cellStyle name="Link 2 4 11" xfId="8948" xr:uid="{00000000-0005-0000-0000-0000A1220000}"/>
    <cellStyle name="Link 2 4 12" xfId="8949" xr:uid="{00000000-0005-0000-0000-0000A2220000}"/>
    <cellStyle name="Link 2 4 13" xfId="8950" xr:uid="{00000000-0005-0000-0000-0000A3220000}"/>
    <cellStyle name="Link 2 4 14" xfId="8951" xr:uid="{00000000-0005-0000-0000-0000A4220000}"/>
    <cellStyle name="Link 2 4 15" xfId="8952" xr:uid="{00000000-0005-0000-0000-0000A5220000}"/>
    <cellStyle name="Link 2 4 16" xfId="8953" xr:uid="{00000000-0005-0000-0000-0000A6220000}"/>
    <cellStyle name="Link 2 4 17" xfId="8954" xr:uid="{00000000-0005-0000-0000-0000A7220000}"/>
    <cellStyle name="Link 2 4 18" xfId="8955" xr:uid="{00000000-0005-0000-0000-0000A8220000}"/>
    <cellStyle name="Link 2 4 19" xfId="8956" xr:uid="{00000000-0005-0000-0000-0000A9220000}"/>
    <cellStyle name="Link 2 4 2" xfId="8957" xr:uid="{00000000-0005-0000-0000-0000AA220000}"/>
    <cellStyle name="Link 2 4 2 2" xfId="8958" xr:uid="{00000000-0005-0000-0000-0000AB220000}"/>
    <cellStyle name="Link 2 4 2 2 2" xfId="8959" xr:uid="{00000000-0005-0000-0000-0000AC220000}"/>
    <cellStyle name="Link 2 4 2 3" xfId="8960" xr:uid="{00000000-0005-0000-0000-0000AD220000}"/>
    <cellStyle name="Link 2 4 20" xfId="8961" xr:uid="{00000000-0005-0000-0000-0000AE220000}"/>
    <cellStyle name="Link 2 4 21" xfId="8962" xr:uid="{00000000-0005-0000-0000-0000AF220000}"/>
    <cellStyle name="Link 2 4 22" xfId="8963" xr:uid="{00000000-0005-0000-0000-0000B0220000}"/>
    <cellStyle name="Link 2 4 3" xfId="8964" xr:uid="{00000000-0005-0000-0000-0000B1220000}"/>
    <cellStyle name="Link 2 4 3 2" xfId="8965" xr:uid="{00000000-0005-0000-0000-0000B2220000}"/>
    <cellStyle name="Link 2 4 4" xfId="8966" xr:uid="{00000000-0005-0000-0000-0000B3220000}"/>
    <cellStyle name="Link 2 4 5" xfId="8967" xr:uid="{00000000-0005-0000-0000-0000B4220000}"/>
    <cellStyle name="Link 2 4 6" xfId="8968" xr:uid="{00000000-0005-0000-0000-0000B5220000}"/>
    <cellStyle name="Link 2 4 7" xfId="8969" xr:uid="{00000000-0005-0000-0000-0000B6220000}"/>
    <cellStyle name="Link 2 4 8" xfId="8970" xr:uid="{00000000-0005-0000-0000-0000B7220000}"/>
    <cellStyle name="Link 2 4 9" xfId="8971" xr:uid="{00000000-0005-0000-0000-0000B8220000}"/>
    <cellStyle name="Link 2 40" xfId="8972" xr:uid="{00000000-0005-0000-0000-0000B9220000}"/>
    <cellStyle name="Link 2 41" xfId="8973" xr:uid="{00000000-0005-0000-0000-0000BA220000}"/>
    <cellStyle name="Link 2 42" xfId="8974" xr:uid="{00000000-0005-0000-0000-0000BB220000}"/>
    <cellStyle name="Link 2 43" xfId="8975" xr:uid="{00000000-0005-0000-0000-0000BC220000}"/>
    <cellStyle name="Link 2 44" xfId="8976" xr:uid="{00000000-0005-0000-0000-0000BD220000}"/>
    <cellStyle name="Link 2 45" xfId="8977" xr:uid="{00000000-0005-0000-0000-0000BE220000}"/>
    <cellStyle name="Link 2 46" xfId="8978" xr:uid="{00000000-0005-0000-0000-0000BF220000}"/>
    <cellStyle name="Link 2 47" xfId="8979" xr:uid="{00000000-0005-0000-0000-0000C0220000}"/>
    <cellStyle name="Link 2 48" xfId="8980" xr:uid="{00000000-0005-0000-0000-0000C1220000}"/>
    <cellStyle name="Link 2 49" xfId="8981" xr:uid="{00000000-0005-0000-0000-0000C2220000}"/>
    <cellStyle name="Link 2 5" xfId="8982" xr:uid="{00000000-0005-0000-0000-0000C3220000}"/>
    <cellStyle name="Link 2 5 10" xfId="8983" xr:uid="{00000000-0005-0000-0000-0000C4220000}"/>
    <cellStyle name="Link 2 5 11" xfId="8984" xr:uid="{00000000-0005-0000-0000-0000C5220000}"/>
    <cellStyle name="Link 2 5 12" xfId="8985" xr:uid="{00000000-0005-0000-0000-0000C6220000}"/>
    <cellStyle name="Link 2 5 13" xfId="8986" xr:uid="{00000000-0005-0000-0000-0000C7220000}"/>
    <cellStyle name="Link 2 5 14" xfId="8987" xr:uid="{00000000-0005-0000-0000-0000C8220000}"/>
    <cellStyle name="Link 2 5 15" xfId="8988" xr:uid="{00000000-0005-0000-0000-0000C9220000}"/>
    <cellStyle name="Link 2 5 16" xfId="8989" xr:uid="{00000000-0005-0000-0000-0000CA220000}"/>
    <cellStyle name="Link 2 5 17" xfId="8990" xr:uid="{00000000-0005-0000-0000-0000CB220000}"/>
    <cellStyle name="Link 2 5 18" xfId="8991" xr:uid="{00000000-0005-0000-0000-0000CC220000}"/>
    <cellStyle name="Link 2 5 19" xfId="8992" xr:uid="{00000000-0005-0000-0000-0000CD220000}"/>
    <cellStyle name="Link 2 5 2" xfId="8993" xr:uid="{00000000-0005-0000-0000-0000CE220000}"/>
    <cellStyle name="Link 2 5 2 2" xfId="8994" xr:uid="{00000000-0005-0000-0000-0000CF220000}"/>
    <cellStyle name="Link 2 5 20" xfId="8995" xr:uid="{00000000-0005-0000-0000-0000D0220000}"/>
    <cellStyle name="Link 2 5 21" xfId="8996" xr:uid="{00000000-0005-0000-0000-0000D1220000}"/>
    <cellStyle name="Link 2 5 3" xfId="8997" xr:uid="{00000000-0005-0000-0000-0000D2220000}"/>
    <cellStyle name="Link 2 5 4" xfId="8998" xr:uid="{00000000-0005-0000-0000-0000D3220000}"/>
    <cellStyle name="Link 2 5 5" xfId="8999" xr:uid="{00000000-0005-0000-0000-0000D4220000}"/>
    <cellStyle name="Link 2 5 6" xfId="9000" xr:uid="{00000000-0005-0000-0000-0000D5220000}"/>
    <cellStyle name="Link 2 5 7" xfId="9001" xr:uid="{00000000-0005-0000-0000-0000D6220000}"/>
    <cellStyle name="Link 2 5 8" xfId="9002" xr:uid="{00000000-0005-0000-0000-0000D7220000}"/>
    <cellStyle name="Link 2 5 9" xfId="9003" xr:uid="{00000000-0005-0000-0000-0000D8220000}"/>
    <cellStyle name="Link 2 50" xfId="9004" xr:uid="{00000000-0005-0000-0000-0000D9220000}"/>
    <cellStyle name="Link 2 51" xfId="9005" xr:uid="{00000000-0005-0000-0000-0000DA220000}"/>
    <cellStyle name="Link 2 52" xfId="9006" xr:uid="{00000000-0005-0000-0000-0000DB220000}"/>
    <cellStyle name="Link 2 53" xfId="9007" xr:uid="{00000000-0005-0000-0000-0000DC220000}"/>
    <cellStyle name="Link 2 54" xfId="9008" xr:uid="{00000000-0005-0000-0000-0000DD220000}"/>
    <cellStyle name="Link 2 55" xfId="9009" xr:uid="{00000000-0005-0000-0000-0000DE220000}"/>
    <cellStyle name="Link 2 56" xfId="9010" xr:uid="{00000000-0005-0000-0000-0000DF220000}"/>
    <cellStyle name="Link 2 57" xfId="9011" xr:uid="{00000000-0005-0000-0000-0000E0220000}"/>
    <cellStyle name="Link 2 58" xfId="9012" xr:uid="{00000000-0005-0000-0000-0000E1220000}"/>
    <cellStyle name="Link 2 59" xfId="9013" xr:uid="{00000000-0005-0000-0000-0000E2220000}"/>
    <cellStyle name="Link 2 6" xfId="9014" xr:uid="{00000000-0005-0000-0000-0000E3220000}"/>
    <cellStyle name="Link 2 6 2" xfId="9015" xr:uid="{00000000-0005-0000-0000-0000E4220000}"/>
    <cellStyle name="Link 2 6 3" xfId="9016" xr:uid="{00000000-0005-0000-0000-0000E5220000}"/>
    <cellStyle name="Link 2 60" xfId="9017" xr:uid="{00000000-0005-0000-0000-0000E6220000}"/>
    <cellStyle name="Link 2 61" xfId="9018" xr:uid="{00000000-0005-0000-0000-0000E7220000}"/>
    <cellStyle name="Link 2 62" xfId="9019" xr:uid="{00000000-0005-0000-0000-0000E8220000}"/>
    <cellStyle name="Link 2 63" xfId="9020" xr:uid="{00000000-0005-0000-0000-0000E9220000}"/>
    <cellStyle name="Link 2 64" xfId="9021" xr:uid="{00000000-0005-0000-0000-0000EA220000}"/>
    <cellStyle name="Link 2 65" xfId="9022" xr:uid="{00000000-0005-0000-0000-0000EB220000}"/>
    <cellStyle name="Link 2 66" xfId="9023" xr:uid="{00000000-0005-0000-0000-0000EC220000}"/>
    <cellStyle name="Link 2 67" xfId="9024" xr:uid="{00000000-0005-0000-0000-0000ED220000}"/>
    <cellStyle name="Link 2 68" xfId="9025" xr:uid="{00000000-0005-0000-0000-0000EE220000}"/>
    <cellStyle name="Link 2 69" xfId="9026" xr:uid="{00000000-0005-0000-0000-0000EF220000}"/>
    <cellStyle name="Link 2 7" xfId="9027" xr:uid="{00000000-0005-0000-0000-0000F0220000}"/>
    <cellStyle name="Link 2 70" xfId="9028" xr:uid="{00000000-0005-0000-0000-0000F1220000}"/>
    <cellStyle name="Link 2 71" xfId="9029" xr:uid="{00000000-0005-0000-0000-0000F2220000}"/>
    <cellStyle name="Link 2 72" xfId="9030" xr:uid="{00000000-0005-0000-0000-0000F3220000}"/>
    <cellStyle name="Link 2 73" xfId="9031" xr:uid="{00000000-0005-0000-0000-0000F4220000}"/>
    <cellStyle name="Link 2 74" xfId="9032" xr:uid="{00000000-0005-0000-0000-0000F5220000}"/>
    <cellStyle name="Link 2 75" xfId="9033" xr:uid="{00000000-0005-0000-0000-0000F6220000}"/>
    <cellStyle name="Link 2 76" xfId="9034" xr:uid="{00000000-0005-0000-0000-0000F7220000}"/>
    <cellStyle name="Link 2 77" xfId="9035" xr:uid="{00000000-0005-0000-0000-0000F8220000}"/>
    <cellStyle name="Link 2 78" xfId="9036" xr:uid="{00000000-0005-0000-0000-0000F9220000}"/>
    <cellStyle name="Link 2 79" xfId="9037" xr:uid="{00000000-0005-0000-0000-0000FA220000}"/>
    <cellStyle name="Link 2 8" xfId="9038" xr:uid="{00000000-0005-0000-0000-0000FB220000}"/>
    <cellStyle name="Link 2 80" xfId="9039" xr:uid="{00000000-0005-0000-0000-0000FC220000}"/>
    <cellStyle name="Link 2 81" xfId="9040" xr:uid="{00000000-0005-0000-0000-0000FD220000}"/>
    <cellStyle name="Link 2 82" xfId="9041" xr:uid="{00000000-0005-0000-0000-0000FE220000}"/>
    <cellStyle name="Link 2 83" xfId="9042" xr:uid="{00000000-0005-0000-0000-0000FF220000}"/>
    <cellStyle name="Link 2 84" xfId="9043" xr:uid="{00000000-0005-0000-0000-000000230000}"/>
    <cellStyle name="Link 2 9" xfId="9044" xr:uid="{00000000-0005-0000-0000-000001230000}"/>
    <cellStyle name="Link 20" xfId="9045" xr:uid="{00000000-0005-0000-0000-000002230000}"/>
    <cellStyle name="Link 20 2" xfId="9046" xr:uid="{00000000-0005-0000-0000-000003230000}"/>
    <cellStyle name="Link 21" xfId="9047" xr:uid="{00000000-0005-0000-0000-000004230000}"/>
    <cellStyle name="Link 21 2" xfId="9048" xr:uid="{00000000-0005-0000-0000-000005230000}"/>
    <cellStyle name="Link 22" xfId="9049" xr:uid="{00000000-0005-0000-0000-000006230000}"/>
    <cellStyle name="Link 22 2" xfId="9050" xr:uid="{00000000-0005-0000-0000-000007230000}"/>
    <cellStyle name="Link 23" xfId="9051" xr:uid="{00000000-0005-0000-0000-000008230000}"/>
    <cellStyle name="Link 23 2" xfId="9052" xr:uid="{00000000-0005-0000-0000-000009230000}"/>
    <cellStyle name="Link 24" xfId="9053" xr:uid="{00000000-0005-0000-0000-00000A230000}"/>
    <cellStyle name="Link 24 2" xfId="9054" xr:uid="{00000000-0005-0000-0000-00000B230000}"/>
    <cellStyle name="Link 25" xfId="9055" xr:uid="{00000000-0005-0000-0000-00000C230000}"/>
    <cellStyle name="Link 25 2" xfId="9056" xr:uid="{00000000-0005-0000-0000-00000D230000}"/>
    <cellStyle name="Link 26" xfId="9057" xr:uid="{00000000-0005-0000-0000-00000E230000}"/>
    <cellStyle name="Link 26 2" xfId="9058" xr:uid="{00000000-0005-0000-0000-00000F230000}"/>
    <cellStyle name="Link 27" xfId="9059" xr:uid="{00000000-0005-0000-0000-000010230000}"/>
    <cellStyle name="Link 28" xfId="9060" xr:uid="{00000000-0005-0000-0000-000011230000}"/>
    <cellStyle name="Link 29" xfId="9061" xr:uid="{00000000-0005-0000-0000-000012230000}"/>
    <cellStyle name="Link 3" xfId="9062" xr:uid="{00000000-0005-0000-0000-000013230000}"/>
    <cellStyle name="Link 3 2" xfId="9063" xr:uid="{00000000-0005-0000-0000-000014230000}"/>
    <cellStyle name="Link 3 2 2" xfId="9064" xr:uid="{00000000-0005-0000-0000-000015230000}"/>
    <cellStyle name="Link 3 3" xfId="9065" xr:uid="{00000000-0005-0000-0000-000016230000}"/>
    <cellStyle name="Link 3 4" xfId="9066" xr:uid="{00000000-0005-0000-0000-000017230000}"/>
    <cellStyle name="Link 3 5" xfId="9067" xr:uid="{00000000-0005-0000-0000-000018230000}"/>
    <cellStyle name="Link 30" xfId="9068" xr:uid="{00000000-0005-0000-0000-000019230000}"/>
    <cellStyle name="Link 31" xfId="9069" xr:uid="{00000000-0005-0000-0000-00001A230000}"/>
    <cellStyle name="Link 32" xfId="9070" xr:uid="{00000000-0005-0000-0000-00001B230000}"/>
    <cellStyle name="Link 33" xfId="9071" xr:uid="{00000000-0005-0000-0000-00001C230000}"/>
    <cellStyle name="Link 34" xfId="9072" xr:uid="{00000000-0005-0000-0000-00001D230000}"/>
    <cellStyle name="Link 35" xfId="9073" xr:uid="{00000000-0005-0000-0000-00001E230000}"/>
    <cellStyle name="Link 36" xfId="9074" xr:uid="{00000000-0005-0000-0000-00001F230000}"/>
    <cellStyle name="Link 37" xfId="9075" xr:uid="{00000000-0005-0000-0000-000020230000}"/>
    <cellStyle name="Link 38" xfId="9076" xr:uid="{00000000-0005-0000-0000-000021230000}"/>
    <cellStyle name="Link 39" xfId="9077" xr:uid="{00000000-0005-0000-0000-000022230000}"/>
    <cellStyle name="Link 4" xfId="9078" xr:uid="{00000000-0005-0000-0000-000023230000}"/>
    <cellStyle name="Link 4 2" xfId="9079" xr:uid="{00000000-0005-0000-0000-000024230000}"/>
    <cellStyle name="Link 4 2 2" xfId="9080" xr:uid="{00000000-0005-0000-0000-000025230000}"/>
    <cellStyle name="Link 4 3" xfId="9081" xr:uid="{00000000-0005-0000-0000-000026230000}"/>
    <cellStyle name="Link 4 4" xfId="9082" xr:uid="{00000000-0005-0000-0000-000027230000}"/>
    <cellStyle name="Link 4 5" xfId="9083" xr:uid="{00000000-0005-0000-0000-000028230000}"/>
    <cellStyle name="Link 40" xfId="9084" xr:uid="{00000000-0005-0000-0000-000029230000}"/>
    <cellStyle name="Link 41" xfId="9085" xr:uid="{00000000-0005-0000-0000-00002A230000}"/>
    <cellStyle name="Link 42" xfId="9086" xr:uid="{00000000-0005-0000-0000-00002B230000}"/>
    <cellStyle name="Link 43" xfId="9087" xr:uid="{00000000-0005-0000-0000-00002C230000}"/>
    <cellStyle name="Link 44" xfId="9088" xr:uid="{00000000-0005-0000-0000-00002D230000}"/>
    <cellStyle name="Link 45" xfId="9089" xr:uid="{00000000-0005-0000-0000-00002E230000}"/>
    <cellStyle name="Link 46" xfId="9090" xr:uid="{00000000-0005-0000-0000-00002F230000}"/>
    <cellStyle name="Link 47" xfId="9091" xr:uid="{00000000-0005-0000-0000-000030230000}"/>
    <cellStyle name="Link 48" xfId="9092" xr:uid="{00000000-0005-0000-0000-000031230000}"/>
    <cellStyle name="Link 49" xfId="9093" xr:uid="{00000000-0005-0000-0000-000032230000}"/>
    <cellStyle name="Link 5" xfId="9094" xr:uid="{00000000-0005-0000-0000-000033230000}"/>
    <cellStyle name="Link 5 10" xfId="9095" xr:uid="{00000000-0005-0000-0000-000034230000}"/>
    <cellStyle name="Link 5 11" xfId="9096" xr:uid="{00000000-0005-0000-0000-000035230000}"/>
    <cellStyle name="Link 5 12" xfId="9097" xr:uid="{00000000-0005-0000-0000-000036230000}"/>
    <cellStyle name="Link 5 13" xfId="9098" xr:uid="{00000000-0005-0000-0000-000037230000}"/>
    <cellStyle name="Link 5 14" xfId="9099" xr:uid="{00000000-0005-0000-0000-000038230000}"/>
    <cellStyle name="Link 5 15" xfId="9100" xr:uid="{00000000-0005-0000-0000-000039230000}"/>
    <cellStyle name="Link 5 16" xfId="9101" xr:uid="{00000000-0005-0000-0000-00003A230000}"/>
    <cellStyle name="Link 5 17" xfId="9102" xr:uid="{00000000-0005-0000-0000-00003B230000}"/>
    <cellStyle name="Link 5 18" xfId="9103" xr:uid="{00000000-0005-0000-0000-00003C230000}"/>
    <cellStyle name="Link 5 19" xfId="9104" xr:uid="{00000000-0005-0000-0000-00003D230000}"/>
    <cellStyle name="Link 5 2" xfId="9105" xr:uid="{00000000-0005-0000-0000-00003E230000}"/>
    <cellStyle name="Link 5 2 2" xfId="9106" xr:uid="{00000000-0005-0000-0000-00003F230000}"/>
    <cellStyle name="Link 5 2 2 2" xfId="9107" xr:uid="{00000000-0005-0000-0000-000040230000}"/>
    <cellStyle name="Link 5 2 3" xfId="9108" xr:uid="{00000000-0005-0000-0000-000041230000}"/>
    <cellStyle name="Link 5 2 3 10" xfId="9109" xr:uid="{00000000-0005-0000-0000-000042230000}"/>
    <cellStyle name="Link 5 2 3 11" xfId="9110" xr:uid="{00000000-0005-0000-0000-000043230000}"/>
    <cellStyle name="Link 5 2 3 12" xfId="9111" xr:uid="{00000000-0005-0000-0000-000044230000}"/>
    <cellStyle name="Link 5 2 3 13" xfId="9112" xr:uid="{00000000-0005-0000-0000-000045230000}"/>
    <cellStyle name="Link 5 2 3 14" xfId="9113" xr:uid="{00000000-0005-0000-0000-000046230000}"/>
    <cellStyle name="Link 5 2 3 15" xfId="9114" xr:uid="{00000000-0005-0000-0000-000047230000}"/>
    <cellStyle name="Link 5 2 3 16" xfId="9115" xr:uid="{00000000-0005-0000-0000-000048230000}"/>
    <cellStyle name="Link 5 2 3 17" xfId="9116" xr:uid="{00000000-0005-0000-0000-000049230000}"/>
    <cellStyle name="Link 5 2 3 18" xfId="9117" xr:uid="{00000000-0005-0000-0000-00004A230000}"/>
    <cellStyle name="Link 5 2 3 19" xfId="9118" xr:uid="{00000000-0005-0000-0000-00004B230000}"/>
    <cellStyle name="Link 5 2 3 2" xfId="9119" xr:uid="{00000000-0005-0000-0000-00004C230000}"/>
    <cellStyle name="Link 5 2 3 2 2" xfId="9120" xr:uid="{00000000-0005-0000-0000-00004D230000}"/>
    <cellStyle name="Link 5 2 3 3" xfId="9121" xr:uid="{00000000-0005-0000-0000-00004E230000}"/>
    <cellStyle name="Link 5 2 3 4" xfId="9122" xr:uid="{00000000-0005-0000-0000-00004F230000}"/>
    <cellStyle name="Link 5 2 3 5" xfId="9123" xr:uid="{00000000-0005-0000-0000-000050230000}"/>
    <cellStyle name="Link 5 2 3 6" xfId="9124" xr:uid="{00000000-0005-0000-0000-000051230000}"/>
    <cellStyle name="Link 5 2 3 7" xfId="9125" xr:uid="{00000000-0005-0000-0000-000052230000}"/>
    <cellStyle name="Link 5 2 3 8" xfId="9126" xr:uid="{00000000-0005-0000-0000-000053230000}"/>
    <cellStyle name="Link 5 2 3 9" xfId="9127" xr:uid="{00000000-0005-0000-0000-000054230000}"/>
    <cellStyle name="Link 5 2 4" xfId="9128" xr:uid="{00000000-0005-0000-0000-000055230000}"/>
    <cellStyle name="Link 5 20" xfId="9129" xr:uid="{00000000-0005-0000-0000-000056230000}"/>
    <cellStyle name="Link 5 21" xfId="9130" xr:uid="{00000000-0005-0000-0000-000057230000}"/>
    <cellStyle name="Link 5 22" xfId="9131" xr:uid="{00000000-0005-0000-0000-000058230000}"/>
    <cellStyle name="Link 5 23" xfId="9132" xr:uid="{00000000-0005-0000-0000-000059230000}"/>
    <cellStyle name="Link 5 3" xfId="9133" xr:uid="{00000000-0005-0000-0000-00005A230000}"/>
    <cellStyle name="Link 5 3 2" xfId="9134" xr:uid="{00000000-0005-0000-0000-00005B230000}"/>
    <cellStyle name="Link 5 4" xfId="9135" xr:uid="{00000000-0005-0000-0000-00005C230000}"/>
    <cellStyle name="Link 5 4 10" xfId="9136" xr:uid="{00000000-0005-0000-0000-00005D230000}"/>
    <cellStyle name="Link 5 4 11" xfId="9137" xr:uid="{00000000-0005-0000-0000-00005E230000}"/>
    <cellStyle name="Link 5 4 12" xfId="9138" xr:uid="{00000000-0005-0000-0000-00005F230000}"/>
    <cellStyle name="Link 5 4 13" xfId="9139" xr:uid="{00000000-0005-0000-0000-000060230000}"/>
    <cellStyle name="Link 5 4 14" xfId="9140" xr:uid="{00000000-0005-0000-0000-000061230000}"/>
    <cellStyle name="Link 5 4 15" xfId="9141" xr:uid="{00000000-0005-0000-0000-000062230000}"/>
    <cellStyle name="Link 5 4 16" xfId="9142" xr:uid="{00000000-0005-0000-0000-000063230000}"/>
    <cellStyle name="Link 5 4 17" xfId="9143" xr:uid="{00000000-0005-0000-0000-000064230000}"/>
    <cellStyle name="Link 5 4 18" xfId="9144" xr:uid="{00000000-0005-0000-0000-000065230000}"/>
    <cellStyle name="Link 5 4 19" xfId="9145" xr:uid="{00000000-0005-0000-0000-000066230000}"/>
    <cellStyle name="Link 5 4 2" xfId="9146" xr:uid="{00000000-0005-0000-0000-000067230000}"/>
    <cellStyle name="Link 5 4 2 2" xfId="9147" xr:uid="{00000000-0005-0000-0000-000068230000}"/>
    <cellStyle name="Link 5 4 3" xfId="9148" xr:uid="{00000000-0005-0000-0000-000069230000}"/>
    <cellStyle name="Link 5 4 4" xfId="9149" xr:uid="{00000000-0005-0000-0000-00006A230000}"/>
    <cellStyle name="Link 5 4 5" xfId="9150" xr:uid="{00000000-0005-0000-0000-00006B230000}"/>
    <cellStyle name="Link 5 4 6" xfId="9151" xr:uid="{00000000-0005-0000-0000-00006C230000}"/>
    <cellStyle name="Link 5 4 7" xfId="9152" xr:uid="{00000000-0005-0000-0000-00006D230000}"/>
    <cellStyle name="Link 5 4 8" xfId="9153" xr:uid="{00000000-0005-0000-0000-00006E230000}"/>
    <cellStyle name="Link 5 4 9" xfId="9154" xr:uid="{00000000-0005-0000-0000-00006F230000}"/>
    <cellStyle name="Link 5 5" xfId="9155" xr:uid="{00000000-0005-0000-0000-000070230000}"/>
    <cellStyle name="Link 5 5 2" xfId="9156" xr:uid="{00000000-0005-0000-0000-000071230000}"/>
    <cellStyle name="Link 5 6" xfId="9157" xr:uid="{00000000-0005-0000-0000-000072230000}"/>
    <cellStyle name="Link 5 7" xfId="9158" xr:uid="{00000000-0005-0000-0000-000073230000}"/>
    <cellStyle name="Link 5 8" xfId="9159" xr:uid="{00000000-0005-0000-0000-000074230000}"/>
    <cellStyle name="Link 5 9" xfId="9160" xr:uid="{00000000-0005-0000-0000-000075230000}"/>
    <cellStyle name="Link 50" xfId="9161" xr:uid="{00000000-0005-0000-0000-000076230000}"/>
    <cellStyle name="Link 51" xfId="9162" xr:uid="{00000000-0005-0000-0000-000077230000}"/>
    <cellStyle name="Link 52" xfId="9163" xr:uid="{00000000-0005-0000-0000-000078230000}"/>
    <cellStyle name="Link 53" xfId="9164" xr:uid="{00000000-0005-0000-0000-000079230000}"/>
    <cellStyle name="Link 54" xfId="9165" xr:uid="{00000000-0005-0000-0000-00007A230000}"/>
    <cellStyle name="Link 55" xfId="9166" xr:uid="{00000000-0005-0000-0000-00007B230000}"/>
    <cellStyle name="Link 56" xfId="9167" xr:uid="{00000000-0005-0000-0000-00007C230000}"/>
    <cellStyle name="Link 57" xfId="9168" xr:uid="{00000000-0005-0000-0000-00007D230000}"/>
    <cellStyle name="Link 58" xfId="9169" xr:uid="{00000000-0005-0000-0000-00007E230000}"/>
    <cellStyle name="Link 59" xfId="9170" xr:uid="{00000000-0005-0000-0000-00007F230000}"/>
    <cellStyle name="Link 6" xfId="9171" xr:uid="{00000000-0005-0000-0000-000080230000}"/>
    <cellStyle name="Link 6 10" xfId="9172" xr:uid="{00000000-0005-0000-0000-000081230000}"/>
    <cellStyle name="Link 6 11" xfId="9173" xr:uid="{00000000-0005-0000-0000-000082230000}"/>
    <cellStyle name="Link 6 12" xfId="9174" xr:uid="{00000000-0005-0000-0000-000083230000}"/>
    <cellStyle name="Link 6 13" xfId="9175" xr:uid="{00000000-0005-0000-0000-000084230000}"/>
    <cellStyle name="Link 6 14" xfId="9176" xr:uid="{00000000-0005-0000-0000-000085230000}"/>
    <cellStyle name="Link 6 15" xfId="9177" xr:uid="{00000000-0005-0000-0000-000086230000}"/>
    <cellStyle name="Link 6 16" xfId="9178" xr:uid="{00000000-0005-0000-0000-000087230000}"/>
    <cellStyle name="Link 6 17" xfId="9179" xr:uid="{00000000-0005-0000-0000-000088230000}"/>
    <cellStyle name="Link 6 18" xfId="9180" xr:uid="{00000000-0005-0000-0000-000089230000}"/>
    <cellStyle name="Link 6 19" xfId="9181" xr:uid="{00000000-0005-0000-0000-00008A230000}"/>
    <cellStyle name="Link 6 2" xfId="9182" xr:uid="{00000000-0005-0000-0000-00008B230000}"/>
    <cellStyle name="Link 6 2 2" xfId="9183" xr:uid="{00000000-0005-0000-0000-00008C230000}"/>
    <cellStyle name="Link 6 2 2 2" xfId="9184" xr:uid="{00000000-0005-0000-0000-00008D230000}"/>
    <cellStyle name="Link 6 2 3" xfId="9185" xr:uid="{00000000-0005-0000-0000-00008E230000}"/>
    <cellStyle name="Link 6 20" xfId="9186" xr:uid="{00000000-0005-0000-0000-00008F230000}"/>
    <cellStyle name="Link 6 21" xfId="9187" xr:uid="{00000000-0005-0000-0000-000090230000}"/>
    <cellStyle name="Link 6 22" xfId="9188" xr:uid="{00000000-0005-0000-0000-000091230000}"/>
    <cellStyle name="Link 6 3" xfId="9189" xr:uid="{00000000-0005-0000-0000-000092230000}"/>
    <cellStyle name="Link 6 3 2" xfId="9190" xr:uid="{00000000-0005-0000-0000-000093230000}"/>
    <cellStyle name="Link 6 4" xfId="9191" xr:uid="{00000000-0005-0000-0000-000094230000}"/>
    <cellStyle name="Link 6 5" xfId="9192" xr:uid="{00000000-0005-0000-0000-000095230000}"/>
    <cellStyle name="Link 6 6" xfId="9193" xr:uid="{00000000-0005-0000-0000-000096230000}"/>
    <cellStyle name="Link 6 7" xfId="9194" xr:uid="{00000000-0005-0000-0000-000097230000}"/>
    <cellStyle name="Link 6 8" xfId="9195" xr:uid="{00000000-0005-0000-0000-000098230000}"/>
    <cellStyle name="Link 6 9" xfId="9196" xr:uid="{00000000-0005-0000-0000-000099230000}"/>
    <cellStyle name="Link 60" xfId="9197" xr:uid="{00000000-0005-0000-0000-00009A230000}"/>
    <cellStyle name="Link 61" xfId="9198" xr:uid="{00000000-0005-0000-0000-00009B230000}"/>
    <cellStyle name="Link 62" xfId="9199" xr:uid="{00000000-0005-0000-0000-00009C230000}"/>
    <cellStyle name="Link 63" xfId="9200" xr:uid="{00000000-0005-0000-0000-00009D230000}"/>
    <cellStyle name="Link 64" xfId="9201" xr:uid="{00000000-0005-0000-0000-00009E230000}"/>
    <cellStyle name="Link 65" xfId="9202" xr:uid="{00000000-0005-0000-0000-00009F230000}"/>
    <cellStyle name="Link 66" xfId="9203" xr:uid="{00000000-0005-0000-0000-0000A0230000}"/>
    <cellStyle name="Link 67" xfId="9204" xr:uid="{00000000-0005-0000-0000-0000A1230000}"/>
    <cellStyle name="Link 68" xfId="9205" xr:uid="{00000000-0005-0000-0000-0000A2230000}"/>
    <cellStyle name="Link 69" xfId="9206" xr:uid="{00000000-0005-0000-0000-0000A3230000}"/>
    <cellStyle name="Link 7" xfId="9207" xr:uid="{00000000-0005-0000-0000-0000A4230000}"/>
    <cellStyle name="Link 7 2" xfId="9208" xr:uid="{00000000-0005-0000-0000-0000A5230000}"/>
    <cellStyle name="Link 7 2 2" xfId="9209" xr:uid="{00000000-0005-0000-0000-0000A6230000}"/>
    <cellStyle name="Link 7 3" xfId="9210" xr:uid="{00000000-0005-0000-0000-0000A7230000}"/>
    <cellStyle name="Link 7 4" xfId="9211" xr:uid="{00000000-0005-0000-0000-0000A8230000}"/>
    <cellStyle name="Link 7 5" xfId="9212" xr:uid="{00000000-0005-0000-0000-0000A9230000}"/>
    <cellStyle name="Link 70" xfId="9213" xr:uid="{00000000-0005-0000-0000-0000AA230000}"/>
    <cellStyle name="Link 71" xfId="9214" xr:uid="{00000000-0005-0000-0000-0000AB230000}"/>
    <cellStyle name="Link 72" xfId="9215" xr:uid="{00000000-0005-0000-0000-0000AC230000}"/>
    <cellStyle name="Link 73" xfId="9216" xr:uid="{00000000-0005-0000-0000-0000AD230000}"/>
    <cellStyle name="Link 74" xfId="9217" xr:uid="{00000000-0005-0000-0000-0000AE230000}"/>
    <cellStyle name="Link 75" xfId="9218" xr:uid="{00000000-0005-0000-0000-0000AF230000}"/>
    <cellStyle name="Link 76" xfId="9219" xr:uid="{00000000-0005-0000-0000-0000B0230000}"/>
    <cellStyle name="Link 77" xfId="9220" xr:uid="{00000000-0005-0000-0000-0000B1230000}"/>
    <cellStyle name="Link 78" xfId="9221" xr:uid="{00000000-0005-0000-0000-0000B2230000}"/>
    <cellStyle name="Link 79" xfId="9222" xr:uid="{00000000-0005-0000-0000-0000B3230000}"/>
    <cellStyle name="Link 8" xfId="9223" xr:uid="{00000000-0005-0000-0000-0000B4230000}"/>
    <cellStyle name="Link 8 2" xfId="9224" xr:uid="{00000000-0005-0000-0000-0000B5230000}"/>
    <cellStyle name="Link 80" xfId="9225" xr:uid="{00000000-0005-0000-0000-0000B6230000}"/>
    <cellStyle name="Link 81" xfId="9226" xr:uid="{00000000-0005-0000-0000-0000B7230000}"/>
    <cellStyle name="Link 82" xfId="9227" xr:uid="{00000000-0005-0000-0000-0000B8230000}"/>
    <cellStyle name="Link 83" xfId="9228" xr:uid="{00000000-0005-0000-0000-0000B9230000}"/>
    <cellStyle name="Link 84" xfId="9229" xr:uid="{00000000-0005-0000-0000-0000BA230000}"/>
    <cellStyle name="Link 85" xfId="9230" xr:uid="{00000000-0005-0000-0000-0000BB230000}"/>
    <cellStyle name="Link 9" xfId="9231" xr:uid="{00000000-0005-0000-0000-0000BC230000}"/>
    <cellStyle name="Link 9 2" xfId="9232" xr:uid="{00000000-0005-0000-0000-0000BD230000}"/>
    <cellStyle name="Link_4 July 2012 Decomp" xfId="9233" xr:uid="{00000000-0005-0000-0000-0000BE230000}"/>
    <cellStyle name="Linked Cell 2" xfId="43" xr:uid="{00000000-0005-0000-0000-0000BF230000}"/>
    <cellStyle name="Linked Cell 2 2" xfId="9234" xr:uid="{00000000-0005-0000-0000-0000C0230000}"/>
    <cellStyle name="Linked Cell 2 3" xfId="9235" xr:uid="{00000000-0005-0000-0000-0000C1230000}"/>
    <cellStyle name="Linked Cell 2 4" xfId="9236" xr:uid="{00000000-0005-0000-0000-0000C2230000}"/>
    <cellStyle name="Linked Cell 3" xfId="9237" xr:uid="{00000000-0005-0000-0000-0000C3230000}"/>
    <cellStyle name="Linked Cell 4" xfId="9238" xr:uid="{00000000-0005-0000-0000-0000C4230000}"/>
    <cellStyle name="LinkedCell" xfId="9239" xr:uid="{00000000-0005-0000-0000-0000C5230000}"/>
    <cellStyle name="LinkedCellHours" xfId="9240" xr:uid="{00000000-0005-0000-0000-0000C6230000}"/>
    <cellStyle name="Macro" xfId="9241" xr:uid="{00000000-0005-0000-0000-0000C7230000}"/>
    <cellStyle name="Macro 2" xfId="9242" xr:uid="{00000000-0005-0000-0000-0000C8230000}"/>
    <cellStyle name="Macro 3" xfId="9243" xr:uid="{00000000-0005-0000-0000-0000C9230000}"/>
    <cellStyle name="MAIN HEADING" xfId="9244" xr:uid="{00000000-0005-0000-0000-0000CA230000}"/>
    <cellStyle name="MAIN HEADING 2" xfId="9245" xr:uid="{00000000-0005-0000-0000-0000CB230000}"/>
    <cellStyle name="MAJOR ROW HEADING" xfId="9246" xr:uid="{00000000-0005-0000-0000-0000CC230000}"/>
    <cellStyle name="MAND_x000a_CHECK.COMMAND_x000e_RENAME.COMMAND_x0008_SHOW.BAR_x000b_DELETE.MENU_x000e_DELETE.COMMAND_x000e_GET.CHA" xfId="9247" xr:uid="{00000000-0005-0000-0000-0000CD230000}"/>
    <cellStyle name="MAND_x000a_CHECK.COMMAND_x000e_RENAME.COMMAND_x0008_SHOW.BAR_x000b_DELETE.MENU_x000e_DELETE.COMMAND_x000e_GET.CHA 2" xfId="9248" xr:uid="{00000000-0005-0000-0000-0000CE230000}"/>
    <cellStyle name="MAND_x000a_CHECK.COMMAND_x000e_RENAME.COMMAND_x0008_SHOW.BAR_x000b_DELETE.MENU_x000e_DELETE.COMMAND_x000e_GET.CHA 3" xfId="9249" xr:uid="{00000000-0005-0000-0000-0000CF230000}"/>
    <cellStyle name="Medium" xfId="9250" xr:uid="{00000000-0005-0000-0000-0000D0230000}"/>
    <cellStyle name="Microsoft Excel found an error in the formula you entered. Do you want to accept the correction proposed below?_x000a__x000a_|_x000a__x000a_• To accept the correction, click Yes._x000a_• To close this message and correct the formula yourself, click No. 2" xfId="9251" xr:uid="{00000000-0005-0000-0000-0000D1230000}"/>
    <cellStyle name="Microsoft Excel found an error in the formula you entered. Do you want to accept the correction proposed below?_x000a__x000a_|_x000a__x000a_• To accept the correction, click Yes._x000a_• To close this message and correct the formula yourself, click No. 2 2" xfId="9252" xr:uid="{00000000-0005-0000-0000-0000D2230000}"/>
    <cellStyle name="Microsoft Excel found an error in the formula you entered. Do you want to accept the correction proposed below?_x000a__x000a_|_x000a__x000a_• To accept the correction, click Yes._x000a_• To close this message and correct the formula yourself, click No. 2 3" xfId="9253" xr:uid="{00000000-0005-0000-0000-0000D3230000}"/>
    <cellStyle name="Milliers [0]_BB Financial Summary base" xfId="9254" xr:uid="{00000000-0005-0000-0000-0000D4230000}"/>
    <cellStyle name="Milliers_2_1" xfId="9255" xr:uid="{00000000-0005-0000-0000-0000D5230000}"/>
    <cellStyle name="MINOR ROW HEADING" xfId="9256" xr:uid="{00000000-0005-0000-0000-0000D6230000}"/>
    <cellStyle name="Monétaire [0]_Ankara-New costing - based on T1" xfId="9257" xr:uid="{00000000-0005-0000-0000-0000D7230000}"/>
    <cellStyle name="Monétaire_2_1" xfId="9258" xr:uid="{00000000-0005-0000-0000-0000D8230000}"/>
    <cellStyle name="Named Range" xfId="9259" xr:uid="{00000000-0005-0000-0000-0000D9230000}"/>
    <cellStyle name="Named Range Tag" xfId="9260" xr:uid="{00000000-0005-0000-0000-0000DA230000}"/>
    <cellStyle name="NamedRange" xfId="9261" xr:uid="{00000000-0005-0000-0000-0000DB230000}"/>
    <cellStyle name="Negotiate" xfId="9262" xr:uid="{00000000-0005-0000-0000-0000DC230000}"/>
    <cellStyle name="Neutral 2" xfId="44" xr:uid="{00000000-0005-0000-0000-0000DD230000}"/>
    <cellStyle name="Neutral 2 2" xfId="9263" xr:uid="{00000000-0005-0000-0000-0000DE230000}"/>
    <cellStyle name="Neutral 2 3" xfId="9264" xr:uid="{00000000-0005-0000-0000-0000DF230000}"/>
    <cellStyle name="Neutral 2 4" xfId="9265" xr:uid="{00000000-0005-0000-0000-0000E0230000}"/>
    <cellStyle name="Neutral 3" xfId="9266" xr:uid="{00000000-0005-0000-0000-0000E1230000}"/>
    <cellStyle name="Neutral 4" xfId="9267" xr:uid="{00000000-0005-0000-0000-0000E2230000}"/>
    <cellStyle name="Neutre" xfId="9268" xr:uid="{00000000-0005-0000-0000-0000E3230000}"/>
    <cellStyle name="No Longer Used" xfId="9269" xr:uid="{00000000-0005-0000-0000-0000E4230000}"/>
    <cellStyle name="NomTotal" xfId="9270" xr:uid="{00000000-0005-0000-0000-0000E5230000}"/>
    <cellStyle name="NomTotal 2" xfId="9271" xr:uid="{00000000-0005-0000-0000-0000E6230000}"/>
    <cellStyle name="NomTotal 3" xfId="9272" xr:uid="{00000000-0005-0000-0000-0000E7230000}"/>
    <cellStyle name="Normal" xfId="0" builtinId="0"/>
    <cellStyle name="Normal - Style1" xfId="9273" xr:uid="{00000000-0005-0000-0000-0000E9230000}"/>
    <cellStyle name="Normal - Style1 2" xfId="9274" xr:uid="{00000000-0005-0000-0000-0000EA230000}"/>
    <cellStyle name="Normal - Style1 3" xfId="9275" xr:uid="{00000000-0005-0000-0000-0000EB230000}"/>
    <cellStyle name="Normal (no 0)" xfId="9276" xr:uid="{00000000-0005-0000-0000-0000EC230000}"/>
    <cellStyle name="Normal 10" xfId="9277" xr:uid="{00000000-0005-0000-0000-0000ED230000}"/>
    <cellStyle name="Normal 10 2" xfId="9278" xr:uid="{00000000-0005-0000-0000-0000EE230000}"/>
    <cellStyle name="Normal 10 2 2" xfId="9279" xr:uid="{00000000-0005-0000-0000-0000EF230000}"/>
    <cellStyle name="Normal 10 2 2 2" xfId="9280" xr:uid="{00000000-0005-0000-0000-0000F0230000}"/>
    <cellStyle name="Normal 10 2 2 3" xfId="9281" xr:uid="{00000000-0005-0000-0000-0000F1230000}"/>
    <cellStyle name="Normal 10 2 3" xfId="9282" xr:uid="{00000000-0005-0000-0000-0000F2230000}"/>
    <cellStyle name="Normal 10 2 4" xfId="9283" xr:uid="{00000000-0005-0000-0000-0000F3230000}"/>
    <cellStyle name="Normal 10 2 5" xfId="9284" xr:uid="{00000000-0005-0000-0000-0000F4230000}"/>
    <cellStyle name="Normal 10 2 6" xfId="9285" xr:uid="{00000000-0005-0000-0000-0000F5230000}"/>
    <cellStyle name="Normal 10 2 7" xfId="9286" xr:uid="{00000000-0005-0000-0000-0000F6230000}"/>
    <cellStyle name="Normal 10 2_Gold Price" xfId="9287" xr:uid="{00000000-0005-0000-0000-0000F7230000}"/>
    <cellStyle name="Normal 10 3" xfId="9288" xr:uid="{00000000-0005-0000-0000-0000F8230000}"/>
    <cellStyle name="Normal 10 3 2" xfId="9289" xr:uid="{00000000-0005-0000-0000-0000F9230000}"/>
    <cellStyle name="Normal 10 4" xfId="9290" xr:uid="{00000000-0005-0000-0000-0000FA230000}"/>
    <cellStyle name="Normal 10 4 2" xfId="9291" xr:uid="{00000000-0005-0000-0000-0000FB230000}"/>
    <cellStyle name="Normal 10 5" xfId="9292" xr:uid="{00000000-0005-0000-0000-0000FC230000}"/>
    <cellStyle name="Normal 10 6" xfId="9293" xr:uid="{00000000-0005-0000-0000-0000FD230000}"/>
    <cellStyle name="Normal 10 7" xfId="9294" xr:uid="{00000000-0005-0000-0000-0000FE230000}"/>
    <cellStyle name="Normal 10_Gold Price" xfId="9295" xr:uid="{00000000-0005-0000-0000-0000FF230000}"/>
    <cellStyle name="Normal 100" xfId="9296" xr:uid="{00000000-0005-0000-0000-000000240000}"/>
    <cellStyle name="Normal 100 2" xfId="9297" xr:uid="{00000000-0005-0000-0000-000001240000}"/>
    <cellStyle name="Normal 101" xfId="9298" xr:uid="{00000000-0005-0000-0000-000002240000}"/>
    <cellStyle name="Normal 101 2" xfId="9299" xr:uid="{00000000-0005-0000-0000-000003240000}"/>
    <cellStyle name="Normal 102" xfId="9300" xr:uid="{00000000-0005-0000-0000-000004240000}"/>
    <cellStyle name="Normal 102 2" xfId="9301" xr:uid="{00000000-0005-0000-0000-000005240000}"/>
    <cellStyle name="Normal 103" xfId="9302" xr:uid="{00000000-0005-0000-0000-000006240000}"/>
    <cellStyle name="Normal 103 2" xfId="9303" xr:uid="{00000000-0005-0000-0000-000007240000}"/>
    <cellStyle name="Normal 104" xfId="57" xr:uid="{00000000-0005-0000-0000-000008240000}"/>
    <cellStyle name="Normal 104 2" xfId="9304" xr:uid="{00000000-0005-0000-0000-000009240000}"/>
    <cellStyle name="Normal 105" xfId="58" xr:uid="{00000000-0005-0000-0000-00000A240000}"/>
    <cellStyle name="Normal 105 2" xfId="85" xr:uid="{00000000-0005-0000-0000-00000B240000}"/>
    <cellStyle name="Normal 105 2 2" xfId="9306" xr:uid="{00000000-0005-0000-0000-00000C240000}"/>
    <cellStyle name="Normal 105 2 3" xfId="23801" xr:uid="{00000000-0005-0000-0000-00000D240000}"/>
    <cellStyle name="Normal 105 3" xfId="9305" xr:uid="{00000000-0005-0000-0000-00000E240000}"/>
    <cellStyle name="Normal 105 4" xfId="156" xr:uid="{00000000-0005-0000-0000-00000F240000}"/>
    <cellStyle name="Normal 106" xfId="59" xr:uid="{00000000-0005-0000-0000-000010240000}"/>
    <cellStyle name="Normal 106 2" xfId="9308" xr:uid="{00000000-0005-0000-0000-000011240000}"/>
    <cellStyle name="Normal 106 3" xfId="9307" xr:uid="{00000000-0005-0000-0000-000012240000}"/>
    <cellStyle name="Normal 107" xfId="60" xr:uid="{00000000-0005-0000-0000-000013240000}"/>
    <cellStyle name="Normal 107 2" xfId="9310" xr:uid="{00000000-0005-0000-0000-000014240000}"/>
    <cellStyle name="Normal 107 3" xfId="9311" xr:uid="{00000000-0005-0000-0000-000015240000}"/>
    <cellStyle name="Normal 107 4" xfId="9309" xr:uid="{00000000-0005-0000-0000-000016240000}"/>
    <cellStyle name="Normal 108" xfId="9312" xr:uid="{00000000-0005-0000-0000-000017240000}"/>
    <cellStyle name="Normal 108 2" xfId="9313" xr:uid="{00000000-0005-0000-0000-000018240000}"/>
    <cellStyle name="Normal 109" xfId="9314" xr:uid="{00000000-0005-0000-0000-000019240000}"/>
    <cellStyle name="Normal 109 2" xfId="9315" xr:uid="{00000000-0005-0000-0000-00001A240000}"/>
    <cellStyle name="Normal 11" xfId="9316" xr:uid="{00000000-0005-0000-0000-00001B240000}"/>
    <cellStyle name="Normal 11 2" xfId="9317" xr:uid="{00000000-0005-0000-0000-00001C240000}"/>
    <cellStyle name="Normal 11 2 2" xfId="9318" xr:uid="{00000000-0005-0000-0000-00001D240000}"/>
    <cellStyle name="Normal 11 2 2 2" xfId="9319" xr:uid="{00000000-0005-0000-0000-00001E240000}"/>
    <cellStyle name="Normal 11 2 3" xfId="9320" xr:uid="{00000000-0005-0000-0000-00001F240000}"/>
    <cellStyle name="Normal 11 2 4" xfId="9321" xr:uid="{00000000-0005-0000-0000-000020240000}"/>
    <cellStyle name="Normal 11 2 5" xfId="9322" xr:uid="{00000000-0005-0000-0000-000021240000}"/>
    <cellStyle name="Normal 11 2_Gold Price" xfId="9323" xr:uid="{00000000-0005-0000-0000-000022240000}"/>
    <cellStyle name="Normal 11 3" xfId="9324" xr:uid="{00000000-0005-0000-0000-000023240000}"/>
    <cellStyle name="Normal 11 3 2" xfId="9325" xr:uid="{00000000-0005-0000-0000-000024240000}"/>
    <cellStyle name="Normal 11 4" xfId="9326" xr:uid="{00000000-0005-0000-0000-000025240000}"/>
    <cellStyle name="Normal 11 4 2" xfId="9327" xr:uid="{00000000-0005-0000-0000-000026240000}"/>
    <cellStyle name="Normal 11 5" xfId="9328" xr:uid="{00000000-0005-0000-0000-000027240000}"/>
    <cellStyle name="Normal 11 6" xfId="9329" xr:uid="{00000000-0005-0000-0000-000028240000}"/>
    <cellStyle name="Normal 11_Gold Price" xfId="9330" xr:uid="{00000000-0005-0000-0000-000029240000}"/>
    <cellStyle name="Normal 110" xfId="9331" xr:uid="{00000000-0005-0000-0000-00002A240000}"/>
    <cellStyle name="Normal 110 2" xfId="9332" xr:uid="{00000000-0005-0000-0000-00002B240000}"/>
    <cellStyle name="Normal 111" xfId="9333" xr:uid="{00000000-0005-0000-0000-00002C240000}"/>
    <cellStyle name="Normal 111 2" xfId="9334" xr:uid="{00000000-0005-0000-0000-00002D240000}"/>
    <cellStyle name="Normal 112" xfId="9335" xr:uid="{00000000-0005-0000-0000-00002E240000}"/>
    <cellStyle name="Normal 112 2" xfId="9336" xr:uid="{00000000-0005-0000-0000-00002F240000}"/>
    <cellStyle name="Normal 113" xfId="9337" xr:uid="{00000000-0005-0000-0000-000030240000}"/>
    <cellStyle name="Normal 113 2" xfId="9338" xr:uid="{00000000-0005-0000-0000-000031240000}"/>
    <cellStyle name="Normal 114" xfId="9339" xr:uid="{00000000-0005-0000-0000-000032240000}"/>
    <cellStyle name="Normal 114 2" xfId="9340" xr:uid="{00000000-0005-0000-0000-000033240000}"/>
    <cellStyle name="Normal 115" xfId="9341" xr:uid="{00000000-0005-0000-0000-000034240000}"/>
    <cellStyle name="Normal 115 2" xfId="9342" xr:uid="{00000000-0005-0000-0000-000035240000}"/>
    <cellStyle name="Normal 116" xfId="9343" xr:uid="{00000000-0005-0000-0000-000036240000}"/>
    <cellStyle name="Normal 116 2" xfId="9344" xr:uid="{00000000-0005-0000-0000-000037240000}"/>
    <cellStyle name="Normal 117" xfId="9345" xr:uid="{00000000-0005-0000-0000-000038240000}"/>
    <cellStyle name="Normal 117 2" xfId="9346" xr:uid="{00000000-0005-0000-0000-000039240000}"/>
    <cellStyle name="Normal 118" xfId="9347" xr:uid="{00000000-0005-0000-0000-00003A240000}"/>
    <cellStyle name="Normal 118 2" xfId="9348" xr:uid="{00000000-0005-0000-0000-00003B240000}"/>
    <cellStyle name="Normal 119" xfId="9349" xr:uid="{00000000-0005-0000-0000-00003C240000}"/>
    <cellStyle name="Normal 119 2" xfId="9350" xr:uid="{00000000-0005-0000-0000-00003D240000}"/>
    <cellStyle name="Normal 12" xfId="9351" xr:uid="{00000000-0005-0000-0000-00003E240000}"/>
    <cellStyle name="Normal 12 2" xfId="9352" xr:uid="{00000000-0005-0000-0000-00003F240000}"/>
    <cellStyle name="Normal 12 2 2" xfId="9353" xr:uid="{00000000-0005-0000-0000-000040240000}"/>
    <cellStyle name="Normal 12 2 2 2" xfId="9354" xr:uid="{00000000-0005-0000-0000-000041240000}"/>
    <cellStyle name="Normal 12 2 3" xfId="9355" xr:uid="{00000000-0005-0000-0000-000042240000}"/>
    <cellStyle name="Normal 12 2 4" xfId="9356" xr:uid="{00000000-0005-0000-0000-000043240000}"/>
    <cellStyle name="Normal 12 2 5" xfId="9357" xr:uid="{00000000-0005-0000-0000-000044240000}"/>
    <cellStyle name="Normal 12 2_Gold Price" xfId="9358" xr:uid="{00000000-0005-0000-0000-000045240000}"/>
    <cellStyle name="Normal 12 3" xfId="9359" xr:uid="{00000000-0005-0000-0000-000046240000}"/>
    <cellStyle name="Normal 12 3 2" xfId="9360" xr:uid="{00000000-0005-0000-0000-000047240000}"/>
    <cellStyle name="Normal 12 4" xfId="9361" xr:uid="{00000000-0005-0000-0000-000048240000}"/>
    <cellStyle name="Normal 12 4 2" xfId="9362" xr:uid="{00000000-0005-0000-0000-000049240000}"/>
    <cellStyle name="Normal 12 5" xfId="9363" xr:uid="{00000000-0005-0000-0000-00004A240000}"/>
    <cellStyle name="Normal 12 6" xfId="9364" xr:uid="{00000000-0005-0000-0000-00004B240000}"/>
    <cellStyle name="Normal 12_Gold Price" xfId="9365" xr:uid="{00000000-0005-0000-0000-00004C240000}"/>
    <cellStyle name="Normal 120" xfId="9366" xr:uid="{00000000-0005-0000-0000-00004D240000}"/>
    <cellStyle name="Normal 120 2" xfId="9367" xr:uid="{00000000-0005-0000-0000-00004E240000}"/>
    <cellStyle name="Normal 121" xfId="9368" xr:uid="{00000000-0005-0000-0000-00004F240000}"/>
    <cellStyle name="Normal 121 2" xfId="9369" xr:uid="{00000000-0005-0000-0000-000050240000}"/>
    <cellStyle name="Normal 122" xfId="9370" xr:uid="{00000000-0005-0000-0000-000051240000}"/>
    <cellStyle name="Normal 122 2" xfId="9371" xr:uid="{00000000-0005-0000-0000-000052240000}"/>
    <cellStyle name="Normal 123" xfId="9372" xr:uid="{00000000-0005-0000-0000-000053240000}"/>
    <cellStyle name="Normal 123 2" xfId="9373" xr:uid="{00000000-0005-0000-0000-000054240000}"/>
    <cellStyle name="Normal 124" xfId="9374" xr:uid="{00000000-0005-0000-0000-000055240000}"/>
    <cellStyle name="Normal 124 2" xfId="9375" xr:uid="{00000000-0005-0000-0000-000056240000}"/>
    <cellStyle name="Normal 125" xfId="9376" xr:uid="{00000000-0005-0000-0000-000057240000}"/>
    <cellStyle name="Normal 125 2" xfId="9377" xr:uid="{00000000-0005-0000-0000-000058240000}"/>
    <cellStyle name="Normal 125 3" xfId="9378" xr:uid="{00000000-0005-0000-0000-000059240000}"/>
    <cellStyle name="Normal 126" xfId="9379" xr:uid="{00000000-0005-0000-0000-00005A240000}"/>
    <cellStyle name="Normal 126 2" xfId="9380" xr:uid="{00000000-0005-0000-0000-00005B240000}"/>
    <cellStyle name="Normal 126 3" xfId="9381" xr:uid="{00000000-0005-0000-0000-00005C240000}"/>
    <cellStyle name="Normal 127" xfId="9382" xr:uid="{00000000-0005-0000-0000-00005D240000}"/>
    <cellStyle name="Normal 127 2" xfId="9383" xr:uid="{00000000-0005-0000-0000-00005E240000}"/>
    <cellStyle name="Normal 127 3" xfId="9384" xr:uid="{00000000-0005-0000-0000-00005F240000}"/>
    <cellStyle name="Normal 128" xfId="9385" xr:uid="{00000000-0005-0000-0000-000060240000}"/>
    <cellStyle name="Normal 128 2" xfId="9386" xr:uid="{00000000-0005-0000-0000-000061240000}"/>
    <cellStyle name="Normal 128 3" xfId="9387" xr:uid="{00000000-0005-0000-0000-000062240000}"/>
    <cellStyle name="Normal 129" xfId="9388" xr:uid="{00000000-0005-0000-0000-000063240000}"/>
    <cellStyle name="Normal 129 2" xfId="9389" xr:uid="{00000000-0005-0000-0000-000064240000}"/>
    <cellStyle name="Normal 129 3" xfId="9390" xr:uid="{00000000-0005-0000-0000-000065240000}"/>
    <cellStyle name="Normal 13" xfId="9391" xr:uid="{00000000-0005-0000-0000-000066240000}"/>
    <cellStyle name="Normal 13 2" xfId="9392" xr:uid="{00000000-0005-0000-0000-000067240000}"/>
    <cellStyle name="Normal 13 2 2" xfId="9393" xr:uid="{00000000-0005-0000-0000-000068240000}"/>
    <cellStyle name="Normal 13 2 3" xfId="9394" xr:uid="{00000000-0005-0000-0000-000069240000}"/>
    <cellStyle name="Normal 13 2 4" xfId="9395" xr:uid="{00000000-0005-0000-0000-00006A240000}"/>
    <cellStyle name="Normal 13 3" xfId="9396" xr:uid="{00000000-0005-0000-0000-00006B240000}"/>
    <cellStyle name="Normal 13 4" xfId="9397" xr:uid="{00000000-0005-0000-0000-00006C240000}"/>
    <cellStyle name="Normal 13 5" xfId="9398" xr:uid="{00000000-0005-0000-0000-00006D240000}"/>
    <cellStyle name="Normal 13_Monthly Price Data" xfId="9399" xr:uid="{00000000-0005-0000-0000-00006E240000}"/>
    <cellStyle name="Normal 130" xfId="9400" xr:uid="{00000000-0005-0000-0000-00006F240000}"/>
    <cellStyle name="Normal 130 2" xfId="9401" xr:uid="{00000000-0005-0000-0000-000070240000}"/>
    <cellStyle name="Normal 130 3" xfId="9402" xr:uid="{00000000-0005-0000-0000-000071240000}"/>
    <cellStyle name="Normal 131" xfId="9403" xr:uid="{00000000-0005-0000-0000-000072240000}"/>
    <cellStyle name="Normal 131 2" xfId="9404" xr:uid="{00000000-0005-0000-0000-000073240000}"/>
    <cellStyle name="Normal 132" xfId="9405" xr:uid="{00000000-0005-0000-0000-000074240000}"/>
    <cellStyle name="Normal 133" xfId="9406" xr:uid="{00000000-0005-0000-0000-000075240000}"/>
    <cellStyle name="Normal 134" xfId="9407" xr:uid="{00000000-0005-0000-0000-000076240000}"/>
    <cellStyle name="Normal 135" xfId="9408" xr:uid="{00000000-0005-0000-0000-000077240000}"/>
    <cellStyle name="Normal 136" xfId="9409" xr:uid="{00000000-0005-0000-0000-000078240000}"/>
    <cellStyle name="Normal 136 2" xfId="9410" xr:uid="{00000000-0005-0000-0000-000079240000}"/>
    <cellStyle name="Normal 137" xfId="9411" xr:uid="{00000000-0005-0000-0000-00007A240000}"/>
    <cellStyle name="Normal 137 2" xfId="9412" xr:uid="{00000000-0005-0000-0000-00007B240000}"/>
    <cellStyle name="Normal 138" xfId="9413" xr:uid="{00000000-0005-0000-0000-00007C240000}"/>
    <cellStyle name="Normal 138 2" xfId="9414" xr:uid="{00000000-0005-0000-0000-00007D240000}"/>
    <cellStyle name="Normal 139" xfId="9415" xr:uid="{00000000-0005-0000-0000-00007E240000}"/>
    <cellStyle name="Normal 139 2" xfId="9416" xr:uid="{00000000-0005-0000-0000-00007F240000}"/>
    <cellStyle name="Normal 14" xfId="9417" xr:uid="{00000000-0005-0000-0000-000080240000}"/>
    <cellStyle name="Normal 14 2" xfId="9418" xr:uid="{00000000-0005-0000-0000-000081240000}"/>
    <cellStyle name="Normal 14 2 2" xfId="9419" xr:uid="{00000000-0005-0000-0000-000082240000}"/>
    <cellStyle name="Normal 14 2 3" xfId="9420" xr:uid="{00000000-0005-0000-0000-000083240000}"/>
    <cellStyle name="Normal 14 2 4" xfId="9421" xr:uid="{00000000-0005-0000-0000-000084240000}"/>
    <cellStyle name="Normal 14 3" xfId="9422" xr:uid="{00000000-0005-0000-0000-000085240000}"/>
    <cellStyle name="Normal 14 4" xfId="9423" xr:uid="{00000000-0005-0000-0000-000086240000}"/>
    <cellStyle name="Normal 14 5" xfId="9424" xr:uid="{00000000-0005-0000-0000-000087240000}"/>
    <cellStyle name="Normal 140" xfId="9425" xr:uid="{00000000-0005-0000-0000-000088240000}"/>
    <cellStyle name="Normal 140 2" xfId="9426" xr:uid="{00000000-0005-0000-0000-000089240000}"/>
    <cellStyle name="Normal 141" xfId="9427" xr:uid="{00000000-0005-0000-0000-00008A240000}"/>
    <cellStyle name="Normal 141 2" xfId="9428" xr:uid="{00000000-0005-0000-0000-00008B240000}"/>
    <cellStyle name="Normal 142" xfId="9429" xr:uid="{00000000-0005-0000-0000-00008C240000}"/>
    <cellStyle name="Normal 142 2" xfId="9430" xr:uid="{00000000-0005-0000-0000-00008D240000}"/>
    <cellStyle name="Normal 143" xfId="9431" xr:uid="{00000000-0005-0000-0000-00008E240000}"/>
    <cellStyle name="Normal 143 2" xfId="9432" xr:uid="{00000000-0005-0000-0000-00008F240000}"/>
    <cellStyle name="Normal 144" xfId="9433" xr:uid="{00000000-0005-0000-0000-000090240000}"/>
    <cellStyle name="Normal 144 2" xfId="9434" xr:uid="{00000000-0005-0000-0000-000091240000}"/>
    <cellStyle name="Normal 145" xfId="9435" xr:uid="{00000000-0005-0000-0000-000092240000}"/>
    <cellStyle name="Normal 145 2" xfId="9436" xr:uid="{00000000-0005-0000-0000-000093240000}"/>
    <cellStyle name="Normal 146" xfId="9437" xr:uid="{00000000-0005-0000-0000-000094240000}"/>
    <cellStyle name="Normal 146 2" xfId="9438" xr:uid="{00000000-0005-0000-0000-000095240000}"/>
    <cellStyle name="Normal 147" xfId="9439" xr:uid="{00000000-0005-0000-0000-000096240000}"/>
    <cellStyle name="Normal 147 2" xfId="9440" xr:uid="{00000000-0005-0000-0000-000097240000}"/>
    <cellStyle name="Normal 148" xfId="9441" xr:uid="{00000000-0005-0000-0000-000098240000}"/>
    <cellStyle name="Normal 148 2" xfId="9442" xr:uid="{00000000-0005-0000-0000-000099240000}"/>
    <cellStyle name="Normal 149" xfId="9443" xr:uid="{00000000-0005-0000-0000-00009A240000}"/>
    <cellStyle name="Normal 149 2" xfId="9444" xr:uid="{00000000-0005-0000-0000-00009B240000}"/>
    <cellStyle name="Normal 15" xfId="9445" xr:uid="{00000000-0005-0000-0000-00009C240000}"/>
    <cellStyle name="Normal 15 2" xfId="9446" xr:uid="{00000000-0005-0000-0000-00009D240000}"/>
    <cellStyle name="Normal 15 2 2" xfId="9447" xr:uid="{00000000-0005-0000-0000-00009E240000}"/>
    <cellStyle name="Normal 15 2 3" xfId="9448" xr:uid="{00000000-0005-0000-0000-00009F240000}"/>
    <cellStyle name="Normal 15 2 4" xfId="9449" xr:uid="{00000000-0005-0000-0000-0000A0240000}"/>
    <cellStyle name="Normal 15 3" xfId="9450" xr:uid="{00000000-0005-0000-0000-0000A1240000}"/>
    <cellStyle name="Normal 15 4" xfId="9451" xr:uid="{00000000-0005-0000-0000-0000A2240000}"/>
    <cellStyle name="Normal 15 5" xfId="9452" xr:uid="{00000000-0005-0000-0000-0000A3240000}"/>
    <cellStyle name="Normal 150" xfId="9453" xr:uid="{00000000-0005-0000-0000-0000A4240000}"/>
    <cellStyle name="Normal 150 2" xfId="9454" xr:uid="{00000000-0005-0000-0000-0000A5240000}"/>
    <cellStyle name="Normal 151" xfId="9455" xr:uid="{00000000-0005-0000-0000-0000A6240000}"/>
    <cellStyle name="Normal 151 2" xfId="9456" xr:uid="{00000000-0005-0000-0000-0000A7240000}"/>
    <cellStyle name="Normal 152" xfId="9457" xr:uid="{00000000-0005-0000-0000-0000A8240000}"/>
    <cellStyle name="Normal 152 2" xfId="9458" xr:uid="{00000000-0005-0000-0000-0000A9240000}"/>
    <cellStyle name="Normal 153" xfId="9459" xr:uid="{00000000-0005-0000-0000-0000AA240000}"/>
    <cellStyle name="Normal 153 2" xfId="9460" xr:uid="{00000000-0005-0000-0000-0000AB240000}"/>
    <cellStyle name="Normal 154" xfId="9461" xr:uid="{00000000-0005-0000-0000-0000AC240000}"/>
    <cellStyle name="Normal 154 2" xfId="9462" xr:uid="{00000000-0005-0000-0000-0000AD240000}"/>
    <cellStyle name="Normal 155" xfId="9463" xr:uid="{00000000-0005-0000-0000-0000AE240000}"/>
    <cellStyle name="Normal 156" xfId="9464" xr:uid="{00000000-0005-0000-0000-0000AF240000}"/>
    <cellStyle name="Normal 157" xfId="9465" xr:uid="{00000000-0005-0000-0000-0000B0240000}"/>
    <cellStyle name="Normal 158" xfId="9466" xr:uid="{00000000-0005-0000-0000-0000B1240000}"/>
    <cellStyle name="Normal 159" xfId="9467" xr:uid="{00000000-0005-0000-0000-0000B2240000}"/>
    <cellStyle name="Normal 16" xfId="9468" xr:uid="{00000000-0005-0000-0000-0000B3240000}"/>
    <cellStyle name="Normal 16 2" xfId="9469" xr:uid="{00000000-0005-0000-0000-0000B4240000}"/>
    <cellStyle name="Normal 16 2 2" xfId="9470" xr:uid="{00000000-0005-0000-0000-0000B5240000}"/>
    <cellStyle name="Normal 16 2 3" xfId="9471" xr:uid="{00000000-0005-0000-0000-0000B6240000}"/>
    <cellStyle name="Normal 16 2 4" xfId="9472" xr:uid="{00000000-0005-0000-0000-0000B7240000}"/>
    <cellStyle name="Normal 16 3" xfId="9473" xr:uid="{00000000-0005-0000-0000-0000B8240000}"/>
    <cellStyle name="Normal 16 3 10" xfId="9474" xr:uid="{00000000-0005-0000-0000-0000B9240000}"/>
    <cellStyle name="Normal 16 3 11" xfId="9475" xr:uid="{00000000-0005-0000-0000-0000BA240000}"/>
    <cellStyle name="Normal 16 3 2" xfId="9476" xr:uid="{00000000-0005-0000-0000-0000BB240000}"/>
    <cellStyle name="Normal 16 3 2 2" xfId="9477" xr:uid="{00000000-0005-0000-0000-0000BC240000}"/>
    <cellStyle name="Normal 16 3 2 2 2" xfId="9478" xr:uid="{00000000-0005-0000-0000-0000BD240000}"/>
    <cellStyle name="Normal 16 3 2 2 3" xfId="9479" xr:uid="{00000000-0005-0000-0000-0000BE240000}"/>
    <cellStyle name="Normal 16 3 2 3" xfId="9480" xr:uid="{00000000-0005-0000-0000-0000BF240000}"/>
    <cellStyle name="Normal 16 3 2 3 2" xfId="9481" xr:uid="{00000000-0005-0000-0000-0000C0240000}"/>
    <cellStyle name="Normal 16 3 2 3 3" xfId="9482" xr:uid="{00000000-0005-0000-0000-0000C1240000}"/>
    <cellStyle name="Normal 16 3 2 4" xfId="9483" xr:uid="{00000000-0005-0000-0000-0000C2240000}"/>
    <cellStyle name="Normal 16 3 2 4 2" xfId="9484" xr:uid="{00000000-0005-0000-0000-0000C3240000}"/>
    <cellStyle name="Normal 16 3 2 4 3" xfId="9485" xr:uid="{00000000-0005-0000-0000-0000C4240000}"/>
    <cellStyle name="Normal 16 3 2 5" xfId="9486" xr:uid="{00000000-0005-0000-0000-0000C5240000}"/>
    <cellStyle name="Normal 16 3 2 5 2" xfId="9487" xr:uid="{00000000-0005-0000-0000-0000C6240000}"/>
    <cellStyle name="Normal 16 3 2 6" xfId="9488" xr:uid="{00000000-0005-0000-0000-0000C7240000}"/>
    <cellStyle name="Normal 16 3 2 6 2" xfId="9489" xr:uid="{00000000-0005-0000-0000-0000C8240000}"/>
    <cellStyle name="Normal 16 3 2 7" xfId="9490" xr:uid="{00000000-0005-0000-0000-0000C9240000}"/>
    <cellStyle name="Normal 16 3 2 7 2" xfId="9491" xr:uid="{00000000-0005-0000-0000-0000CA240000}"/>
    <cellStyle name="Normal 16 3 2 8" xfId="9492" xr:uid="{00000000-0005-0000-0000-0000CB240000}"/>
    <cellStyle name="Normal 16 3 2 9" xfId="9493" xr:uid="{00000000-0005-0000-0000-0000CC240000}"/>
    <cellStyle name="Normal 16 3 3" xfId="9494" xr:uid="{00000000-0005-0000-0000-0000CD240000}"/>
    <cellStyle name="Normal 16 3 3 2" xfId="9495" xr:uid="{00000000-0005-0000-0000-0000CE240000}"/>
    <cellStyle name="Normal 16 3 3 3" xfId="9496" xr:uid="{00000000-0005-0000-0000-0000CF240000}"/>
    <cellStyle name="Normal 16 3 4" xfId="9497" xr:uid="{00000000-0005-0000-0000-0000D0240000}"/>
    <cellStyle name="Normal 16 3 4 2" xfId="9498" xr:uid="{00000000-0005-0000-0000-0000D1240000}"/>
    <cellStyle name="Normal 16 3 4 3" xfId="9499" xr:uid="{00000000-0005-0000-0000-0000D2240000}"/>
    <cellStyle name="Normal 16 3 5" xfId="9500" xr:uid="{00000000-0005-0000-0000-0000D3240000}"/>
    <cellStyle name="Normal 16 3 5 2" xfId="9501" xr:uid="{00000000-0005-0000-0000-0000D4240000}"/>
    <cellStyle name="Normal 16 3 5 3" xfId="9502" xr:uid="{00000000-0005-0000-0000-0000D5240000}"/>
    <cellStyle name="Normal 16 3 6" xfId="9503" xr:uid="{00000000-0005-0000-0000-0000D6240000}"/>
    <cellStyle name="Normal 16 3 6 2" xfId="9504" xr:uid="{00000000-0005-0000-0000-0000D7240000}"/>
    <cellStyle name="Normal 16 3 6 3" xfId="9505" xr:uid="{00000000-0005-0000-0000-0000D8240000}"/>
    <cellStyle name="Normal 16 3 7" xfId="9506" xr:uid="{00000000-0005-0000-0000-0000D9240000}"/>
    <cellStyle name="Normal 16 3 7 2" xfId="9507" xr:uid="{00000000-0005-0000-0000-0000DA240000}"/>
    <cellStyle name="Normal 16 3 8" xfId="9508" xr:uid="{00000000-0005-0000-0000-0000DB240000}"/>
    <cellStyle name="Normal 16 3 8 2" xfId="9509" xr:uid="{00000000-0005-0000-0000-0000DC240000}"/>
    <cellStyle name="Normal 16 3 9" xfId="9510" xr:uid="{00000000-0005-0000-0000-0000DD240000}"/>
    <cellStyle name="Normal 16 3 9 2" xfId="9511" xr:uid="{00000000-0005-0000-0000-0000DE240000}"/>
    <cellStyle name="Normal 16 4" xfId="9512" xr:uid="{00000000-0005-0000-0000-0000DF240000}"/>
    <cellStyle name="Normal 16 5" xfId="9513" xr:uid="{00000000-0005-0000-0000-0000E0240000}"/>
    <cellStyle name="Normal 16 6" xfId="9514" xr:uid="{00000000-0005-0000-0000-0000E1240000}"/>
    <cellStyle name="Normal 16 7" xfId="9515" xr:uid="{00000000-0005-0000-0000-0000E2240000}"/>
    <cellStyle name="Normal 160" xfId="9516" xr:uid="{00000000-0005-0000-0000-0000E3240000}"/>
    <cellStyle name="Normal 161" xfId="9517" xr:uid="{00000000-0005-0000-0000-0000E4240000}"/>
    <cellStyle name="Normal 162" xfId="9518" xr:uid="{00000000-0005-0000-0000-0000E5240000}"/>
    <cellStyle name="Normal 163" xfId="9519" xr:uid="{00000000-0005-0000-0000-0000E6240000}"/>
    <cellStyle name="Normal 164" xfId="9520" xr:uid="{00000000-0005-0000-0000-0000E7240000}"/>
    <cellStyle name="Normal 165" xfId="9521" xr:uid="{00000000-0005-0000-0000-0000E8240000}"/>
    <cellStyle name="Normal 166" xfId="9522" xr:uid="{00000000-0005-0000-0000-0000E9240000}"/>
    <cellStyle name="Normal 167" xfId="9523" xr:uid="{00000000-0005-0000-0000-0000EA240000}"/>
    <cellStyle name="Normal 168" xfId="9524" xr:uid="{00000000-0005-0000-0000-0000EB240000}"/>
    <cellStyle name="Normal 169" xfId="9525" xr:uid="{00000000-0005-0000-0000-0000EC240000}"/>
    <cellStyle name="Normal 17" xfId="9526" xr:uid="{00000000-0005-0000-0000-0000ED240000}"/>
    <cellStyle name="Normal 17 2" xfId="9527" xr:uid="{00000000-0005-0000-0000-0000EE240000}"/>
    <cellStyle name="Normal 17 2 2" xfId="9528" xr:uid="{00000000-0005-0000-0000-0000EF240000}"/>
    <cellStyle name="Normal 17 3" xfId="9529" xr:uid="{00000000-0005-0000-0000-0000F0240000}"/>
    <cellStyle name="Normal 17 3 10" xfId="9530" xr:uid="{00000000-0005-0000-0000-0000F1240000}"/>
    <cellStyle name="Normal 17 3 11" xfId="9531" xr:uid="{00000000-0005-0000-0000-0000F2240000}"/>
    <cellStyle name="Normal 17 3 2" xfId="9532" xr:uid="{00000000-0005-0000-0000-0000F3240000}"/>
    <cellStyle name="Normal 17 3 2 2" xfId="9533" xr:uid="{00000000-0005-0000-0000-0000F4240000}"/>
    <cellStyle name="Normal 17 3 2 2 2" xfId="9534" xr:uid="{00000000-0005-0000-0000-0000F5240000}"/>
    <cellStyle name="Normal 17 3 2 2 3" xfId="9535" xr:uid="{00000000-0005-0000-0000-0000F6240000}"/>
    <cellStyle name="Normal 17 3 2 3" xfId="9536" xr:uid="{00000000-0005-0000-0000-0000F7240000}"/>
    <cellStyle name="Normal 17 3 2 3 2" xfId="9537" xr:uid="{00000000-0005-0000-0000-0000F8240000}"/>
    <cellStyle name="Normal 17 3 2 3 3" xfId="9538" xr:uid="{00000000-0005-0000-0000-0000F9240000}"/>
    <cellStyle name="Normal 17 3 2 4" xfId="9539" xr:uid="{00000000-0005-0000-0000-0000FA240000}"/>
    <cellStyle name="Normal 17 3 2 4 2" xfId="9540" xr:uid="{00000000-0005-0000-0000-0000FB240000}"/>
    <cellStyle name="Normal 17 3 2 4 3" xfId="9541" xr:uid="{00000000-0005-0000-0000-0000FC240000}"/>
    <cellStyle name="Normal 17 3 2 5" xfId="9542" xr:uid="{00000000-0005-0000-0000-0000FD240000}"/>
    <cellStyle name="Normal 17 3 2 5 2" xfId="9543" xr:uid="{00000000-0005-0000-0000-0000FE240000}"/>
    <cellStyle name="Normal 17 3 2 6" xfId="9544" xr:uid="{00000000-0005-0000-0000-0000FF240000}"/>
    <cellStyle name="Normal 17 3 2 6 2" xfId="9545" xr:uid="{00000000-0005-0000-0000-000000250000}"/>
    <cellStyle name="Normal 17 3 2 7" xfId="9546" xr:uid="{00000000-0005-0000-0000-000001250000}"/>
    <cellStyle name="Normal 17 3 2 7 2" xfId="9547" xr:uid="{00000000-0005-0000-0000-000002250000}"/>
    <cellStyle name="Normal 17 3 2 8" xfId="9548" xr:uid="{00000000-0005-0000-0000-000003250000}"/>
    <cellStyle name="Normal 17 3 2 9" xfId="9549" xr:uid="{00000000-0005-0000-0000-000004250000}"/>
    <cellStyle name="Normal 17 3 3" xfId="9550" xr:uid="{00000000-0005-0000-0000-000005250000}"/>
    <cellStyle name="Normal 17 3 3 2" xfId="9551" xr:uid="{00000000-0005-0000-0000-000006250000}"/>
    <cellStyle name="Normal 17 3 3 3" xfId="9552" xr:uid="{00000000-0005-0000-0000-000007250000}"/>
    <cellStyle name="Normal 17 3 4" xfId="9553" xr:uid="{00000000-0005-0000-0000-000008250000}"/>
    <cellStyle name="Normal 17 3 4 2" xfId="9554" xr:uid="{00000000-0005-0000-0000-000009250000}"/>
    <cellStyle name="Normal 17 3 4 3" xfId="9555" xr:uid="{00000000-0005-0000-0000-00000A250000}"/>
    <cellStyle name="Normal 17 3 5" xfId="9556" xr:uid="{00000000-0005-0000-0000-00000B250000}"/>
    <cellStyle name="Normal 17 3 5 2" xfId="9557" xr:uid="{00000000-0005-0000-0000-00000C250000}"/>
    <cellStyle name="Normal 17 3 5 3" xfId="9558" xr:uid="{00000000-0005-0000-0000-00000D250000}"/>
    <cellStyle name="Normal 17 3 6" xfId="9559" xr:uid="{00000000-0005-0000-0000-00000E250000}"/>
    <cellStyle name="Normal 17 3 6 2" xfId="9560" xr:uid="{00000000-0005-0000-0000-00000F250000}"/>
    <cellStyle name="Normal 17 3 6 3" xfId="9561" xr:uid="{00000000-0005-0000-0000-000010250000}"/>
    <cellStyle name="Normal 17 3 7" xfId="9562" xr:uid="{00000000-0005-0000-0000-000011250000}"/>
    <cellStyle name="Normal 17 3 7 2" xfId="9563" xr:uid="{00000000-0005-0000-0000-000012250000}"/>
    <cellStyle name="Normal 17 3 8" xfId="9564" xr:uid="{00000000-0005-0000-0000-000013250000}"/>
    <cellStyle name="Normal 17 3 8 2" xfId="9565" xr:uid="{00000000-0005-0000-0000-000014250000}"/>
    <cellStyle name="Normal 17 3 9" xfId="9566" xr:uid="{00000000-0005-0000-0000-000015250000}"/>
    <cellStyle name="Normal 17 3 9 2" xfId="9567" xr:uid="{00000000-0005-0000-0000-000016250000}"/>
    <cellStyle name="Normal 17 4" xfId="9568" xr:uid="{00000000-0005-0000-0000-000017250000}"/>
    <cellStyle name="Normal 17 5" xfId="9569" xr:uid="{00000000-0005-0000-0000-000018250000}"/>
    <cellStyle name="Normal 17 6" xfId="9570" xr:uid="{00000000-0005-0000-0000-000019250000}"/>
    <cellStyle name="Normal 17 7" xfId="9571" xr:uid="{00000000-0005-0000-0000-00001A250000}"/>
    <cellStyle name="Normal 170" xfId="9572" xr:uid="{00000000-0005-0000-0000-00001B250000}"/>
    <cellStyle name="Normal 171" xfId="9573" xr:uid="{00000000-0005-0000-0000-00001C250000}"/>
    <cellStyle name="Normal 172" xfId="9574" xr:uid="{00000000-0005-0000-0000-00001D250000}"/>
    <cellStyle name="Normal 173" xfId="9575" xr:uid="{00000000-0005-0000-0000-00001E250000}"/>
    <cellStyle name="Normal 174" xfId="9576" xr:uid="{00000000-0005-0000-0000-00001F250000}"/>
    <cellStyle name="Normal 175" xfId="9577" xr:uid="{00000000-0005-0000-0000-000020250000}"/>
    <cellStyle name="Normal 176" xfId="9578" xr:uid="{00000000-0005-0000-0000-000021250000}"/>
    <cellStyle name="Normal 177" xfId="9579" xr:uid="{00000000-0005-0000-0000-000022250000}"/>
    <cellStyle name="Normal 178" xfId="9580" xr:uid="{00000000-0005-0000-0000-000023250000}"/>
    <cellStyle name="Normal 179" xfId="9581" xr:uid="{00000000-0005-0000-0000-000024250000}"/>
    <cellStyle name="Normal 18" xfId="9582" xr:uid="{00000000-0005-0000-0000-000025250000}"/>
    <cellStyle name="Normal 18 2" xfId="9583" xr:uid="{00000000-0005-0000-0000-000026250000}"/>
    <cellStyle name="Normal 18 2 2" xfId="9584" xr:uid="{00000000-0005-0000-0000-000027250000}"/>
    <cellStyle name="Normal 18 2 3" xfId="9585" xr:uid="{00000000-0005-0000-0000-000028250000}"/>
    <cellStyle name="Normal 18 2 4" xfId="9586" xr:uid="{00000000-0005-0000-0000-000029250000}"/>
    <cellStyle name="Normal 18 3" xfId="9587" xr:uid="{00000000-0005-0000-0000-00002A250000}"/>
    <cellStyle name="Normal 18 3 10" xfId="9588" xr:uid="{00000000-0005-0000-0000-00002B250000}"/>
    <cellStyle name="Normal 18 3 11" xfId="9589" xr:uid="{00000000-0005-0000-0000-00002C250000}"/>
    <cellStyle name="Normal 18 3 2" xfId="9590" xr:uid="{00000000-0005-0000-0000-00002D250000}"/>
    <cellStyle name="Normal 18 3 2 2" xfId="9591" xr:uid="{00000000-0005-0000-0000-00002E250000}"/>
    <cellStyle name="Normal 18 3 2 2 2" xfId="9592" xr:uid="{00000000-0005-0000-0000-00002F250000}"/>
    <cellStyle name="Normal 18 3 2 2 3" xfId="9593" xr:uid="{00000000-0005-0000-0000-000030250000}"/>
    <cellStyle name="Normal 18 3 2 3" xfId="9594" xr:uid="{00000000-0005-0000-0000-000031250000}"/>
    <cellStyle name="Normal 18 3 2 3 2" xfId="9595" xr:uid="{00000000-0005-0000-0000-000032250000}"/>
    <cellStyle name="Normal 18 3 2 3 3" xfId="9596" xr:uid="{00000000-0005-0000-0000-000033250000}"/>
    <cellStyle name="Normal 18 3 2 4" xfId="9597" xr:uid="{00000000-0005-0000-0000-000034250000}"/>
    <cellStyle name="Normal 18 3 2 4 2" xfId="9598" xr:uid="{00000000-0005-0000-0000-000035250000}"/>
    <cellStyle name="Normal 18 3 2 4 3" xfId="9599" xr:uid="{00000000-0005-0000-0000-000036250000}"/>
    <cellStyle name="Normal 18 3 2 5" xfId="9600" xr:uid="{00000000-0005-0000-0000-000037250000}"/>
    <cellStyle name="Normal 18 3 2 5 2" xfId="9601" xr:uid="{00000000-0005-0000-0000-000038250000}"/>
    <cellStyle name="Normal 18 3 2 6" xfId="9602" xr:uid="{00000000-0005-0000-0000-000039250000}"/>
    <cellStyle name="Normal 18 3 2 6 2" xfId="9603" xr:uid="{00000000-0005-0000-0000-00003A250000}"/>
    <cellStyle name="Normal 18 3 2 7" xfId="9604" xr:uid="{00000000-0005-0000-0000-00003B250000}"/>
    <cellStyle name="Normal 18 3 2 7 2" xfId="9605" xr:uid="{00000000-0005-0000-0000-00003C250000}"/>
    <cellStyle name="Normal 18 3 2 8" xfId="9606" xr:uid="{00000000-0005-0000-0000-00003D250000}"/>
    <cellStyle name="Normal 18 3 2 9" xfId="9607" xr:uid="{00000000-0005-0000-0000-00003E250000}"/>
    <cellStyle name="Normal 18 3 3" xfId="9608" xr:uid="{00000000-0005-0000-0000-00003F250000}"/>
    <cellStyle name="Normal 18 3 3 2" xfId="9609" xr:uid="{00000000-0005-0000-0000-000040250000}"/>
    <cellStyle name="Normal 18 3 3 3" xfId="9610" xr:uid="{00000000-0005-0000-0000-000041250000}"/>
    <cellStyle name="Normal 18 3 4" xfId="9611" xr:uid="{00000000-0005-0000-0000-000042250000}"/>
    <cellStyle name="Normal 18 3 4 2" xfId="9612" xr:uid="{00000000-0005-0000-0000-000043250000}"/>
    <cellStyle name="Normal 18 3 4 3" xfId="9613" xr:uid="{00000000-0005-0000-0000-000044250000}"/>
    <cellStyle name="Normal 18 3 5" xfId="9614" xr:uid="{00000000-0005-0000-0000-000045250000}"/>
    <cellStyle name="Normal 18 3 5 2" xfId="9615" xr:uid="{00000000-0005-0000-0000-000046250000}"/>
    <cellStyle name="Normal 18 3 5 3" xfId="9616" xr:uid="{00000000-0005-0000-0000-000047250000}"/>
    <cellStyle name="Normal 18 3 6" xfId="9617" xr:uid="{00000000-0005-0000-0000-000048250000}"/>
    <cellStyle name="Normal 18 3 6 2" xfId="9618" xr:uid="{00000000-0005-0000-0000-000049250000}"/>
    <cellStyle name="Normal 18 3 6 3" xfId="9619" xr:uid="{00000000-0005-0000-0000-00004A250000}"/>
    <cellStyle name="Normal 18 3 7" xfId="9620" xr:uid="{00000000-0005-0000-0000-00004B250000}"/>
    <cellStyle name="Normal 18 3 7 2" xfId="9621" xr:uid="{00000000-0005-0000-0000-00004C250000}"/>
    <cellStyle name="Normal 18 3 8" xfId="9622" xr:uid="{00000000-0005-0000-0000-00004D250000}"/>
    <cellStyle name="Normal 18 3 8 2" xfId="9623" xr:uid="{00000000-0005-0000-0000-00004E250000}"/>
    <cellStyle name="Normal 18 3 9" xfId="9624" xr:uid="{00000000-0005-0000-0000-00004F250000}"/>
    <cellStyle name="Normal 18 3 9 2" xfId="9625" xr:uid="{00000000-0005-0000-0000-000050250000}"/>
    <cellStyle name="Normal 18 4" xfId="9626" xr:uid="{00000000-0005-0000-0000-000051250000}"/>
    <cellStyle name="Normal 18 5" xfId="9627" xr:uid="{00000000-0005-0000-0000-000052250000}"/>
    <cellStyle name="Normal 18 6" xfId="9628" xr:uid="{00000000-0005-0000-0000-000053250000}"/>
    <cellStyle name="Normal 180" xfId="9629" xr:uid="{00000000-0005-0000-0000-000054250000}"/>
    <cellStyle name="Normal 181" xfId="9630" xr:uid="{00000000-0005-0000-0000-000055250000}"/>
    <cellStyle name="Normal 182" xfId="9631" xr:uid="{00000000-0005-0000-0000-000056250000}"/>
    <cellStyle name="Normal 183" xfId="9632" xr:uid="{00000000-0005-0000-0000-000057250000}"/>
    <cellStyle name="Normal 184" xfId="9633" xr:uid="{00000000-0005-0000-0000-000058250000}"/>
    <cellStyle name="Normal 185" xfId="9634" xr:uid="{00000000-0005-0000-0000-000059250000}"/>
    <cellStyle name="Normal 186" xfId="9635" xr:uid="{00000000-0005-0000-0000-00005A250000}"/>
    <cellStyle name="Normal 187" xfId="9636" xr:uid="{00000000-0005-0000-0000-00005B250000}"/>
    <cellStyle name="Normal 188" xfId="9637" xr:uid="{00000000-0005-0000-0000-00005C250000}"/>
    <cellStyle name="Normal 189" xfId="9638" xr:uid="{00000000-0005-0000-0000-00005D250000}"/>
    <cellStyle name="Normal 19" xfId="9639" xr:uid="{00000000-0005-0000-0000-00005E250000}"/>
    <cellStyle name="Normal 19 2" xfId="9640" xr:uid="{00000000-0005-0000-0000-00005F250000}"/>
    <cellStyle name="Normal 19 2 2" xfId="9641" xr:uid="{00000000-0005-0000-0000-000060250000}"/>
    <cellStyle name="Normal 19 3" xfId="9642" xr:uid="{00000000-0005-0000-0000-000061250000}"/>
    <cellStyle name="Normal 19 3 10" xfId="9643" xr:uid="{00000000-0005-0000-0000-000062250000}"/>
    <cellStyle name="Normal 19 3 11" xfId="9644" xr:uid="{00000000-0005-0000-0000-000063250000}"/>
    <cellStyle name="Normal 19 3 2" xfId="9645" xr:uid="{00000000-0005-0000-0000-000064250000}"/>
    <cellStyle name="Normal 19 3 2 2" xfId="9646" xr:uid="{00000000-0005-0000-0000-000065250000}"/>
    <cellStyle name="Normal 19 3 2 2 2" xfId="9647" xr:uid="{00000000-0005-0000-0000-000066250000}"/>
    <cellStyle name="Normal 19 3 2 2 3" xfId="9648" xr:uid="{00000000-0005-0000-0000-000067250000}"/>
    <cellStyle name="Normal 19 3 2 3" xfId="9649" xr:uid="{00000000-0005-0000-0000-000068250000}"/>
    <cellStyle name="Normal 19 3 2 3 2" xfId="9650" xr:uid="{00000000-0005-0000-0000-000069250000}"/>
    <cellStyle name="Normal 19 3 2 3 3" xfId="9651" xr:uid="{00000000-0005-0000-0000-00006A250000}"/>
    <cellStyle name="Normal 19 3 2 4" xfId="9652" xr:uid="{00000000-0005-0000-0000-00006B250000}"/>
    <cellStyle name="Normal 19 3 2 4 2" xfId="9653" xr:uid="{00000000-0005-0000-0000-00006C250000}"/>
    <cellStyle name="Normal 19 3 2 4 3" xfId="9654" xr:uid="{00000000-0005-0000-0000-00006D250000}"/>
    <cellStyle name="Normal 19 3 2 5" xfId="9655" xr:uid="{00000000-0005-0000-0000-00006E250000}"/>
    <cellStyle name="Normal 19 3 2 5 2" xfId="9656" xr:uid="{00000000-0005-0000-0000-00006F250000}"/>
    <cellStyle name="Normal 19 3 2 6" xfId="9657" xr:uid="{00000000-0005-0000-0000-000070250000}"/>
    <cellStyle name="Normal 19 3 2 6 2" xfId="9658" xr:uid="{00000000-0005-0000-0000-000071250000}"/>
    <cellStyle name="Normal 19 3 2 7" xfId="9659" xr:uid="{00000000-0005-0000-0000-000072250000}"/>
    <cellStyle name="Normal 19 3 2 7 2" xfId="9660" xr:uid="{00000000-0005-0000-0000-000073250000}"/>
    <cellStyle name="Normal 19 3 2 8" xfId="9661" xr:uid="{00000000-0005-0000-0000-000074250000}"/>
    <cellStyle name="Normal 19 3 2 9" xfId="9662" xr:uid="{00000000-0005-0000-0000-000075250000}"/>
    <cellStyle name="Normal 19 3 3" xfId="9663" xr:uid="{00000000-0005-0000-0000-000076250000}"/>
    <cellStyle name="Normal 19 3 3 2" xfId="9664" xr:uid="{00000000-0005-0000-0000-000077250000}"/>
    <cellStyle name="Normal 19 3 3 3" xfId="9665" xr:uid="{00000000-0005-0000-0000-000078250000}"/>
    <cellStyle name="Normal 19 3 4" xfId="9666" xr:uid="{00000000-0005-0000-0000-000079250000}"/>
    <cellStyle name="Normal 19 3 4 2" xfId="9667" xr:uid="{00000000-0005-0000-0000-00007A250000}"/>
    <cellStyle name="Normal 19 3 4 3" xfId="9668" xr:uid="{00000000-0005-0000-0000-00007B250000}"/>
    <cellStyle name="Normal 19 3 5" xfId="9669" xr:uid="{00000000-0005-0000-0000-00007C250000}"/>
    <cellStyle name="Normal 19 3 5 2" xfId="9670" xr:uid="{00000000-0005-0000-0000-00007D250000}"/>
    <cellStyle name="Normal 19 3 5 3" xfId="9671" xr:uid="{00000000-0005-0000-0000-00007E250000}"/>
    <cellStyle name="Normal 19 3 6" xfId="9672" xr:uid="{00000000-0005-0000-0000-00007F250000}"/>
    <cellStyle name="Normal 19 3 6 2" xfId="9673" xr:uid="{00000000-0005-0000-0000-000080250000}"/>
    <cellStyle name="Normal 19 3 6 3" xfId="9674" xr:uid="{00000000-0005-0000-0000-000081250000}"/>
    <cellStyle name="Normal 19 3 7" xfId="9675" xr:uid="{00000000-0005-0000-0000-000082250000}"/>
    <cellStyle name="Normal 19 3 7 2" xfId="9676" xr:uid="{00000000-0005-0000-0000-000083250000}"/>
    <cellStyle name="Normal 19 3 8" xfId="9677" xr:uid="{00000000-0005-0000-0000-000084250000}"/>
    <cellStyle name="Normal 19 3 8 2" xfId="9678" xr:uid="{00000000-0005-0000-0000-000085250000}"/>
    <cellStyle name="Normal 19 3 9" xfId="9679" xr:uid="{00000000-0005-0000-0000-000086250000}"/>
    <cellStyle name="Normal 19 3 9 2" xfId="9680" xr:uid="{00000000-0005-0000-0000-000087250000}"/>
    <cellStyle name="Normal 19 4" xfId="9681" xr:uid="{00000000-0005-0000-0000-000088250000}"/>
    <cellStyle name="Normal 19 5" xfId="9682" xr:uid="{00000000-0005-0000-0000-000089250000}"/>
    <cellStyle name="Normal 190" xfId="9683" xr:uid="{00000000-0005-0000-0000-00008A250000}"/>
    <cellStyle name="Normal 191" xfId="9684" xr:uid="{00000000-0005-0000-0000-00008B250000}"/>
    <cellStyle name="Normal 192" xfId="9685" xr:uid="{00000000-0005-0000-0000-00008C250000}"/>
    <cellStyle name="Normal 193" xfId="9686" xr:uid="{00000000-0005-0000-0000-00008D250000}"/>
    <cellStyle name="Normal 194" xfId="9687" xr:uid="{00000000-0005-0000-0000-00008E250000}"/>
    <cellStyle name="Normal 195" xfId="9688" xr:uid="{00000000-0005-0000-0000-00008F250000}"/>
    <cellStyle name="Normal 196" xfId="9689" xr:uid="{00000000-0005-0000-0000-000090250000}"/>
    <cellStyle name="Normal 197" xfId="9690" xr:uid="{00000000-0005-0000-0000-000091250000}"/>
    <cellStyle name="Normal 198" xfId="9691" xr:uid="{00000000-0005-0000-0000-000092250000}"/>
    <cellStyle name="Normal 199" xfId="9692" xr:uid="{00000000-0005-0000-0000-000093250000}"/>
    <cellStyle name="Normal 2" xfId="8" xr:uid="{00000000-0005-0000-0000-000094250000}"/>
    <cellStyle name="Normal 2 10" xfId="9693" xr:uid="{00000000-0005-0000-0000-000095250000}"/>
    <cellStyle name="Normal 2 10 10" xfId="9694" xr:uid="{00000000-0005-0000-0000-000096250000}"/>
    <cellStyle name="Normal 2 10 11" xfId="9695" xr:uid="{00000000-0005-0000-0000-000097250000}"/>
    <cellStyle name="Normal 2 10 12" xfId="9696" xr:uid="{00000000-0005-0000-0000-000098250000}"/>
    <cellStyle name="Normal 2 10 13" xfId="9697" xr:uid="{00000000-0005-0000-0000-000099250000}"/>
    <cellStyle name="Normal 2 10 14" xfId="9698" xr:uid="{00000000-0005-0000-0000-00009A250000}"/>
    <cellStyle name="Normal 2 10 15" xfId="9699" xr:uid="{00000000-0005-0000-0000-00009B250000}"/>
    <cellStyle name="Normal 2 10 16" xfId="9700" xr:uid="{00000000-0005-0000-0000-00009C250000}"/>
    <cellStyle name="Normal 2 10 17" xfId="9701" xr:uid="{00000000-0005-0000-0000-00009D250000}"/>
    <cellStyle name="Normal 2 10 18" xfId="9702" xr:uid="{00000000-0005-0000-0000-00009E250000}"/>
    <cellStyle name="Normal 2 10 19" xfId="9703" xr:uid="{00000000-0005-0000-0000-00009F250000}"/>
    <cellStyle name="Normal 2 10 2" xfId="9704" xr:uid="{00000000-0005-0000-0000-0000A0250000}"/>
    <cellStyle name="Normal 2 10 2 2" xfId="9705" xr:uid="{00000000-0005-0000-0000-0000A1250000}"/>
    <cellStyle name="Normal 2 10 20" xfId="9706" xr:uid="{00000000-0005-0000-0000-0000A2250000}"/>
    <cellStyle name="Normal 2 10 21" xfId="9707" xr:uid="{00000000-0005-0000-0000-0000A3250000}"/>
    <cellStyle name="Normal 2 10 22" xfId="9708" xr:uid="{00000000-0005-0000-0000-0000A4250000}"/>
    <cellStyle name="Normal 2 10 23" xfId="9709" xr:uid="{00000000-0005-0000-0000-0000A5250000}"/>
    <cellStyle name="Normal 2 10 24" xfId="9710" xr:uid="{00000000-0005-0000-0000-0000A6250000}"/>
    <cellStyle name="Normal 2 10 25" xfId="9711" xr:uid="{00000000-0005-0000-0000-0000A7250000}"/>
    <cellStyle name="Normal 2 10 26" xfId="9712" xr:uid="{00000000-0005-0000-0000-0000A8250000}"/>
    <cellStyle name="Normal 2 10 27" xfId="9713" xr:uid="{00000000-0005-0000-0000-0000A9250000}"/>
    <cellStyle name="Normal 2 10 28" xfId="9714" xr:uid="{00000000-0005-0000-0000-0000AA250000}"/>
    <cellStyle name="Normal 2 10 29" xfId="9715" xr:uid="{00000000-0005-0000-0000-0000AB250000}"/>
    <cellStyle name="Normal 2 10 3" xfId="9716" xr:uid="{00000000-0005-0000-0000-0000AC250000}"/>
    <cellStyle name="Normal 2 10 30" xfId="9717" xr:uid="{00000000-0005-0000-0000-0000AD250000}"/>
    <cellStyle name="Normal 2 10 31" xfId="9718" xr:uid="{00000000-0005-0000-0000-0000AE250000}"/>
    <cellStyle name="Normal 2 10 32" xfId="9719" xr:uid="{00000000-0005-0000-0000-0000AF250000}"/>
    <cellStyle name="Normal 2 10 33" xfId="9720" xr:uid="{00000000-0005-0000-0000-0000B0250000}"/>
    <cellStyle name="Normal 2 10 34" xfId="9721" xr:uid="{00000000-0005-0000-0000-0000B1250000}"/>
    <cellStyle name="Normal 2 10 35" xfId="9722" xr:uid="{00000000-0005-0000-0000-0000B2250000}"/>
    <cellStyle name="Normal 2 10 4" xfId="9723" xr:uid="{00000000-0005-0000-0000-0000B3250000}"/>
    <cellStyle name="Normal 2 10 5" xfId="9724" xr:uid="{00000000-0005-0000-0000-0000B4250000}"/>
    <cellStyle name="Normal 2 10 6" xfId="9725" xr:uid="{00000000-0005-0000-0000-0000B5250000}"/>
    <cellStyle name="Normal 2 10 7" xfId="9726" xr:uid="{00000000-0005-0000-0000-0000B6250000}"/>
    <cellStyle name="Normal 2 10 8" xfId="9727" xr:uid="{00000000-0005-0000-0000-0000B7250000}"/>
    <cellStyle name="Normal 2 10 9" xfId="9728" xr:uid="{00000000-0005-0000-0000-0000B8250000}"/>
    <cellStyle name="Normal 2 100" xfId="9729" xr:uid="{00000000-0005-0000-0000-0000B9250000}"/>
    <cellStyle name="Normal 2 101" xfId="9730" xr:uid="{00000000-0005-0000-0000-0000BA250000}"/>
    <cellStyle name="Normal 2 102" xfId="9731" xr:uid="{00000000-0005-0000-0000-0000BB250000}"/>
    <cellStyle name="Normal 2 103" xfId="9732" xr:uid="{00000000-0005-0000-0000-0000BC250000}"/>
    <cellStyle name="Normal 2 104" xfId="9733" xr:uid="{00000000-0005-0000-0000-0000BD250000}"/>
    <cellStyle name="Normal 2 105" xfId="9734" xr:uid="{00000000-0005-0000-0000-0000BE250000}"/>
    <cellStyle name="Normal 2 106" xfId="9735" xr:uid="{00000000-0005-0000-0000-0000BF250000}"/>
    <cellStyle name="Normal 2 107" xfId="9736" xr:uid="{00000000-0005-0000-0000-0000C0250000}"/>
    <cellStyle name="Normal 2 108" xfId="9737" xr:uid="{00000000-0005-0000-0000-0000C1250000}"/>
    <cellStyle name="Normal 2 109" xfId="9738" xr:uid="{00000000-0005-0000-0000-0000C2250000}"/>
    <cellStyle name="Normal 2 11" xfId="9739" xr:uid="{00000000-0005-0000-0000-0000C3250000}"/>
    <cellStyle name="Normal 2 11 10" xfId="9740" xr:uid="{00000000-0005-0000-0000-0000C4250000}"/>
    <cellStyle name="Normal 2 11 11" xfId="9741" xr:uid="{00000000-0005-0000-0000-0000C5250000}"/>
    <cellStyle name="Normal 2 11 12" xfId="9742" xr:uid="{00000000-0005-0000-0000-0000C6250000}"/>
    <cellStyle name="Normal 2 11 13" xfId="9743" xr:uid="{00000000-0005-0000-0000-0000C7250000}"/>
    <cellStyle name="Normal 2 11 14" xfId="9744" xr:uid="{00000000-0005-0000-0000-0000C8250000}"/>
    <cellStyle name="Normal 2 11 15" xfId="9745" xr:uid="{00000000-0005-0000-0000-0000C9250000}"/>
    <cellStyle name="Normal 2 11 16" xfId="9746" xr:uid="{00000000-0005-0000-0000-0000CA250000}"/>
    <cellStyle name="Normal 2 11 17" xfId="9747" xr:uid="{00000000-0005-0000-0000-0000CB250000}"/>
    <cellStyle name="Normal 2 11 18" xfId="9748" xr:uid="{00000000-0005-0000-0000-0000CC250000}"/>
    <cellStyle name="Normal 2 11 19" xfId="9749" xr:uid="{00000000-0005-0000-0000-0000CD250000}"/>
    <cellStyle name="Normal 2 11 2" xfId="9750" xr:uid="{00000000-0005-0000-0000-0000CE250000}"/>
    <cellStyle name="Normal 2 11 2 2" xfId="9751" xr:uid="{00000000-0005-0000-0000-0000CF250000}"/>
    <cellStyle name="Normal 2 11 20" xfId="9752" xr:uid="{00000000-0005-0000-0000-0000D0250000}"/>
    <cellStyle name="Normal 2 11 21" xfId="9753" xr:uid="{00000000-0005-0000-0000-0000D1250000}"/>
    <cellStyle name="Normal 2 11 22" xfId="9754" xr:uid="{00000000-0005-0000-0000-0000D2250000}"/>
    <cellStyle name="Normal 2 11 23" xfId="9755" xr:uid="{00000000-0005-0000-0000-0000D3250000}"/>
    <cellStyle name="Normal 2 11 24" xfId="9756" xr:uid="{00000000-0005-0000-0000-0000D4250000}"/>
    <cellStyle name="Normal 2 11 25" xfId="9757" xr:uid="{00000000-0005-0000-0000-0000D5250000}"/>
    <cellStyle name="Normal 2 11 26" xfId="9758" xr:uid="{00000000-0005-0000-0000-0000D6250000}"/>
    <cellStyle name="Normal 2 11 27" xfId="9759" xr:uid="{00000000-0005-0000-0000-0000D7250000}"/>
    <cellStyle name="Normal 2 11 28" xfId="9760" xr:uid="{00000000-0005-0000-0000-0000D8250000}"/>
    <cellStyle name="Normal 2 11 29" xfId="9761" xr:uid="{00000000-0005-0000-0000-0000D9250000}"/>
    <cellStyle name="Normal 2 11 3" xfId="9762" xr:uid="{00000000-0005-0000-0000-0000DA250000}"/>
    <cellStyle name="Normal 2 11 30" xfId="9763" xr:uid="{00000000-0005-0000-0000-0000DB250000}"/>
    <cellStyle name="Normal 2 11 31" xfId="9764" xr:uid="{00000000-0005-0000-0000-0000DC250000}"/>
    <cellStyle name="Normal 2 11 32" xfId="9765" xr:uid="{00000000-0005-0000-0000-0000DD250000}"/>
    <cellStyle name="Normal 2 11 33" xfId="9766" xr:uid="{00000000-0005-0000-0000-0000DE250000}"/>
    <cellStyle name="Normal 2 11 34" xfId="9767" xr:uid="{00000000-0005-0000-0000-0000DF250000}"/>
    <cellStyle name="Normal 2 11 35" xfId="9768" xr:uid="{00000000-0005-0000-0000-0000E0250000}"/>
    <cellStyle name="Normal 2 11 4" xfId="9769" xr:uid="{00000000-0005-0000-0000-0000E1250000}"/>
    <cellStyle name="Normal 2 11 5" xfId="9770" xr:uid="{00000000-0005-0000-0000-0000E2250000}"/>
    <cellStyle name="Normal 2 11 6" xfId="9771" xr:uid="{00000000-0005-0000-0000-0000E3250000}"/>
    <cellStyle name="Normal 2 11 7" xfId="9772" xr:uid="{00000000-0005-0000-0000-0000E4250000}"/>
    <cellStyle name="Normal 2 11 8" xfId="9773" xr:uid="{00000000-0005-0000-0000-0000E5250000}"/>
    <cellStyle name="Normal 2 11 9" xfId="9774" xr:uid="{00000000-0005-0000-0000-0000E6250000}"/>
    <cellStyle name="Normal 2 110" xfId="9775" xr:uid="{00000000-0005-0000-0000-0000E7250000}"/>
    <cellStyle name="Normal 2 111" xfId="9776" xr:uid="{00000000-0005-0000-0000-0000E8250000}"/>
    <cellStyle name="Normal 2 112" xfId="9777" xr:uid="{00000000-0005-0000-0000-0000E9250000}"/>
    <cellStyle name="Normal 2 113" xfId="9778" xr:uid="{00000000-0005-0000-0000-0000EA250000}"/>
    <cellStyle name="Normal 2 114" xfId="9779" xr:uid="{00000000-0005-0000-0000-0000EB250000}"/>
    <cellStyle name="Normal 2 115" xfId="9780" xr:uid="{00000000-0005-0000-0000-0000EC250000}"/>
    <cellStyle name="Normal 2 116" xfId="9781" xr:uid="{00000000-0005-0000-0000-0000ED250000}"/>
    <cellStyle name="Normal 2 117" xfId="9782" xr:uid="{00000000-0005-0000-0000-0000EE250000}"/>
    <cellStyle name="Normal 2 118" xfId="9783" xr:uid="{00000000-0005-0000-0000-0000EF250000}"/>
    <cellStyle name="Normal 2 119" xfId="9784" xr:uid="{00000000-0005-0000-0000-0000F0250000}"/>
    <cellStyle name="Normal 2 12" xfId="9785" xr:uid="{00000000-0005-0000-0000-0000F1250000}"/>
    <cellStyle name="Normal 2 12 10" xfId="9786" xr:uid="{00000000-0005-0000-0000-0000F2250000}"/>
    <cellStyle name="Normal 2 12 11" xfId="9787" xr:uid="{00000000-0005-0000-0000-0000F3250000}"/>
    <cellStyle name="Normal 2 12 12" xfId="9788" xr:uid="{00000000-0005-0000-0000-0000F4250000}"/>
    <cellStyle name="Normal 2 12 13" xfId="9789" xr:uid="{00000000-0005-0000-0000-0000F5250000}"/>
    <cellStyle name="Normal 2 12 14" xfId="9790" xr:uid="{00000000-0005-0000-0000-0000F6250000}"/>
    <cellStyle name="Normal 2 12 15" xfId="9791" xr:uid="{00000000-0005-0000-0000-0000F7250000}"/>
    <cellStyle name="Normal 2 12 16" xfId="9792" xr:uid="{00000000-0005-0000-0000-0000F8250000}"/>
    <cellStyle name="Normal 2 12 17" xfId="9793" xr:uid="{00000000-0005-0000-0000-0000F9250000}"/>
    <cellStyle name="Normal 2 12 18" xfId="9794" xr:uid="{00000000-0005-0000-0000-0000FA250000}"/>
    <cellStyle name="Normal 2 12 19" xfId="9795" xr:uid="{00000000-0005-0000-0000-0000FB250000}"/>
    <cellStyle name="Normal 2 12 2" xfId="9796" xr:uid="{00000000-0005-0000-0000-0000FC250000}"/>
    <cellStyle name="Normal 2 12 2 2" xfId="9797" xr:uid="{00000000-0005-0000-0000-0000FD250000}"/>
    <cellStyle name="Normal 2 12 20" xfId="9798" xr:uid="{00000000-0005-0000-0000-0000FE250000}"/>
    <cellStyle name="Normal 2 12 21" xfId="9799" xr:uid="{00000000-0005-0000-0000-0000FF250000}"/>
    <cellStyle name="Normal 2 12 22" xfId="9800" xr:uid="{00000000-0005-0000-0000-000000260000}"/>
    <cellStyle name="Normal 2 12 23" xfId="9801" xr:uid="{00000000-0005-0000-0000-000001260000}"/>
    <cellStyle name="Normal 2 12 24" xfId="9802" xr:uid="{00000000-0005-0000-0000-000002260000}"/>
    <cellStyle name="Normal 2 12 25" xfId="9803" xr:uid="{00000000-0005-0000-0000-000003260000}"/>
    <cellStyle name="Normal 2 12 26" xfId="9804" xr:uid="{00000000-0005-0000-0000-000004260000}"/>
    <cellStyle name="Normal 2 12 27" xfId="9805" xr:uid="{00000000-0005-0000-0000-000005260000}"/>
    <cellStyle name="Normal 2 12 28" xfId="9806" xr:uid="{00000000-0005-0000-0000-000006260000}"/>
    <cellStyle name="Normal 2 12 29" xfId="9807" xr:uid="{00000000-0005-0000-0000-000007260000}"/>
    <cellStyle name="Normal 2 12 3" xfId="9808" xr:uid="{00000000-0005-0000-0000-000008260000}"/>
    <cellStyle name="Normal 2 12 30" xfId="9809" xr:uid="{00000000-0005-0000-0000-000009260000}"/>
    <cellStyle name="Normal 2 12 31" xfId="9810" xr:uid="{00000000-0005-0000-0000-00000A260000}"/>
    <cellStyle name="Normal 2 12 32" xfId="9811" xr:uid="{00000000-0005-0000-0000-00000B260000}"/>
    <cellStyle name="Normal 2 12 33" xfId="9812" xr:uid="{00000000-0005-0000-0000-00000C260000}"/>
    <cellStyle name="Normal 2 12 34" xfId="9813" xr:uid="{00000000-0005-0000-0000-00000D260000}"/>
    <cellStyle name="Normal 2 12 35" xfId="9814" xr:uid="{00000000-0005-0000-0000-00000E260000}"/>
    <cellStyle name="Normal 2 12 4" xfId="9815" xr:uid="{00000000-0005-0000-0000-00000F260000}"/>
    <cellStyle name="Normal 2 12 5" xfId="9816" xr:uid="{00000000-0005-0000-0000-000010260000}"/>
    <cellStyle name="Normal 2 12 6" xfId="9817" xr:uid="{00000000-0005-0000-0000-000011260000}"/>
    <cellStyle name="Normal 2 12 7" xfId="9818" xr:uid="{00000000-0005-0000-0000-000012260000}"/>
    <cellStyle name="Normal 2 12 8" xfId="9819" xr:uid="{00000000-0005-0000-0000-000013260000}"/>
    <cellStyle name="Normal 2 12 9" xfId="9820" xr:uid="{00000000-0005-0000-0000-000014260000}"/>
    <cellStyle name="Normal 2 120" xfId="9821" xr:uid="{00000000-0005-0000-0000-000015260000}"/>
    <cellStyle name="Normal 2 121" xfId="9822" xr:uid="{00000000-0005-0000-0000-000016260000}"/>
    <cellStyle name="Normal 2 122" xfId="9823" xr:uid="{00000000-0005-0000-0000-000017260000}"/>
    <cellStyle name="Normal 2 123" xfId="9824" xr:uid="{00000000-0005-0000-0000-000018260000}"/>
    <cellStyle name="Normal 2 124" xfId="9825" xr:uid="{00000000-0005-0000-0000-000019260000}"/>
    <cellStyle name="Normal 2 125" xfId="9826" xr:uid="{00000000-0005-0000-0000-00001A260000}"/>
    <cellStyle name="Normal 2 126" xfId="9827" xr:uid="{00000000-0005-0000-0000-00001B260000}"/>
    <cellStyle name="Normal 2 127" xfId="9828" xr:uid="{00000000-0005-0000-0000-00001C260000}"/>
    <cellStyle name="Normal 2 128" xfId="9829" xr:uid="{00000000-0005-0000-0000-00001D260000}"/>
    <cellStyle name="Normal 2 129" xfId="9830" xr:uid="{00000000-0005-0000-0000-00001E260000}"/>
    <cellStyle name="Normal 2 13" xfId="9831" xr:uid="{00000000-0005-0000-0000-00001F260000}"/>
    <cellStyle name="Normal 2 13 10" xfId="9832" xr:uid="{00000000-0005-0000-0000-000020260000}"/>
    <cellStyle name="Normal 2 13 11" xfId="9833" xr:uid="{00000000-0005-0000-0000-000021260000}"/>
    <cellStyle name="Normal 2 13 12" xfId="9834" xr:uid="{00000000-0005-0000-0000-000022260000}"/>
    <cellStyle name="Normal 2 13 13" xfId="9835" xr:uid="{00000000-0005-0000-0000-000023260000}"/>
    <cellStyle name="Normal 2 13 14" xfId="9836" xr:uid="{00000000-0005-0000-0000-000024260000}"/>
    <cellStyle name="Normal 2 13 15" xfId="9837" xr:uid="{00000000-0005-0000-0000-000025260000}"/>
    <cellStyle name="Normal 2 13 16" xfId="9838" xr:uid="{00000000-0005-0000-0000-000026260000}"/>
    <cellStyle name="Normal 2 13 17" xfId="9839" xr:uid="{00000000-0005-0000-0000-000027260000}"/>
    <cellStyle name="Normal 2 13 18" xfId="9840" xr:uid="{00000000-0005-0000-0000-000028260000}"/>
    <cellStyle name="Normal 2 13 19" xfId="9841" xr:uid="{00000000-0005-0000-0000-000029260000}"/>
    <cellStyle name="Normal 2 13 2" xfId="9842" xr:uid="{00000000-0005-0000-0000-00002A260000}"/>
    <cellStyle name="Normal 2 13 20" xfId="9843" xr:uid="{00000000-0005-0000-0000-00002B260000}"/>
    <cellStyle name="Normal 2 13 21" xfId="9844" xr:uid="{00000000-0005-0000-0000-00002C260000}"/>
    <cellStyle name="Normal 2 13 22" xfId="9845" xr:uid="{00000000-0005-0000-0000-00002D260000}"/>
    <cellStyle name="Normal 2 13 23" xfId="9846" xr:uid="{00000000-0005-0000-0000-00002E260000}"/>
    <cellStyle name="Normal 2 13 24" xfId="9847" xr:uid="{00000000-0005-0000-0000-00002F260000}"/>
    <cellStyle name="Normal 2 13 25" xfId="9848" xr:uid="{00000000-0005-0000-0000-000030260000}"/>
    <cellStyle name="Normal 2 13 26" xfId="9849" xr:uid="{00000000-0005-0000-0000-000031260000}"/>
    <cellStyle name="Normal 2 13 27" xfId="9850" xr:uid="{00000000-0005-0000-0000-000032260000}"/>
    <cellStyle name="Normal 2 13 28" xfId="9851" xr:uid="{00000000-0005-0000-0000-000033260000}"/>
    <cellStyle name="Normal 2 13 29" xfId="9852" xr:uid="{00000000-0005-0000-0000-000034260000}"/>
    <cellStyle name="Normal 2 13 3" xfId="9853" xr:uid="{00000000-0005-0000-0000-000035260000}"/>
    <cellStyle name="Normal 2 13 3 2" xfId="9854" xr:uid="{00000000-0005-0000-0000-000036260000}"/>
    <cellStyle name="Normal 2 13 30" xfId="9855" xr:uid="{00000000-0005-0000-0000-000037260000}"/>
    <cellStyle name="Normal 2 13 31" xfId="9856" xr:uid="{00000000-0005-0000-0000-000038260000}"/>
    <cellStyle name="Normal 2 13 32" xfId="9857" xr:uid="{00000000-0005-0000-0000-000039260000}"/>
    <cellStyle name="Normal 2 13 33" xfId="9858" xr:uid="{00000000-0005-0000-0000-00003A260000}"/>
    <cellStyle name="Normal 2 13 34" xfId="9859" xr:uid="{00000000-0005-0000-0000-00003B260000}"/>
    <cellStyle name="Normal 2 13 35" xfId="9860" xr:uid="{00000000-0005-0000-0000-00003C260000}"/>
    <cellStyle name="Normal 2 13 4" xfId="9861" xr:uid="{00000000-0005-0000-0000-00003D260000}"/>
    <cellStyle name="Normal 2 13 5" xfId="9862" xr:uid="{00000000-0005-0000-0000-00003E260000}"/>
    <cellStyle name="Normal 2 13 6" xfId="9863" xr:uid="{00000000-0005-0000-0000-00003F260000}"/>
    <cellStyle name="Normal 2 13 7" xfId="9864" xr:uid="{00000000-0005-0000-0000-000040260000}"/>
    <cellStyle name="Normal 2 13 8" xfId="9865" xr:uid="{00000000-0005-0000-0000-000041260000}"/>
    <cellStyle name="Normal 2 13 9" xfId="9866" xr:uid="{00000000-0005-0000-0000-000042260000}"/>
    <cellStyle name="Normal 2 13_Financial Impacts" xfId="9867" xr:uid="{00000000-0005-0000-0000-000043260000}"/>
    <cellStyle name="Normal 2 130" xfId="9868" xr:uid="{00000000-0005-0000-0000-000044260000}"/>
    <cellStyle name="Normal 2 131" xfId="9869" xr:uid="{00000000-0005-0000-0000-000045260000}"/>
    <cellStyle name="Normal 2 132" xfId="9870" xr:uid="{00000000-0005-0000-0000-000046260000}"/>
    <cellStyle name="Normal 2 133" xfId="9871" xr:uid="{00000000-0005-0000-0000-000047260000}"/>
    <cellStyle name="Normal 2 134" xfId="9872" xr:uid="{00000000-0005-0000-0000-000048260000}"/>
    <cellStyle name="Normal 2 135" xfId="9873" xr:uid="{00000000-0005-0000-0000-000049260000}"/>
    <cellStyle name="Normal 2 136" xfId="9874" xr:uid="{00000000-0005-0000-0000-00004A260000}"/>
    <cellStyle name="Normal 2 137" xfId="9875" xr:uid="{00000000-0005-0000-0000-00004B260000}"/>
    <cellStyle name="Normal 2 138" xfId="9876" xr:uid="{00000000-0005-0000-0000-00004C260000}"/>
    <cellStyle name="Normal 2 139" xfId="9877" xr:uid="{00000000-0005-0000-0000-00004D260000}"/>
    <cellStyle name="Normal 2 14" xfId="9878" xr:uid="{00000000-0005-0000-0000-00004E260000}"/>
    <cellStyle name="Normal 2 14 10" xfId="9879" xr:uid="{00000000-0005-0000-0000-00004F260000}"/>
    <cellStyle name="Normal 2 14 11" xfId="9880" xr:uid="{00000000-0005-0000-0000-000050260000}"/>
    <cellStyle name="Normal 2 14 12" xfId="9881" xr:uid="{00000000-0005-0000-0000-000051260000}"/>
    <cellStyle name="Normal 2 14 13" xfId="9882" xr:uid="{00000000-0005-0000-0000-000052260000}"/>
    <cellStyle name="Normal 2 14 14" xfId="9883" xr:uid="{00000000-0005-0000-0000-000053260000}"/>
    <cellStyle name="Normal 2 14 15" xfId="9884" xr:uid="{00000000-0005-0000-0000-000054260000}"/>
    <cellStyle name="Normal 2 14 16" xfId="9885" xr:uid="{00000000-0005-0000-0000-000055260000}"/>
    <cellStyle name="Normal 2 14 17" xfId="9886" xr:uid="{00000000-0005-0000-0000-000056260000}"/>
    <cellStyle name="Normal 2 14 18" xfId="9887" xr:uid="{00000000-0005-0000-0000-000057260000}"/>
    <cellStyle name="Normal 2 14 19" xfId="9888" xr:uid="{00000000-0005-0000-0000-000058260000}"/>
    <cellStyle name="Normal 2 14 2" xfId="9889" xr:uid="{00000000-0005-0000-0000-000059260000}"/>
    <cellStyle name="Normal 2 14 20" xfId="9890" xr:uid="{00000000-0005-0000-0000-00005A260000}"/>
    <cellStyle name="Normal 2 14 21" xfId="9891" xr:uid="{00000000-0005-0000-0000-00005B260000}"/>
    <cellStyle name="Normal 2 14 22" xfId="9892" xr:uid="{00000000-0005-0000-0000-00005C260000}"/>
    <cellStyle name="Normal 2 14 23" xfId="9893" xr:uid="{00000000-0005-0000-0000-00005D260000}"/>
    <cellStyle name="Normal 2 14 24" xfId="9894" xr:uid="{00000000-0005-0000-0000-00005E260000}"/>
    <cellStyle name="Normal 2 14 25" xfId="9895" xr:uid="{00000000-0005-0000-0000-00005F260000}"/>
    <cellStyle name="Normal 2 14 26" xfId="9896" xr:uid="{00000000-0005-0000-0000-000060260000}"/>
    <cellStyle name="Normal 2 14 27" xfId="9897" xr:uid="{00000000-0005-0000-0000-000061260000}"/>
    <cellStyle name="Normal 2 14 28" xfId="9898" xr:uid="{00000000-0005-0000-0000-000062260000}"/>
    <cellStyle name="Normal 2 14 29" xfId="9899" xr:uid="{00000000-0005-0000-0000-000063260000}"/>
    <cellStyle name="Normal 2 14 3" xfId="9900" xr:uid="{00000000-0005-0000-0000-000064260000}"/>
    <cellStyle name="Normal 2 14 30" xfId="9901" xr:uid="{00000000-0005-0000-0000-000065260000}"/>
    <cellStyle name="Normal 2 14 31" xfId="9902" xr:uid="{00000000-0005-0000-0000-000066260000}"/>
    <cellStyle name="Normal 2 14 32" xfId="9903" xr:uid="{00000000-0005-0000-0000-000067260000}"/>
    <cellStyle name="Normal 2 14 33" xfId="9904" xr:uid="{00000000-0005-0000-0000-000068260000}"/>
    <cellStyle name="Normal 2 14 34" xfId="9905" xr:uid="{00000000-0005-0000-0000-000069260000}"/>
    <cellStyle name="Normal 2 14 35" xfId="9906" xr:uid="{00000000-0005-0000-0000-00006A260000}"/>
    <cellStyle name="Normal 2 14 4" xfId="9907" xr:uid="{00000000-0005-0000-0000-00006B260000}"/>
    <cellStyle name="Normal 2 14 5" xfId="9908" xr:uid="{00000000-0005-0000-0000-00006C260000}"/>
    <cellStyle name="Normal 2 14 6" xfId="9909" xr:uid="{00000000-0005-0000-0000-00006D260000}"/>
    <cellStyle name="Normal 2 14 7" xfId="9910" xr:uid="{00000000-0005-0000-0000-00006E260000}"/>
    <cellStyle name="Normal 2 14 8" xfId="9911" xr:uid="{00000000-0005-0000-0000-00006F260000}"/>
    <cellStyle name="Normal 2 14 9" xfId="9912" xr:uid="{00000000-0005-0000-0000-000070260000}"/>
    <cellStyle name="Normal 2 140" xfId="9913" xr:uid="{00000000-0005-0000-0000-000071260000}"/>
    <cellStyle name="Normal 2 141" xfId="9914" xr:uid="{00000000-0005-0000-0000-000072260000}"/>
    <cellStyle name="Normal 2 142" xfId="9915" xr:uid="{00000000-0005-0000-0000-000073260000}"/>
    <cellStyle name="Normal 2 143" xfId="9916" xr:uid="{00000000-0005-0000-0000-000074260000}"/>
    <cellStyle name="Normal 2 144" xfId="9917" xr:uid="{00000000-0005-0000-0000-000075260000}"/>
    <cellStyle name="Normal 2 145" xfId="9918" xr:uid="{00000000-0005-0000-0000-000076260000}"/>
    <cellStyle name="Normal 2 146" xfId="9919" xr:uid="{00000000-0005-0000-0000-000077260000}"/>
    <cellStyle name="Normal 2 147" xfId="9920" xr:uid="{00000000-0005-0000-0000-000078260000}"/>
    <cellStyle name="Normal 2 148" xfId="9921" xr:uid="{00000000-0005-0000-0000-000079260000}"/>
    <cellStyle name="Normal 2 149" xfId="9922" xr:uid="{00000000-0005-0000-0000-00007A260000}"/>
    <cellStyle name="Normal 2 15" xfId="9923" xr:uid="{00000000-0005-0000-0000-00007B260000}"/>
    <cellStyle name="Normal 2 15 10" xfId="9924" xr:uid="{00000000-0005-0000-0000-00007C260000}"/>
    <cellStyle name="Normal 2 15 11" xfId="9925" xr:uid="{00000000-0005-0000-0000-00007D260000}"/>
    <cellStyle name="Normal 2 15 12" xfId="9926" xr:uid="{00000000-0005-0000-0000-00007E260000}"/>
    <cellStyle name="Normal 2 15 13" xfId="9927" xr:uid="{00000000-0005-0000-0000-00007F260000}"/>
    <cellStyle name="Normal 2 15 14" xfId="9928" xr:uid="{00000000-0005-0000-0000-000080260000}"/>
    <cellStyle name="Normal 2 15 15" xfId="9929" xr:uid="{00000000-0005-0000-0000-000081260000}"/>
    <cellStyle name="Normal 2 15 16" xfId="9930" xr:uid="{00000000-0005-0000-0000-000082260000}"/>
    <cellStyle name="Normal 2 15 17" xfId="9931" xr:uid="{00000000-0005-0000-0000-000083260000}"/>
    <cellStyle name="Normal 2 15 18" xfId="9932" xr:uid="{00000000-0005-0000-0000-000084260000}"/>
    <cellStyle name="Normal 2 15 19" xfId="9933" xr:uid="{00000000-0005-0000-0000-000085260000}"/>
    <cellStyle name="Normal 2 15 2" xfId="9934" xr:uid="{00000000-0005-0000-0000-000086260000}"/>
    <cellStyle name="Normal 2 15 20" xfId="9935" xr:uid="{00000000-0005-0000-0000-000087260000}"/>
    <cellStyle name="Normal 2 15 21" xfId="9936" xr:uid="{00000000-0005-0000-0000-000088260000}"/>
    <cellStyle name="Normal 2 15 22" xfId="9937" xr:uid="{00000000-0005-0000-0000-000089260000}"/>
    <cellStyle name="Normal 2 15 23" xfId="9938" xr:uid="{00000000-0005-0000-0000-00008A260000}"/>
    <cellStyle name="Normal 2 15 24" xfId="9939" xr:uid="{00000000-0005-0000-0000-00008B260000}"/>
    <cellStyle name="Normal 2 15 25" xfId="9940" xr:uid="{00000000-0005-0000-0000-00008C260000}"/>
    <cellStyle name="Normal 2 15 26" xfId="9941" xr:uid="{00000000-0005-0000-0000-00008D260000}"/>
    <cellStyle name="Normal 2 15 27" xfId="9942" xr:uid="{00000000-0005-0000-0000-00008E260000}"/>
    <cellStyle name="Normal 2 15 28" xfId="9943" xr:uid="{00000000-0005-0000-0000-00008F260000}"/>
    <cellStyle name="Normal 2 15 29" xfId="9944" xr:uid="{00000000-0005-0000-0000-000090260000}"/>
    <cellStyle name="Normal 2 15 3" xfId="9945" xr:uid="{00000000-0005-0000-0000-000091260000}"/>
    <cellStyle name="Normal 2 15 30" xfId="9946" xr:uid="{00000000-0005-0000-0000-000092260000}"/>
    <cellStyle name="Normal 2 15 31" xfId="9947" xr:uid="{00000000-0005-0000-0000-000093260000}"/>
    <cellStyle name="Normal 2 15 32" xfId="9948" xr:uid="{00000000-0005-0000-0000-000094260000}"/>
    <cellStyle name="Normal 2 15 33" xfId="9949" xr:uid="{00000000-0005-0000-0000-000095260000}"/>
    <cellStyle name="Normal 2 15 34" xfId="9950" xr:uid="{00000000-0005-0000-0000-000096260000}"/>
    <cellStyle name="Normal 2 15 35" xfId="9951" xr:uid="{00000000-0005-0000-0000-000097260000}"/>
    <cellStyle name="Normal 2 15 4" xfId="9952" xr:uid="{00000000-0005-0000-0000-000098260000}"/>
    <cellStyle name="Normal 2 15 5" xfId="9953" xr:uid="{00000000-0005-0000-0000-000099260000}"/>
    <cellStyle name="Normal 2 15 6" xfId="9954" xr:uid="{00000000-0005-0000-0000-00009A260000}"/>
    <cellStyle name="Normal 2 15 7" xfId="9955" xr:uid="{00000000-0005-0000-0000-00009B260000}"/>
    <cellStyle name="Normal 2 15 8" xfId="9956" xr:uid="{00000000-0005-0000-0000-00009C260000}"/>
    <cellStyle name="Normal 2 15 9" xfId="9957" xr:uid="{00000000-0005-0000-0000-00009D260000}"/>
    <cellStyle name="Normal 2 150" xfId="9958" xr:uid="{00000000-0005-0000-0000-00009E260000}"/>
    <cellStyle name="Normal 2 151" xfId="9959" xr:uid="{00000000-0005-0000-0000-00009F260000}"/>
    <cellStyle name="Normal 2 152" xfId="9960" xr:uid="{00000000-0005-0000-0000-0000A0260000}"/>
    <cellStyle name="Normal 2 153" xfId="9961" xr:uid="{00000000-0005-0000-0000-0000A1260000}"/>
    <cellStyle name="Normal 2 154" xfId="9962" xr:uid="{00000000-0005-0000-0000-0000A2260000}"/>
    <cellStyle name="Normal 2 155" xfId="9963" xr:uid="{00000000-0005-0000-0000-0000A3260000}"/>
    <cellStyle name="Normal 2 156" xfId="9964" xr:uid="{00000000-0005-0000-0000-0000A4260000}"/>
    <cellStyle name="Normal 2 157" xfId="9965" xr:uid="{00000000-0005-0000-0000-0000A5260000}"/>
    <cellStyle name="Normal 2 158" xfId="9966" xr:uid="{00000000-0005-0000-0000-0000A6260000}"/>
    <cellStyle name="Normal 2 159" xfId="9967" xr:uid="{00000000-0005-0000-0000-0000A7260000}"/>
    <cellStyle name="Normal 2 16" xfId="9968" xr:uid="{00000000-0005-0000-0000-0000A8260000}"/>
    <cellStyle name="Normal 2 16 10" xfId="9969" xr:uid="{00000000-0005-0000-0000-0000A9260000}"/>
    <cellStyle name="Normal 2 16 11" xfId="9970" xr:uid="{00000000-0005-0000-0000-0000AA260000}"/>
    <cellStyle name="Normal 2 16 12" xfId="9971" xr:uid="{00000000-0005-0000-0000-0000AB260000}"/>
    <cellStyle name="Normal 2 16 13" xfId="9972" xr:uid="{00000000-0005-0000-0000-0000AC260000}"/>
    <cellStyle name="Normal 2 16 14" xfId="9973" xr:uid="{00000000-0005-0000-0000-0000AD260000}"/>
    <cellStyle name="Normal 2 16 15" xfId="9974" xr:uid="{00000000-0005-0000-0000-0000AE260000}"/>
    <cellStyle name="Normal 2 16 16" xfId="9975" xr:uid="{00000000-0005-0000-0000-0000AF260000}"/>
    <cellStyle name="Normal 2 16 17" xfId="9976" xr:uid="{00000000-0005-0000-0000-0000B0260000}"/>
    <cellStyle name="Normal 2 16 18" xfId="9977" xr:uid="{00000000-0005-0000-0000-0000B1260000}"/>
    <cellStyle name="Normal 2 16 19" xfId="9978" xr:uid="{00000000-0005-0000-0000-0000B2260000}"/>
    <cellStyle name="Normal 2 16 2" xfId="9979" xr:uid="{00000000-0005-0000-0000-0000B3260000}"/>
    <cellStyle name="Normal 2 16 20" xfId="9980" xr:uid="{00000000-0005-0000-0000-0000B4260000}"/>
    <cellStyle name="Normal 2 16 21" xfId="9981" xr:uid="{00000000-0005-0000-0000-0000B5260000}"/>
    <cellStyle name="Normal 2 16 22" xfId="9982" xr:uid="{00000000-0005-0000-0000-0000B6260000}"/>
    <cellStyle name="Normal 2 16 23" xfId="9983" xr:uid="{00000000-0005-0000-0000-0000B7260000}"/>
    <cellStyle name="Normal 2 16 24" xfId="9984" xr:uid="{00000000-0005-0000-0000-0000B8260000}"/>
    <cellStyle name="Normal 2 16 25" xfId="9985" xr:uid="{00000000-0005-0000-0000-0000B9260000}"/>
    <cellStyle name="Normal 2 16 26" xfId="9986" xr:uid="{00000000-0005-0000-0000-0000BA260000}"/>
    <cellStyle name="Normal 2 16 27" xfId="9987" xr:uid="{00000000-0005-0000-0000-0000BB260000}"/>
    <cellStyle name="Normal 2 16 28" xfId="9988" xr:uid="{00000000-0005-0000-0000-0000BC260000}"/>
    <cellStyle name="Normal 2 16 29" xfId="9989" xr:uid="{00000000-0005-0000-0000-0000BD260000}"/>
    <cellStyle name="Normal 2 16 3" xfId="9990" xr:uid="{00000000-0005-0000-0000-0000BE260000}"/>
    <cellStyle name="Normal 2 16 30" xfId="9991" xr:uid="{00000000-0005-0000-0000-0000BF260000}"/>
    <cellStyle name="Normal 2 16 31" xfId="9992" xr:uid="{00000000-0005-0000-0000-0000C0260000}"/>
    <cellStyle name="Normal 2 16 32" xfId="9993" xr:uid="{00000000-0005-0000-0000-0000C1260000}"/>
    <cellStyle name="Normal 2 16 33" xfId="9994" xr:uid="{00000000-0005-0000-0000-0000C2260000}"/>
    <cellStyle name="Normal 2 16 34" xfId="9995" xr:uid="{00000000-0005-0000-0000-0000C3260000}"/>
    <cellStyle name="Normal 2 16 35" xfId="9996" xr:uid="{00000000-0005-0000-0000-0000C4260000}"/>
    <cellStyle name="Normal 2 16 4" xfId="9997" xr:uid="{00000000-0005-0000-0000-0000C5260000}"/>
    <cellStyle name="Normal 2 16 5" xfId="9998" xr:uid="{00000000-0005-0000-0000-0000C6260000}"/>
    <cellStyle name="Normal 2 16 6" xfId="9999" xr:uid="{00000000-0005-0000-0000-0000C7260000}"/>
    <cellStyle name="Normal 2 16 7" xfId="10000" xr:uid="{00000000-0005-0000-0000-0000C8260000}"/>
    <cellStyle name="Normal 2 16 8" xfId="10001" xr:uid="{00000000-0005-0000-0000-0000C9260000}"/>
    <cellStyle name="Normal 2 16 9" xfId="10002" xr:uid="{00000000-0005-0000-0000-0000CA260000}"/>
    <cellStyle name="Normal 2 160" xfId="10003" xr:uid="{00000000-0005-0000-0000-0000CB260000}"/>
    <cellStyle name="Normal 2 161" xfId="23752" xr:uid="{00000000-0005-0000-0000-0000CC260000}"/>
    <cellStyle name="Normal 2 162" xfId="23753" xr:uid="{00000000-0005-0000-0000-0000CD260000}"/>
    <cellStyle name="Normal 2 163" xfId="23755" xr:uid="{00000000-0005-0000-0000-0000CE260000}"/>
    <cellStyle name="Normal 2 164" xfId="23757" xr:uid="{00000000-0005-0000-0000-0000CF260000}"/>
    <cellStyle name="Normal 2 165" xfId="23759" xr:uid="{00000000-0005-0000-0000-0000D0260000}"/>
    <cellStyle name="Normal 2 166" xfId="23761" xr:uid="{00000000-0005-0000-0000-0000D1260000}"/>
    <cellStyle name="Normal 2 167" xfId="23763" xr:uid="{00000000-0005-0000-0000-0000D2260000}"/>
    <cellStyle name="Normal 2 168" xfId="23765" xr:uid="{00000000-0005-0000-0000-0000D3260000}"/>
    <cellStyle name="Normal 2 169" xfId="23784" xr:uid="{00000000-0005-0000-0000-0000D4260000}"/>
    <cellStyle name="Normal 2 17" xfId="10004" xr:uid="{00000000-0005-0000-0000-0000D5260000}"/>
    <cellStyle name="Normal 2 17 10" xfId="10005" xr:uid="{00000000-0005-0000-0000-0000D6260000}"/>
    <cellStyle name="Normal 2 17 11" xfId="10006" xr:uid="{00000000-0005-0000-0000-0000D7260000}"/>
    <cellStyle name="Normal 2 17 12" xfId="10007" xr:uid="{00000000-0005-0000-0000-0000D8260000}"/>
    <cellStyle name="Normal 2 17 13" xfId="10008" xr:uid="{00000000-0005-0000-0000-0000D9260000}"/>
    <cellStyle name="Normal 2 17 14" xfId="10009" xr:uid="{00000000-0005-0000-0000-0000DA260000}"/>
    <cellStyle name="Normal 2 17 15" xfId="10010" xr:uid="{00000000-0005-0000-0000-0000DB260000}"/>
    <cellStyle name="Normal 2 17 16" xfId="10011" xr:uid="{00000000-0005-0000-0000-0000DC260000}"/>
    <cellStyle name="Normal 2 17 17" xfId="10012" xr:uid="{00000000-0005-0000-0000-0000DD260000}"/>
    <cellStyle name="Normal 2 17 18" xfId="10013" xr:uid="{00000000-0005-0000-0000-0000DE260000}"/>
    <cellStyle name="Normal 2 17 19" xfId="10014" xr:uid="{00000000-0005-0000-0000-0000DF260000}"/>
    <cellStyle name="Normal 2 17 2" xfId="10015" xr:uid="{00000000-0005-0000-0000-0000E0260000}"/>
    <cellStyle name="Normal 2 17 20" xfId="10016" xr:uid="{00000000-0005-0000-0000-0000E1260000}"/>
    <cellStyle name="Normal 2 17 21" xfId="10017" xr:uid="{00000000-0005-0000-0000-0000E2260000}"/>
    <cellStyle name="Normal 2 17 22" xfId="10018" xr:uid="{00000000-0005-0000-0000-0000E3260000}"/>
    <cellStyle name="Normal 2 17 23" xfId="10019" xr:uid="{00000000-0005-0000-0000-0000E4260000}"/>
    <cellStyle name="Normal 2 17 24" xfId="10020" xr:uid="{00000000-0005-0000-0000-0000E5260000}"/>
    <cellStyle name="Normal 2 17 25" xfId="10021" xr:uid="{00000000-0005-0000-0000-0000E6260000}"/>
    <cellStyle name="Normal 2 17 26" xfId="10022" xr:uid="{00000000-0005-0000-0000-0000E7260000}"/>
    <cellStyle name="Normal 2 17 27" xfId="10023" xr:uid="{00000000-0005-0000-0000-0000E8260000}"/>
    <cellStyle name="Normal 2 17 28" xfId="10024" xr:uid="{00000000-0005-0000-0000-0000E9260000}"/>
    <cellStyle name="Normal 2 17 29" xfId="10025" xr:uid="{00000000-0005-0000-0000-0000EA260000}"/>
    <cellStyle name="Normal 2 17 3" xfId="10026" xr:uid="{00000000-0005-0000-0000-0000EB260000}"/>
    <cellStyle name="Normal 2 17 30" xfId="10027" xr:uid="{00000000-0005-0000-0000-0000EC260000}"/>
    <cellStyle name="Normal 2 17 31" xfId="10028" xr:uid="{00000000-0005-0000-0000-0000ED260000}"/>
    <cellStyle name="Normal 2 17 32" xfId="10029" xr:uid="{00000000-0005-0000-0000-0000EE260000}"/>
    <cellStyle name="Normal 2 17 33" xfId="10030" xr:uid="{00000000-0005-0000-0000-0000EF260000}"/>
    <cellStyle name="Normal 2 17 34" xfId="10031" xr:uid="{00000000-0005-0000-0000-0000F0260000}"/>
    <cellStyle name="Normal 2 17 35" xfId="10032" xr:uid="{00000000-0005-0000-0000-0000F1260000}"/>
    <cellStyle name="Normal 2 17 4" xfId="10033" xr:uid="{00000000-0005-0000-0000-0000F2260000}"/>
    <cellStyle name="Normal 2 17 5" xfId="10034" xr:uid="{00000000-0005-0000-0000-0000F3260000}"/>
    <cellStyle name="Normal 2 17 6" xfId="10035" xr:uid="{00000000-0005-0000-0000-0000F4260000}"/>
    <cellStyle name="Normal 2 17 7" xfId="10036" xr:uid="{00000000-0005-0000-0000-0000F5260000}"/>
    <cellStyle name="Normal 2 17 8" xfId="10037" xr:uid="{00000000-0005-0000-0000-0000F6260000}"/>
    <cellStyle name="Normal 2 17 9" xfId="10038" xr:uid="{00000000-0005-0000-0000-0000F7260000}"/>
    <cellStyle name="Normal 2 170" xfId="23790" xr:uid="{00000000-0005-0000-0000-0000F8260000}"/>
    <cellStyle name="Normal 2 171" xfId="23805" xr:uid="{00000000-0005-0000-0000-0000F9260000}"/>
    <cellStyle name="Normal 2 172" xfId="23807" xr:uid="{00000000-0005-0000-0000-0000FA260000}"/>
    <cellStyle name="Normal 2 18" xfId="10039" xr:uid="{00000000-0005-0000-0000-0000FB260000}"/>
    <cellStyle name="Normal 2 18 10" xfId="10040" xr:uid="{00000000-0005-0000-0000-0000FC260000}"/>
    <cellStyle name="Normal 2 18 11" xfId="10041" xr:uid="{00000000-0005-0000-0000-0000FD260000}"/>
    <cellStyle name="Normal 2 18 12" xfId="10042" xr:uid="{00000000-0005-0000-0000-0000FE260000}"/>
    <cellStyle name="Normal 2 18 13" xfId="10043" xr:uid="{00000000-0005-0000-0000-0000FF260000}"/>
    <cellStyle name="Normal 2 18 14" xfId="10044" xr:uid="{00000000-0005-0000-0000-000000270000}"/>
    <cellStyle name="Normal 2 18 15" xfId="10045" xr:uid="{00000000-0005-0000-0000-000001270000}"/>
    <cellStyle name="Normal 2 18 16" xfId="10046" xr:uid="{00000000-0005-0000-0000-000002270000}"/>
    <cellStyle name="Normal 2 18 17" xfId="10047" xr:uid="{00000000-0005-0000-0000-000003270000}"/>
    <cellStyle name="Normal 2 18 18" xfId="10048" xr:uid="{00000000-0005-0000-0000-000004270000}"/>
    <cellStyle name="Normal 2 18 19" xfId="10049" xr:uid="{00000000-0005-0000-0000-000005270000}"/>
    <cellStyle name="Normal 2 18 2" xfId="10050" xr:uid="{00000000-0005-0000-0000-000006270000}"/>
    <cellStyle name="Normal 2 18 20" xfId="10051" xr:uid="{00000000-0005-0000-0000-000007270000}"/>
    <cellStyle name="Normal 2 18 21" xfId="10052" xr:uid="{00000000-0005-0000-0000-000008270000}"/>
    <cellStyle name="Normal 2 18 22" xfId="10053" xr:uid="{00000000-0005-0000-0000-000009270000}"/>
    <cellStyle name="Normal 2 18 23" xfId="10054" xr:uid="{00000000-0005-0000-0000-00000A270000}"/>
    <cellStyle name="Normal 2 18 24" xfId="10055" xr:uid="{00000000-0005-0000-0000-00000B270000}"/>
    <cellStyle name="Normal 2 18 25" xfId="10056" xr:uid="{00000000-0005-0000-0000-00000C270000}"/>
    <cellStyle name="Normal 2 18 26" xfId="10057" xr:uid="{00000000-0005-0000-0000-00000D270000}"/>
    <cellStyle name="Normal 2 18 27" xfId="10058" xr:uid="{00000000-0005-0000-0000-00000E270000}"/>
    <cellStyle name="Normal 2 18 28" xfId="10059" xr:uid="{00000000-0005-0000-0000-00000F270000}"/>
    <cellStyle name="Normal 2 18 29" xfId="10060" xr:uid="{00000000-0005-0000-0000-000010270000}"/>
    <cellStyle name="Normal 2 18 3" xfId="10061" xr:uid="{00000000-0005-0000-0000-000011270000}"/>
    <cellStyle name="Normal 2 18 30" xfId="10062" xr:uid="{00000000-0005-0000-0000-000012270000}"/>
    <cellStyle name="Normal 2 18 31" xfId="10063" xr:uid="{00000000-0005-0000-0000-000013270000}"/>
    <cellStyle name="Normal 2 18 32" xfId="10064" xr:uid="{00000000-0005-0000-0000-000014270000}"/>
    <cellStyle name="Normal 2 18 33" xfId="10065" xr:uid="{00000000-0005-0000-0000-000015270000}"/>
    <cellStyle name="Normal 2 18 34" xfId="10066" xr:uid="{00000000-0005-0000-0000-000016270000}"/>
    <cellStyle name="Normal 2 18 35" xfId="10067" xr:uid="{00000000-0005-0000-0000-000017270000}"/>
    <cellStyle name="Normal 2 18 4" xfId="10068" xr:uid="{00000000-0005-0000-0000-000018270000}"/>
    <cellStyle name="Normal 2 18 5" xfId="10069" xr:uid="{00000000-0005-0000-0000-000019270000}"/>
    <cellStyle name="Normal 2 18 6" xfId="10070" xr:uid="{00000000-0005-0000-0000-00001A270000}"/>
    <cellStyle name="Normal 2 18 7" xfId="10071" xr:uid="{00000000-0005-0000-0000-00001B270000}"/>
    <cellStyle name="Normal 2 18 8" xfId="10072" xr:uid="{00000000-0005-0000-0000-00001C270000}"/>
    <cellStyle name="Normal 2 18 9" xfId="10073" xr:uid="{00000000-0005-0000-0000-00001D270000}"/>
    <cellStyle name="Normal 2 19" xfId="10074" xr:uid="{00000000-0005-0000-0000-00001E270000}"/>
    <cellStyle name="Normal 2 19 10" xfId="10075" xr:uid="{00000000-0005-0000-0000-00001F270000}"/>
    <cellStyle name="Normal 2 19 11" xfId="10076" xr:uid="{00000000-0005-0000-0000-000020270000}"/>
    <cellStyle name="Normal 2 19 12" xfId="10077" xr:uid="{00000000-0005-0000-0000-000021270000}"/>
    <cellStyle name="Normal 2 19 13" xfId="10078" xr:uid="{00000000-0005-0000-0000-000022270000}"/>
    <cellStyle name="Normal 2 19 14" xfId="10079" xr:uid="{00000000-0005-0000-0000-000023270000}"/>
    <cellStyle name="Normal 2 19 15" xfId="10080" xr:uid="{00000000-0005-0000-0000-000024270000}"/>
    <cellStyle name="Normal 2 19 16" xfId="10081" xr:uid="{00000000-0005-0000-0000-000025270000}"/>
    <cellStyle name="Normal 2 19 17" xfId="10082" xr:uid="{00000000-0005-0000-0000-000026270000}"/>
    <cellStyle name="Normal 2 19 18" xfId="10083" xr:uid="{00000000-0005-0000-0000-000027270000}"/>
    <cellStyle name="Normal 2 19 19" xfId="10084" xr:uid="{00000000-0005-0000-0000-000028270000}"/>
    <cellStyle name="Normal 2 19 2" xfId="10085" xr:uid="{00000000-0005-0000-0000-000029270000}"/>
    <cellStyle name="Normal 2 19 20" xfId="10086" xr:uid="{00000000-0005-0000-0000-00002A270000}"/>
    <cellStyle name="Normal 2 19 21" xfId="10087" xr:uid="{00000000-0005-0000-0000-00002B270000}"/>
    <cellStyle name="Normal 2 19 22" xfId="10088" xr:uid="{00000000-0005-0000-0000-00002C270000}"/>
    <cellStyle name="Normal 2 19 23" xfId="10089" xr:uid="{00000000-0005-0000-0000-00002D270000}"/>
    <cellStyle name="Normal 2 19 24" xfId="10090" xr:uid="{00000000-0005-0000-0000-00002E270000}"/>
    <cellStyle name="Normal 2 19 25" xfId="10091" xr:uid="{00000000-0005-0000-0000-00002F270000}"/>
    <cellStyle name="Normal 2 19 26" xfId="10092" xr:uid="{00000000-0005-0000-0000-000030270000}"/>
    <cellStyle name="Normal 2 19 27" xfId="10093" xr:uid="{00000000-0005-0000-0000-000031270000}"/>
    <cellStyle name="Normal 2 19 28" xfId="10094" xr:uid="{00000000-0005-0000-0000-000032270000}"/>
    <cellStyle name="Normal 2 19 29" xfId="10095" xr:uid="{00000000-0005-0000-0000-000033270000}"/>
    <cellStyle name="Normal 2 19 3" xfId="10096" xr:uid="{00000000-0005-0000-0000-000034270000}"/>
    <cellStyle name="Normal 2 19 30" xfId="10097" xr:uid="{00000000-0005-0000-0000-000035270000}"/>
    <cellStyle name="Normal 2 19 31" xfId="10098" xr:uid="{00000000-0005-0000-0000-000036270000}"/>
    <cellStyle name="Normal 2 19 32" xfId="10099" xr:uid="{00000000-0005-0000-0000-000037270000}"/>
    <cellStyle name="Normal 2 19 33" xfId="10100" xr:uid="{00000000-0005-0000-0000-000038270000}"/>
    <cellStyle name="Normal 2 19 34" xfId="10101" xr:uid="{00000000-0005-0000-0000-000039270000}"/>
    <cellStyle name="Normal 2 19 35" xfId="10102" xr:uid="{00000000-0005-0000-0000-00003A270000}"/>
    <cellStyle name="Normal 2 19 4" xfId="10103" xr:uid="{00000000-0005-0000-0000-00003B270000}"/>
    <cellStyle name="Normal 2 19 5" xfId="10104" xr:uid="{00000000-0005-0000-0000-00003C270000}"/>
    <cellStyle name="Normal 2 19 6" xfId="10105" xr:uid="{00000000-0005-0000-0000-00003D270000}"/>
    <cellStyle name="Normal 2 19 7" xfId="10106" xr:uid="{00000000-0005-0000-0000-00003E270000}"/>
    <cellStyle name="Normal 2 19 8" xfId="10107" xr:uid="{00000000-0005-0000-0000-00003F270000}"/>
    <cellStyle name="Normal 2 19 9" xfId="10108" xr:uid="{00000000-0005-0000-0000-000040270000}"/>
    <cellStyle name="Normal 2 2" xfId="93" xr:uid="{00000000-0005-0000-0000-000041270000}"/>
    <cellStyle name="Normal 2 2 10" xfId="10110" xr:uid="{00000000-0005-0000-0000-000042270000}"/>
    <cellStyle name="Normal 2 2 11" xfId="10111" xr:uid="{00000000-0005-0000-0000-000043270000}"/>
    <cellStyle name="Normal 2 2 12" xfId="10112" xr:uid="{00000000-0005-0000-0000-000044270000}"/>
    <cellStyle name="Normal 2 2 13" xfId="10113" xr:uid="{00000000-0005-0000-0000-000045270000}"/>
    <cellStyle name="Normal 2 2 14" xfId="10114" xr:uid="{00000000-0005-0000-0000-000046270000}"/>
    <cellStyle name="Normal 2 2 15" xfId="10115" xr:uid="{00000000-0005-0000-0000-000047270000}"/>
    <cellStyle name="Normal 2 2 16" xfId="10116" xr:uid="{00000000-0005-0000-0000-000048270000}"/>
    <cellStyle name="Normal 2 2 17" xfId="10117" xr:uid="{00000000-0005-0000-0000-000049270000}"/>
    <cellStyle name="Normal 2 2 18" xfId="10118" xr:uid="{00000000-0005-0000-0000-00004A270000}"/>
    <cellStyle name="Normal 2 2 19" xfId="10119" xr:uid="{00000000-0005-0000-0000-00004B270000}"/>
    <cellStyle name="Normal 2 2 2" xfId="10120" xr:uid="{00000000-0005-0000-0000-00004C270000}"/>
    <cellStyle name="Normal 2 2 2 2" xfId="10121" xr:uid="{00000000-0005-0000-0000-00004D270000}"/>
    <cellStyle name="Normal 2 2 2 2 2" xfId="10122" xr:uid="{00000000-0005-0000-0000-00004E270000}"/>
    <cellStyle name="Normal 2 2 2 2 3" xfId="10123" xr:uid="{00000000-0005-0000-0000-00004F270000}"/>
    <cellStyle name="Normal 2 2 2 3" xfId="10124" xr:uid="{00000000-0005-0000-0000-000050270000}"/>
    <cellStyle name="Normal 2 2 2 4" xfId="10125" xr:uid="{00000000-0005-0000-0000-000051270000}"/>
    <cellStyle name="Normal 2 2 2 5" xfId="10126" xr:uid="{00000000-0005-0000-0000-000052270000}"/>
    <cellStyle name="Normal 2 2 20" xfId="10127" xr:uid="{00000000-0005-0000-0000-000053270000}"/>
    <cellStyle name="Normal 2 2 21" xfId="10128" xr:uid="{00000000-0005-0000-0000-000054270000}"/>
    <cellStyle name="Normal 2 2 22" xfId="10129" xr:uid="{00000000-0005-0000-0000-000055270000}"/>
    <cellStyle name="Normal 2 2 23" xfId="10130" xr:uid="{00000000-0005-0000-0000-000056270000}"/>
    <cellStyle name="Normal 2 2 24" xfId="10131" xr:uid="{00000000-0005-0000-0000-000057270000}"/>
    <cellStyle name="Normal 2 2 25" xfId="10132" xr:uid="{00000000-0005-0000-0000-000058270000}"/>
    <cellStyle name="Normal 2 2 26" xfId="10133" xr:uid="{00000000-0005-0000-0000-000059270000}"/>
    <cellStyle name="Normal 2 2 27" xfId="10134" xr:uid="{00000000-0005-0000-0000-00005A270000}"/>
    <cellStyle name="Normal 2 2 28" xfId="10135" xr:uid="{00000000-0005-0000-0000-00005B270000}"/>
    <cellStyle name="Normal 2 2 29" xfId="10136" xr:uid="{00000000-0005-0000-0000-00005C270000}"/>
    <cellStyle name="Normal 2 2 3" xfId="10137" xr:uid="{00000000-0005-0000-0000-00005D270000}"/>
    <cellStyle name="Normal 2 2 3 2" xfId="10138" xr:uid="{00000000-0005-0000-0000-00005E270000}"/>
    <cellStyle name="Normal 2 2 3 2 2" xfId="10139" xr:uid="{00000000-0005-0000-0000-00005F270000}"/>
    <cellStyle name="Normal 2 2 3 3" xfId="10140" xr:uid="{00000000-0005-0000-0000-000060270000}"/>
    <cellStyle name="Normal 2 2 3 3 2" xfId="10141" xr:uid="{00000000-0005-0000-0000-000061270000}"/>
    <cellStyle name="Normal 2 2 3 4" xfId="10142" xr:uid="{00000000-0005-0000-0000-000062270000}"/>
    <cellStyle name="Normal 2 2 30" xfId="10143" xr:uid="{00000000-0005-0000-0000-000063270000}"/>
    <cellStyle name="Normal 2 2 31" xfId="10144" xr:uid="{00000000-0005-0000-0000-000064270000}"/>
    <cellStyle name="Normal 2 2 32" xfId="10145" xr:uid="{00000000-0005-0000-0000-000065270000}"/>
    <cellStyle name="Normal 2 2 33" xfId="10146" xr:uid="{00000000-0005-0000-0000-000066270000}"/>
    <cellStyle name="Normal 2 2 34" xfId="10147" xr:uid="{00000000-0005-0000-0000-000067270000}"/>
    <cellStyle name="Normal 2 2 35" xfId="10148" xr:uid="{00000000-0005-0000-0000-000068270000}"/>
    <cellStyle name="Normal 2 2 36" xfId="10149" xr:uid="{00000000-0005-0000-0000-000069270000}"/>
    <cellStyle name="Normal 2 2 37" xfId="10150" xr:uid="{00000000-0005-0000-0000-00006A270000}"/>
    <cellStyle name="Normal 2 2 38" xfId="10151" xr:uid="{00000000-0005-0000-0000-00006B270000}"/>
    <cellStyle name="Normal 2 2 39" xfId="10109" xr:uid="{00000000-0005-0000-0000-00006C270000}"/>
    <cellStyle name="Normal 2 2 4" xfId="10152" xr:uid="{00000000-0005-0000-0000-00006D270000}"/>
    <cellStyle name="Normal 2 2 4 2" xfId="10153" xr:uid="{00000000-0005-0000-0000-00006E270000}"/>
    <cellStyle name="Normal 2 2 40" xfId="23788" xr:uid="{00000000-0005-0000-0000-00006F270000}"/>
    <cellStyle name="Normal 2 2 5" xfId="10154" xr:uid="{00000000-0005-0000-0000-000070270000}"/>
    <cellStyle name="Normal 2 2 5 2" xfId="10155" xr:uid="{00000000-0005-0000-0000-000071270000}"/>
    <cellStyle name="Normal 2 2 6" xfId="10156" xr:uid="{00000000-0005-0000-0000-000072270000}"/>
    <cellStyle name="Normal 2 2 6 2" xfId="10157" xr:uid="{00000000-0005-0000-0000-000073270000}"/>
    <cellStyle name="Normal 2 2 7" xfId="10158" xr:uid="{00000000-0005-0000-0000-000074270000}"/>
    <cellStyle name="Normal 2 2 7 2" xfId="10159" xr:uid="{00000000-0005-0000-0000-000075270000}"/>
    <cellStyle name="Normal 2 2 8" xfId="10160" xr:uid="{00000000-0005-0000-0000-000076270000}"/>
    <cellStyle name="Normal 2 2 8 2" xfId="10161" xr:uid="{00000000-0005-0000-0000-000077270000}"/>
    <cellStyle name="Normal 2 2 9" xfId="10162" xr:uid="{00000000-0005-0000-0000-000078270000}"/>
    <cellStyle name="Normal 2 2 9 2" xfId="10163" xr:uid="{00000000-0005-0000-0000-000079270000}"/>
    <cellStyle name="Normal 2 2_Gold Price" xfId="10164" xr:uid="{00000000-0005-0000-0000-00007A270000}"/>
    <cellStyle name="Normal 2 20" xfId="10165" xr:uid="{00000000-0005-0000-0000-00007B270000}"/>
    <cellStyle name="Normal 2 20 10" xfId="10166" xr:uid="{00000000-0005-0000-0000-00007C270000}"/>
    <cellStyle name="Normal 2 20 11" xfId="10167" xr:uid="{00000000-0005-0000-0000-00007D270000}"/>
    <cellStyle name="Normal 2 20 12" xfId="10168" xr:uid="{00000000-0005-0000-0000-00007E270000}"/>
    <cellStyle name="Normal 2 20 13" xfId="10169" xr:uid="{00000000-0005-0000-0000-00007F270000}"/>
    <cellStyle name="Normal 2 20 14" xfId="10170" xr:uid="{00000000-0005-0000-0000-000080270000}"/>
    <cellStyle name="Normal 2 20 15" xfId="10171" xr:uid="{00000000-0005-0000-0000-000081270000}"/>
    <cellStyle name="Normal 2 20 16" xfId="10172" xr:uid="{00000000-0005-0000-0000-000082270000}"/>
    <cellStyle name="Normal 2 20 17" xfId="10173" xr:uid="{00000000-0005-0000-0000-000083270000}"/>
    <cellStyle name="Normal 2 20 18" xfId="10174" xr:uid="{00000000-0005-0000-0000-000084270000}"/>
    <cellStyle name="Normal 2 20 19" xfId="10175" xr:uid="{00000000-0005-0000-0000-000085270000}"/>
    <cellStyle name="Normal 2 20 2" xfId="10176" xr:uid="{00000000-0005-0000-0000-000086270000}"/>
    <cellStyle name="Normal 2 20 20" xfId="10177" xr:uid="{00000000-0005-0000-0000-000087270000}"/>
    <cellStyle name="Normal 2 20 21" xfId="10178" xr:uid="{00000000-0005-0000-0000-000088270000}"/>
    <cellStyle name="Normal 2 20 22" xfId="10179" xr:uid="{00000000-0005-0000-0000-000089270000}"/>
    <cellStyle name="Normal 2 20 23" xfId="10180" xr:uid="{00000000-0005-0000-0000-00008A270000}"/>
    <cellStyle name="Normal 2 20 24" xfId="10181" xr:uid="{00000000-0005-0000-0000-00008B270000}"/>
    <cellStyle name="Normal 2 20 25" xfId="10182" xr:uid="{00000000-0005-0000-0000-00008C270000}"/>
    <cellStyle name="Normal 2 20 26" xfId="10183" xr:uid="{00000000-0005-0000-0000-00008D270000}"/>
    <cellStyle name="Normal 2 20 27" xfId="10184" xr:uid="{00000000-0005-0000-0000-00008E270000}"/>
    <cellStyle name="Normal 2 20 28" xfId="10185" xr:uid="{00000000-0005-0000-0000-00008F270000}"/>
    <cellStyle name="Normal 2 20 29" xfId="10186" xr:uid="{00000000-0005-0000-0000-000090270000}"/>
    <cellStyle name="Normal 2 20 3" xfId="10187" xr:uid="{00000000-0005-0000-0000-000091270000}"/>
    <cellStyle name="Normal 2 20 30" xfId="10188" xr:uid="{00000000-0005-0000-0000-000092270000}"/>
    <cellStyle name="Normal 2 20 31" xfId="10189" xr:uid="{00000000-0005-0000-0000-000093270000}"/>
    <cellStyle name="Normal 2 20 32" xfId="10190" xr:uid="{00000000-0005-0000-0000-000094270000}"/>
    <cellStyle name="Normal 2 20 33" xfId="10191" xr:uid="{00000000-0005-0000-0000-000095270000}"/>
    <cellStyle name="Normal 2 20 34" xfId="10192" xr:uid="{00000000-0005-0000-0000-000096270000}"/>
    <cellStyle name="Normal 2 20 35" xfId="10193" xr:uid="{00000000-0005-0000-0000-000097270000}"/>
    <cellStyle name="Normal 2 20 4" xfId="10194" xr:uid="{00000000-0005-0000-0000-000098270000}"/>
    <cellStyle name="Normal 2 20 5" xfId="10195" xr:uid="{00000000-0005-0000-0000-000099270000}"/>
    <cellStyle name="Normal 2 20 6" xfId="10196" xr:uid="{00000000-0005-0000-0000-00009A270000}"/>
    <cellStyle name="Normal 2 20 7" xfId="10197" xr:uid="{00000000-0005-0000-0000-00009B270000}"/>
    <cellStyle name="Normal 2 20 8" xfId="10198" xr:uid="{00000000-0005-0000-0000-00009C270000}"/>
    <cellStyle name="Normal 2 20 9" xfId="10199" xr:uid="{00000000-0005-0000-0000-00009D270000}"/>
    <cellStyle name="Normal 2 21" xfId="10200" xr:uid="{00000000-0005-0000-0000-00009E270000}"/>
    <cellStyle name="Normal 2 21 10" xfId="10201" xr:uid="{00000000-0005-0000-0000-00009F270000}"/>
    <cellStyle name="Normal 2 21 11" xfId="10202" xr:uid="{00000000-0005-0000-0000-0000A0270000}"/>
    <cellStyle name="Normal 2 21 12" xfId="10203" xr:uid="{00000000-0005-0000-0000-0000A1270000}"/>
    <cellStyle name="Normal 2 21 13" xfId="10204" xr:uid="{00000000-0005-0000-0000-0000A2270000}"/>
    <cellStyle name="Normal 2 21 14" xfId="10205" xr:uid="{00000000-0005-0000-0000-0000A3270000}"/>
    <cellStyle name="Normal 2 21 15" xfId="10206" xr:uid="{00000000-0005-0000-0000-0000A4270000}"/>
    <cellStyle name="Normal 2 21 16" xfId="10207" xr:uid="{00000000-0005-0000-0000-0000A5270000}"/>
    <cellStyle name="Normal 2 21 17" xfId="10208" xr:uid="{00000000-0005-0000-0000-0000A6270000}"/>
    <cellStyle name="Normal 2 21 18" xfId="10209" xr:uid="{00000000-0005-0000-0000-0000A7270000}"/>
    <cellStyle name="Normal 2 21 19" xfId="10210" xr:uid="{00000000-0005-0000-0000-0000A8270000}"/>
    <cellStyle name="Normal 2 21 2" xfId="10211" xr:uid="{00000000-0005-0000-0000-0000A9270000}"/>
    <cellStyle name="Normal 2 21 20" xfId="10212" xr:uid="{00000000-0005-0000-0000-0000AA270000}"/>
    <cellStyle name="Normal 2 21 21" xfId="10213" xr:uid="{00000000-0005-0000-0000-0000AB270000}"/>
    <cellStyle name="Normal 2 21 22" xfId="10214" xr:uid="{00000000-0005-0000-0000-0000AC270000}"/>
    <cellStyle name="Normal 2 21 23" xfId="10215" xr:uid="{00000000-0005-0000-0000-0000AD270000}"/>
    <cellStyle name="Normal 2 21 24" xfId="10216" xr:uid="{00000000-0005-0000-0000-0000AE270000}"/>
    <cellStyle name="Normal 2 21 25" xfId="10217" xr:uid="{00000000-0005-0000-0000-0000AF270000}"/>
    <cellStyle name="Normal 2 21 26" xfId="10218" xr:uid="{00000000-0005-0000-0000-0000B0270000}"/>
    <cellStyle name="Normal 2 21 27" xfId="10219" xr:uid="{00000000-0005-0000-0000-0000B1270000}"/>
    <cellStyle name="Normal 2 21 28" xfId="10220" xr:uid="{00000000-0005-0000-0000-0000B2270000}"/>
    <cellStyle name="Normal 2 21 29" xfId="10221" xr:uid="{00000000-0005-0000-0000-0000B3270000}"/>
    <cellStyle name="Normal 2 21 3" xfId="10222" xr:uid="{00000000-0005-0000-0000-0000B4270000}"/>
    <cellStyle name="Normal 2 21 30" xfId="10223" xr:uid="{00000000-0005-0000-0000-0000B5270000}"/>
    <cellStyle name="Normal 2 21 31" xfId="10224" xr:uid="{00000000-0005-0000-0000-0000B6270000}"/>
    <cellStyle name="Normal 2 21 32" xfId="10225" xr:uid="{00000000-0005-0000-0000-0000B7270000}"/>
    <cellStyle name="Normal 2 21 33" xfId="10226" xr:uid="{00000000-0005-0000-0000-0000B8270000}"/>
    <cellStyle name="Normal 2 21 34" xfId="10227" xr:uid="{00000000-0005-0000-0000-0000B9270000}"/>
    <cellStyle name="Normal 2 21 35" xfId="10228" xr:uid="{00000000-0005-0000-0000-0000BA270000}"/>
    <cellStyle name="Normal 2 21 4" xfId="10229" xr:uid="{00000000-0005-0000-0000-0000BB270000}"/>
    <cellStyle name="Normal 2 21 5" xfId="10230" xr:uid="{00000000-0005-0000-0000-0000BC270000}"/>
    <cellStyle name="Normal 2 21 6" xfId="10231" xr:uid="{00000000-0005-0000-0000-0000BD270000}"/>
    <cellStyle name="Normal 2 21 7" xfId="10232" xr:uid="{00000000-0005-0000-0000-0000BE270000}"/>
    <cellStyle name="Normal 2 21 8" xfId="10233" xr:uid="{00000000-0005-0000-0000-0000BF270000}"/>
    <cellStyle name="Normal 2 21 9" xfId="10234" xr:uid="{00000000-0005-0000-0000-0000C0270000}"/>
    <cellStyle name="Normal 2 22" xfId="10235" xr:uid="{00000000-0005-0000-0000-0000C1270000}"/>
    <cellStyle name="Normal 2 22 10" xfId="10236" xr:uid="{00000000-0005-0000-0000-0000C2270000}"/>
    <cellStyle name="Normal 2 22 11" xfId="10237" xr:uid="{00000000-0005-0000-0000-0000C3270000}"/>
    <cellStyle name="Normal 2 22 12" xfId="10238" xr:uid="{00000000-0005-0000-0000-0000C4270000}"/>
    <cellStyle name="Normal 2 22 13" xfId="10239" xr:uid="{00000000-0005-0000-0000-0000C5270000}"/>
    <cellStyle name="Normal 2 22 14" xfId="10240" xr:uid="{00000000-0005-0000-0000-0000C6270000}"/>
    <cellStyle name="Normal 2 22 15" xfId="10241" xr:uid="{00000000-0005-0000-0000-0000C7270000}"/>
    <cellStyle name="Normal 2 22 16" xfId="10242" xr:uid="{00000000-0005-0000-0000-0000C8270000}"/>
    <cellStyle name="Normal 2 22 17" xfId="10243" xr:uid="{00000000-0005-0000-0000-0000C9270000}"/>
    <cellStyle name="Normal 2 22 18" xfId="10244" xr:uid="{00000000-0005-0000-0000-0000CA270000}"/>
    <cellStyle name="Normal 2 22 19" xfId="10245" xr:uid="{00000000-0005-0000-0000-0000CB270000}"/>
    <cellStyle name="Normal 2 22 2" xfId="10246" xr:uid="{00000000-0005-0000-0000-0000CC270000}"/>
    <cellStyle name="Normal 2 22 20" xfId="10247" xr:uid="{00000000-0005-0000-0000-0000CD270000}"/>
    <cellStyle name="Normal 2 22 21" xfId="10248" xr:uid="{00000000-0005-0000-0000-0000CE270000}"/>
    <cellStyle name="Normal 2 22 22" xfId="10249" xr:uid="{00000000-0005-0000-0000-0000CF270000}"/>
    <cellStyle name="Normal 2 22 23" xfId="10250" xr:uid="{00000000-0005-0000-0000-0000D0270000}"/>
    <cellStyle name="Normal 2 22 24" xfId="10251" xr:uid="{00000000-0005-0000-0000-0000D1270000}"/>
    <cellStyle name="Normal 2 22 25" xfId="10252" xr:uid="{00000000-0005-0000-0000-0000D2270000}"/>
    <cellStyle name="Normal 2 22 26" xfId="10253" xr:uid="{00000000-0005-0000-0000-0000D3270000}"/>
    <cellStyle name="Normal 2 22 27" xfId="10254" xr:uid="{00000000-0005-0000-0000-0000D4270000}"/>
    <cellStyle name="Normal 2 22 28" xfId="10255" xr:uid="{00000000-0005-0000-0000-0000D5270000}"/>
    <cellStyle name="Normal 2 22 29" xfId="10256" xr:uid="{00000000-0005-0000-0000-0000D6270000}"/>
    <cellStyle name="Normal 2 22 3" xfId="10257" xr:uid="{00000000-0005-0000-0000-0000D7270000}"/>
    <cellStyle name="Normal 2 22 30" xfId="10258" xr:uid="{00000000-0005-0000-0000-0000D8270000}"/>
    <cellStyle name="Normal 2 22 31" xfId="10259" xr:uid="{00000000-0005-0000-0000-0000D9270000}"/>
    <cellStyle name="Normal 2 22 32" xfId="10260" xr:uid="{00000000-0005-0000-0000-0000DA270000}"/>
    <cellStyle name="Normal 2 22 33" xfId="10261" xr:uid="{00000000-0005-0000-0000-0000DB270000}"/>
    <cellStyle name="Normal 2 22 34" xfId="10262" xr:uid="{00000000-0005-0000-0000-0000DC270000}"/>
    <cellStyle name="Normal 2 22 35" xfId="10263" xr:uid="{00000000-0005-0000-0000-0000DD270000}"/>
    <cellStyle name="Normal 2 22 4" xfId="10264" xr:uid="{00000000-0005-0000-0000-0000DE270000}"/>
    <cellStyle name="Normal 2 22 5" xfId="10265" xr:uid="{00000000-0005-0000-0000-0000DF270000}"/>
    <cellStyle name="Normal 2 22 6" xfId="10266" xr:uid="{00000000-0005-0000-0000-0000E0270000}"/>
    <cellStyle name="Normal 2 22 7" xfId="10267" xr:uid="{00000000-0005-0000-0000-0000E1270000}"/>
    <cellStyle name="Normal 2 22 8" xfId="10268" xr:uid="{00000000-0005-0000-0000-0000E2270000}"/>
    <cellStyle name="Normal 2 22 9" xfId="10269" xr:uid="{00000000-0005-0000-0000-0000E3270000}"/>
    <cellStyle name="Normal 2 23" xfId="10270" xr:uid="{00000000-0005-0000-0000-0000E4270000}"/>
    <cellStyle name="Normal 2 23 10" xfId="10271" xr:uid="{00000000-0005-0000-0000-0000E5270000}"/>
    <cellStyle name="Normal 2 23 11" xfId="10272" xr:uid="{00000000-0005-0000-0000-0000E6270000}"/>
    <cellStyle name="Normal 2 23 12" xfId="10273" xr:uid="{00000000-0005-0000-0000-0000E7270000}"/>
    <cellStyle name="Normal 2 23 13" xfId="10274" xr:uid="{00000000-0005-0000-0000-0000E8270000}"/>
    <cellStyle name="Normal 2 23 14" xfId="10275" xr:uid="{00000000-0005-0000-0000-0000E9270000}"/>
    <cellStyle name="Normal 2 23 15" xfId="10276" xr:uid="{00000000-0005-0000-0000-0000EA270000}"/>
    <cellStyle name="Normal 2 23 16" xfId="10277" xr:uid="{00000000-0005-0000-0000-0000EB270000}"/>
    <cellStyle name="Normal 2 23 17" xfId="10278" xr:uid="{00000000-0005-0000-0000-0000EC270000}"/>
    <cellStyle name="Normal 2 23 18" xfId="10279" xr:uid="{00000000-0005-0000-0000-0000ED270000}"/>
    <cellStyle name="Normal 2 23 19" xfId="10280" xr:uid="{00000000-0005-0000-0000-0000EE270000}"/>
    <cellStyle name="Normal 2 23 2" xfId="10281" xr:uid="{00000000-0005-0000-0000-0000EF270000}"/>
    <cellStyle name="Normal 2 23 20" xfId="10282" xr:uid="{00000000-0005-0000-0000-0000F0270000}"/>
    <cellStyle name="Normal 2 23 21" xfId="10283" xr:uid="{00000000-0005-0000-0000-0000F1270000}"/>
    <cellStyle name="Normal 2 23 22" xfId="10284" xr:uid="{00000000-0005-0000-0000-0000F2270000}"/>
    <cellStyle name="Normal 2 23 23" xfId="10285" xr:uid="{00000000-0005-0000-0000-0000F3270000}"/>
    <cellStyle name="Normal 2 23 24" xfId="10286" xr:uid="{00000000-0005-0000-0000-0000F4270000}"/>
    <cellStyle name="Normal 2 23 25" xfId="10287" xr:uid="{00000000-0005-0000-0000-0000F5270000}"/>
    <cellStyle name="Normal 2 23 26" xfId="10288" xr:uid="{00000000-0005-0000-0000-0000F6270000}"/>
    <cellStyle name="Normal 2 23 27" xfId="10289" xr:uid="{00000000-0005-0000-0000-0000F7270000}"/>
    <cellStyle name="Normal 2 23 28" xfId="10290" xr:uid="{00000000-0005-0000-0000-0000F8270000}"/>
    <cellStyle name="Normal 2 23 29" xfId="10291" xr:uid="{00000000-0005-0000-0000-0000F9270000}"/>
    <cellStyle name="Normal 2 23 3" xfId="10292" xr:uid="{00000000-0005-0000-0000-0000FA270000}"/>
    <cellStyle name="Normal 2 23 30" xfId="10293" xr:uid="{00000000-0005-0000-0000-0000FB270000}"/>
    <cellStyle name="Normal 2 23 31" xfId="10294" xr:uid="{00000000-0005-0000-0000-0000FC270000}"/>
    <cellStyle name="Normal 2 23 32" xfId="10295" xr:uid="{00000000-0005-0000-0000-0000FD270000}"/>
    <cellStyle name="Normal 2 23 33" xfId="10296" xr:uid="{00000000-0005-0000-0000-0000FE270000}"/>
    <cellStyle name="Normal 2 23 34" xfId="10297" xr:uid="{00000000-0005-0000-0000-0000FF270000}"/>
    <cellStyle name="Normal 2 23 35" xfId="10298" xr:uid="{00000000-0005-0000-0000-000000280000}"/>
    <cellStyle name="Normal 2 23 4" xfId="10299" xr:uid="{00000000-0005-0000-0000-000001280000}"/>
    <cellStyle name="Normal 2 23 5" xfId="10300" xr:uid="{00000000-0005-0000-0000-000002280000}"/>
    <cellStyle name="Normal 2 23 6" xfId="10301" xr:uid="{00000000-0005-0000-0000-000003280000}"/>
    <cellStyle name="Normal 2 23 7" xfId="10302" xr:uid="{00000000-0005-0000-0000-000004280000}"/>
    <cellStyle name="Normal 2 23 8" xfId="10303" xr:uid="{00000000-0005-0000-0000-000005280000}"/>
    <cellStyle name="Normal 2 23 9" xfId="10304" xr:uid="{00000000-0005-0000-0000-000006280000}"/>
    <cellStyle name="Normal 2 24" xfId="10305" xr:uid="{00000000-0005-0000-0000-000007280000}"/>
    <cellStyle name="Normal 2 24 10" xfId="10306" xr:uid="{00000000-0005-0000-0000-000008280000}"/>
    <cellStyle name="Normal 2 24 11" xfId="10307" xr:uid="{00000000-0005-0000-0000-000009280000}"/>
    <cellStyle name="Normal 2 24 12" xfId="10308" xr:uid="{00000000-0005-0000-0000-00000A280000}"/>
    <cellStyle name="Normal 2 24 13" xfId="10309" xr:uid="{00000000-0005-0000-0000-00000B280000}"/>
    <cellStyle name="Normal 2 24 14" xfId="10310" xr:uid="{00000000-0005-0000-0000-00000C280000}"/>
    <cellStyle name="Normal 2 24 15" xfId="10311" xr:uid="{00000000-0005-0000-0000-00000D280000}"/>
    <cellStyle name="Normal 2 24 16" xfId="10312" xr:uid="{00000000-0005-0000-0000-00000E280000}"/>
    <cellStyle name="Normal 2 24 17" xfId="10313" xr:uid="{00000000-0005-0000-0000-00000F280000}"/>
    <cellStyle name="Normal 2 24 18" xfId="10314" xr:uid="{00000000-0005-0000-0000-000010280000}"/>
    <cellStyle name="Normal 2 24 19" xfId="10315" xr:uid="{00000000-0005-0000-0000-000011280000}"/>
    <cellStyle name="Normal 2 24 2" xfId="10316" xr:uid="{00000000-0005-0000-0000-000012280000}"/>
    <cellStyle name="Normal 2 24 20" xfId="10317" xr:uid="{00000000-0005-0000-0000-000013280000}"/>
    <cellStyle name="Normal 2 24 21" xfId="10318" xr:uid="{00000000-0005-0000-0000-000014280000}"/>
    <cellStyle name="Normal 2 24 22" xfId="10319" xr:uid="{00000000-0005-0000-0000-000015280000}"/>
    <cellStyle name="Normal 2 24 23" xfId="10320" xr:uid="{00000000-0005-0000-0000-000016280000}"/>
    <cellStyle name="Normal 2 24 24" xfId="10321" xr:uid="{00000000-0005-0000-0000-000017280000}"/>
    <cellStyle name="Normal 2 24 25" xfId="10322" xr:uid="{00000000-0005-0000-0000-000018280000}"/>
    <cellStyle name="Normal 2 24 26" xfId="10323" xr:uid="{00000000-0005-0000-0000-000019280000}"/>
    <cellStyle name="Normal 2 24 27" xfId="10324" xr:uid="{00000000-0005-0000-0000-00001A280000}"/>
    <cellStyle name="Normal 2 24 28" xfId="10325" xr:uid="{00000000-0005-0000-0000-00001B280000}"/>
    <cellStyle name="Normal 2 24 29" xfId="10326" xr:uid="{00000000-0005-0000-0000-00001C280000}"/>
    <cellStyle name="Normal 2 24 3" xfId="10327" xr:uid="{00000000-0005-0000-0000-00001D280000}"/>
    <cellStyle name="Normal 2 24 30" xfId="10328" xr:uid="{00000000-0005-0000-0000-00001E280000}"/>
    <cellStyle name="Normal 2 24 31" xfId="10329" xr:uid="{00000000-0005-0000-0000-00001F280000}"/>
    <cellStyle name="Normal 2 24 32" xfId="10330" xr:uid="{00000000-0005-0000-0000-000020280000}"/>
    <cellStyle name="Normal 2 24 33" xfId="10331" xr:uid="{00000000-0005-0000-0000-000021280000}"/>
    <cellStyle name="Normal 2 24 34" xfId="10332" xr:uid="{00000000-0005-0000-0000-000022280000}"/>
    <cellStyle name="Normal 2 24 35" xfId="10333" xr:uid="{00000000-0005-0000-0000-000023280000}"/>
    <cellStyle name="Normal 2 24 4" xfId="10334" xr:uid="{00000000-0005-0000-0000-000024280000}"/>
    <cellStyle name="Normal 2 24 5" xfId="10335" xr:uid="{00000000-0005-0000-0000-000025280000}"/>
    <cellStyle name="Normal 2 24 6" xfId="10336" xr:uid="{00000000-0005-0000-0000-000026280000}"/>
    <cellStyle name="Normal 2 24 7" xfId="10337" xr:uid="{00000000-0005-0000-0000-000027280000}"/>
    <cellStyle name="Normal 2 24 8" xfId="10338" xr:uid="{00000000-0005-0000-0000-000028280000}"/>
    <cellStyle name="Normal 2 24 9" xfId="10339" xr:uid="{00000000-0005-0000-0000-000029280000}"/>
    <cellStyle name="Normal 2 25" xfId="10340" xr:uid="{00000000-0005-0000-0000-00002A280000}"/>
    <cellStyle name="Normal 2 25 10" xfId="10341" xr:uid="{00000000-0005-0000-0000-00002B280000}"/>
    <cellStyle name="Normal 2 25 11" xfId="10342" xr:uid="{00000000-0005-0000-0000-00002C280000}"/>
    <cellStyle name="Normal 2 25 12" xfId="10343" xr:uid="{00000000-0005-0000-0000-00002D280000}"/>
    <cellStyle name="Normal 2 25 13" xfId="10344" xr:uid="{00000000-0005-0000-0000-00002E280000}"/>
    <cellStyle name="Normal 2 25 14" xfId="10345" xr:uid="{00000000-0005-0000-0000-00002F280000}"/>
    <cellStyle name="Normal 2 25 15" xfId="10346" xr:uid="{00000000-0005-0000-0000-000030280000}"/>
    <cellStyle name="Normal 2 25 16" xfId="10347" xr:uid="{00000000-0005-0000-0000-000031280000}"/>
    <cellStyle name="Normal 2 25 17" xfId="10348" xr:uid="{00000000-0005-0000-0000-000032280000}"/>
    <cellStyle name="Normal 2 25 18" xfId="10349" xr:uid="{00000000-0005-0000-0000-000033280000}"/>
    <cellStyle name="Normal 2 25 19" xfId="10350" xr:uid="{00000000-0005-0000-0000-000034280000}"/>
    <cellStyle name="Normal 2 25 2" xfId="10351" xr:uid="{00000000-0005-0000-0000-000035280000}"/>
    <cellStyle name="Normal 2 25 20" xfId="10352" xr:uid="{00000000-0005-0000-0000-000036280000}"/>
    <cellStyle name="Normal 2 25 21" xfId="10353" xr:uid="{00000000-0005-0000-0000-000037280000}"/>
    <cellStyle name="Normal 2 25 22" xfId="10354" xr:uid="{00000000-0005-0000-0000-000038280000}"/>
    <cellStyle name="Normal 2 25 23" xfId="10355" xr:uid="{00000000-0005-0000-0000-000039280000}"/>
    <cellStyle name="Normal 2 25 24" xfId="10356" xr:uid="{00000000-0005-0000-0000-00003A280000}"/>
    <cellStyle name="Normal 2 25 25" xfId="10357" xr:uid="{00000000-0005-0000-0000-00003B280000}"/>
    <cellStyle name="Normal 2 25 26" xfId="10358" xr:uid="{00000000-0005-0000-0000-00003C280000}"/>
    <cellStyle name="Normal 2 25 27" xfId="10359" xr:uid="{00000000-0005-0000-0000-00003D280000}"/>
    <cellStyle name="Normal 2 25 28" xfId="10360" xr:uid="{00000000-0005-0000-0000-00003E280000}"/>
    <cellStyle name="Normal 2 25 29" xfId="10361" xr:uid="{00000000-0005-0000-0000-00003F280000}"/>
    <cellStyle name="Normal 2 25 3" xfId="10362" xr:uid="{00000000-0005-0000-0000-000040280000}"/>
    <cellStyle name="Normal 2 25 30" xfId="10363" xr:uid="{00000000-0005-0000-0000-000041280000}"/>
    <cellStyle name="Normal 2 25 31" xfId="10364" xr:uid="{00000000-0005-0000-0000-000042280000}"/>
    <cellStyle name="Normal 2 25 32" xfId="10365" xr:uid="{00000000-0005-0000-0000-000043280000}"/>
    <cellStyle name="Normal 2 25 33" xfId="10366" xr:uid="{00000000-0005-0000-0000-000044280000}"/>
    <cellStyle name="Normal 2 25 34" xfId="10367" xr:uid="{00000000-0005-0000-0000-000045280000}"/>
    <cellStyle name="Normal 2 25 35" xfId="10368" xr:uid="{00000000-0005-0000-0000-000046280000}"/>
    <cellStyle name="Normal 2 25 4" xfId="10369" xr:uid="{00000000-0005-0000-0000-000047280000}"/>
    <cellStyle name="Normal 2 25 5" xfId="10370" xr:uid="{00000000-0005-0000-0000-000048280000}"/>
    <cellStyle name="Normal 2 25 6" xfId="10371" xr:uid="{00000000-0005-0000-0000-000049280000}"/>
    <cellStyle name="Normal 2 25 7" xfId="10372" xr:uid="{00000000-0005-0000-0000-00004A280000}"/>
    <cellStyle name="Normal 2 25 8" xfId="10373" xr:uid="{00000000-0005-0000-0000-00004B280000}"/>
    <cellStyle name="Normal 2 25 9" xfId="10374" xr:uid="{00000000-0005-0000-0000-00004C280000}"/>
    <cellStyle name="Normal 2 26" xfId="10375" xr:uid="{00000000-0005-0000-0000-00004D280000}"/>
    <cellStyle name="Normal 2 26 10" xfId="10376" xr:uid="{00000000-0005-0000-0000-00004E280000}"/>
    <cellStyle name="Normal 2 26 11" xfId="10377" xr:uid="{00000000-0005-0000-0000-00004F280000}"/>
    <cellStyle name="Normal 2 26 12" xfId="10378" xr:uid="{00000000-0005-0000-0000-000050280000}"/>
    <cellStyle name="Normal 2 26 13" xfId="10379" xr:uid="{00000000-0005-0000-0000-000051280000}"/>
    <cellStyle name="Normal 2 26 14" xfId="10380" xr:uid="{00000000-0005-0000-0000-000052280000}"/>
    <cellStyle name="Normal 2 26 15" xfId="10381" xr:uid="{00000000-0005-0000-0000-000053280000}"/>
    <cellStyle name="Normal 2 26 16" xfId="10382" xr:uid="{00000000-0005-0000-0000-000054280000}"/>
    <cellStyle name="Normal 2 26 17" xfId="10383" xr:uid="{00000000-0005-0000-0000-000055280000}"/>
    <cellStyle name="Normal 2 26 18" xfId="10384" xr:uid="{00000000-0005-0000-0000-000056280000}"/>
    <cellStyle name="Normal 2 26 19" xfId="10385" xr:uid="{00000000-0005-0000-0000-000057280000}"/>
    <cellStyle name="Normal 2 26 2" xfId="10386" xr:uid="{00000000-0005-0000-0000-000058280000}"/>
    <cellStyle name="Normal 2 26 20" xfId="10387" xr:uid="{00000000-0005-0000-0000-000059280000}"/>
    <cellStyle name="Normal 2 26 21" xfId="10388" xr:uid="{00000000-0005-0000-0000-00005A280000}"/>
    <cellStyle name="Normal 2 26 22" xfId="10389" xr:uid="{00000000-0005-0000-0000-00005B280000}"/>
    <cellStyle name="Normal 2 26 23" xfId="10390" xr:uid="{00000000-0005-0000-0000-00005C280000}"/>
    <cellStyle name="Normal 2 26 24" xfId="10391" xr:uid="{00000000-0005-0000-0000-00005D280000}"/>
    <cellStyle name="Normal 2 26 25" xfId="10392" xr:uid="{00000000-0005-0000-0000-00005E280000}"/>
    <cellStyle name="Normal 2 26 26" xfId="10393" xr:uid="{00000000-0005-0000-0000-00005F280000}"/>
    <cellStyle name="Normal 2 26 27" xfId="10394" xr:uid="{00000000-0005-0000-0000-000060280000}"/>
    <cellStyle name="Normal 2 26 28" xfId="10395" xr:uid="{00000000-0005-0000-0000-000061280000}"/>
    <cellStyle name="Normal 2 26 29" xfId="10396" xr:uid="{00000000-0005-0000-0000-000062280000}"/>
    <cellStyle name="Normal 2 26 3" xfId="10397" xr:uid="{00000000-0005-0000-0000-000063280000}"/>
    <cellStyle name="Normal 2 26 30" xfId="10398" xr:uid="{00000000-0005-0000-0000-000064280000}"/>
    <cellStyle name="Normal 2 26 31" xfId="10399" xr:uid="{00000000-0005-0000-0000-000065280000}"/>
    <cellStyle name="Normal 2 26 32" xfId="10400" xr:uid="{00000000-0005-0000-0000-000066280000}"/>
    <cellStyle name="Normal 2 26 33" xfId="10401" xr:uid="{00000000-0005-0000-0000-000067280000}"/>
    <cellStyle name="Normal 2 26 34" xfId="10402" xr:uid="{00000000-0005-0000-0000-000068280000}"/>
    <cellStyle name="Normal 2 26 35" xfId="10403" xr:uid="{00000000-0005-0000-0000-000069280000}"/>
    <cellStyle name="Normal 2 26 4" xfId="10404" xr:uid="{00000000-0005-0000-0000-00006A280000}"/>
    <cellStyle name="Normal 2 26 5" xfId="10405" xr:uid="{00000000-0005-0000-0000-00006B280000}"/>
    <cellStyle name="Normal 2 26 6" xfId="10406" xr:uid="{00000000-0005-0000-0000-00006C280000}"/>
    <cellStyle name="Normal 2 26 7" xfId="10407" xr:uid="{00000000-0005-0000-0000-00006D280000}"/>
    <cellStyle name="Normal 2 26 8" xfId="10408" xr:uid="{00000000-0005-0000-0000-00006E280000}"/>
    <cellStyle name="Normal 2 26 9" xfId="10409" xr:uid="{00000000-0005-0000-0000-00006F280000}"/>
    <cellStyle name="Normal 2 27" xfId="10410" xr:uid="{00000000-0005-0000-0000-000070280000}"/>
    <cellStyle name="Normal 2 27 10" xfId="10411" xr:uid="{00000000-0005-0000-0000-000071280000}"/>
    <cellStyle name="Normal 2 27 11" xfId="10412" xr:uid="{00000000-0005-0000-0000-000072280000}"/>
    <cellStyle name="Normal 2 27 12" xfId="10413" xr:uid="{00000000-0005-0000-0000-000073280000}"/>
    <cellStyle name="Normal 2 27 13" xfId="10414" xr:uid="{00000000-0005-0000-0000-000074280000}"/>
    <cellStyle name="Normal 2 27 14" xfId="10415" xr:uid="{00000000-0005-0000-0000-000075280000}"/>
    <cellStyle name="Normal 2 27 15" xfId="10416" xr:uid="{00000000-0005-0000-0000-000076280000}"/>
    <cellStyle name="Normal 2 27 16" xfId="10417" xr:uid="{00000000-0005-0000-0000-000077280000}"/>
    <cellStyle name="Normal 2 27 17" xfId="10418" xr:uid="{00000000-0005-0000-0000-000078280000}"/>
    <cellStyle name="Normal 2 27 18" xfId="10419" xr:uid="{00000000-0005-0000-0000-000079280000}"/>
    <cellStyle name="Normal 2 27 19" xfId="10420" xr:uid="{00000000-0005-0000-0000-00007A280000}"/>
    <cellStyle name="Normal 2 27 2" xfId="10421" xr:uid="{00000000-0005-0000-0000-00007B280000}"/>
    <cellStyle name="Normal 2 27 20" xfId="10422" xr:uid="{00000000-0005-0000-0000-00007C280000}"/>
    <cellStyle name="Normal 2 27 21" xfId="10423" xr:uid="{00000000-0005-0000-0000-00007D280000}"/>
    <cellStyle name="Normal 2 27 22" xfId="10424" xr:uid="{00000000-0005-0000-0000-00007E280000}"/>
    <cellStyle name="Normal 2 27 23" xfId="10425" xr:uid="{00000000-0005-0000-0000-00007F280000}"/>
    <cellStyle name="Normal 2 27 24" xfId="10426" xr:uid="{00000000-0005-0000-0000-000080280000}"/>
    <cellStyle name="Normal 2 27 25" xfId="10427" xr:uid="{00000000-0005-0000-0000-000081280000}"/>
    <cellStyle name="Normal 2 27 26" xfId="10428" xr:uid="{00000000-0005-0000-0000-000082280000}"/>
    <cellStyle name="Normal 2 27 27" xfId="10429" xr:uid="{00000000-0005-0000-0000-000083280000}"/>
    <cellStyle name="Normal 2 27 28" xfId="10430" xr:uid="{00000000-0005-0000-0000-000084280000}"/>
    <cellStyle name="Normal 2 27 29" xfId="10431" xr:uid="{00000000-0005-0000-0000-000085280000}"/>
    <cellStyle name="Normal 2 27 3" xfId="10432" xr:uid="{00000000-0005-0000-0000-000086280000}"/>
    <cellStyle name="Normal 2 27 30" xfId="10433" xr:uid="{00000000-0005-0000-0000-000087280000}"/>
    <cellStyle name="Normal 2 27 31" xfId="10434" xr:uid="{00000000-0005-0000-0000-000088280000}"/>
    <cellStyle name="Normal 2 27 32" xfId="10435" xr:uid="{00000000-0005-0000-0000-000089280000}"/>
    <cellStyle name="Normal 2 27 33" xfId="10436" xr:uid="{00000000-0005-0000-0000-00008A280000}"/>
    <cellStyle name="Normal 2 27 34" xfId="10437" xr:uid="{00000000-0005-0000-0000-00008B280000}"/>
    <cellStyle name="Normal 2 27 35" xfId="10438" xr:uid="{00000000-0005-0000-0000-00008C280000}"/>
    <cellStyle name="Normal 2 27 4" xfId="10439" xr:uid="{00000000-0005-0000-0000-00008D280000}"/>
    <cellStyle name="Normal 2 27 5" xfId="10440" xr:uid="{00000000-0005-0000-0000-00008E280000}"/>
    <cellStyle name="Normal 2 27 6" xfId="10441" xr:uid="{00000000-0005-0000-0000-00008F280000}"/>
    <cellStyle name="Normal 2 27 7" xfId="10442" xr:uid="{00000000-0005-0000-0000-000090280000}"/>
    <cellStyle name="Normal 2 27 8" xfId="10443" xr:uid="{00000000-0005-0000-0000-000091280000}"/>
    <cellStyle name="Normal 2 27 9" xfId="10444" xr:uid="{00000000-0005-0000-0000-000092280000}"/>
    <cellStyle name="Normal 2 28" xfId="10445" xr:uid="{00000000-0005-0000-0000-000093280000}"/>
    <cellStyle name="Normal 2 28 10" xfId="10446" xr:uid="{00000000-0005-0000-0000-000094280000}"/>
    <cellStyle name="Normal 2 28 11" xfId="10447" xr:uid="{00000000-0005-0000-0000-000095280000}"/>
    <cellStyle name="Normal 2 28 12" xfId="10448" xr:uid="{00000000-0005-0000-0000-000096280000}"/>
    <cellStyle name="Normal 2 28 13" xfId="10449" xr:uid="{00000000-0005-0000-0000-000097280000}"/>
    <cellStyle name="Normal 2 28 14" xfId="10450" xr:uid="{00000000-0005-0000-0000-000098280000}"/>
    <cellStyle name="Normal 2 28 15" xfId="10451" xr:uid="{00000000-0005-0000-0000-000099280000}"/>
    <cellStyle name="Normal 2 28 16" xfId="10452" xr:uid="{00000000-0005-0000-0000-00009A280000}"/>
    <cellStyle name="Normal 2 28 17" xfId="10453" xr:uid="{00000000-0005-0000-0000-00009B280000}"/>
    <cellStyle name="Normal 2 28 18" xfId="10454" xr:uid="{00000000-0005-0000-0000-00009C280000}"/>
    <cellStyle name="Normal 2 28 19" xfId="10455" xr:uid="{00000000-0005-0000-0000-00009D280000}"/>
    <cellStyle name="Normal 2 28 2" xfId="10456" xr:uid="{00000000-0005-0000-0000-00009E280000}"/>
    <cellStyle name="Normal 2 28 20" xfId="10457" xr:uid="{00000000-0005-0000-0000-00009F280000}"/>
    <cellStyle name="Normal 2 28 21" xfId="10458" xr:uid="{00000000-0005-0000-0000-0000A0280000}"/>
    <cellStyle name="Normal 2 28 22" xfId="10459" xr:uid="{00000000-0005-0000-0000-0000A1280000}"/>
    <cellStyle name="Normal 2 28 23" xfId="10460" xr:uid="{00000000-0005-0000-0000-0000A2280000}"/>
    <cellStyle name="Normal 2 28 24" xfId="10461" xr:uid="{00000000-0005-0000-0000-0000A3280000}"/>
    <cellStyle name="Normal 2 28 25" xfId="10462" xr:uid="{00000000-0005-0000-0000-0000A4280000}"/>
    <cellStyle name="Normal 2 28 26" xfId="10463" xr:uid="{00000000-0005-0000-0000-0000A5280000}"/>
    <cellStyle name="Normal 2 28 27" xfId="10464" xr:uid="{00000000-0005-0000-0000-0000A6280000}"/>
    <cellStyle name="Normal 2 28 28" xfId="10465" xr:uid="{00000000-0005-0000-0000-0000A7280000}"/>
    <cellStyle name="Normal 2 28 29" xfId="10466" xr:uid="{00000000-0005-0000-0000-0000A8280000}"/>
    <cellStyle name="Normal 2 28 3" xfId="10467" xr:uid="{00000000-0005-0000-0000-0000A9280000}"/>
    <cellStyle name="Normal 2 28 30" xfId="10468" xr:uid="{00000000-0005-0000-0000-0000AA280000}"/>
    <cellStyle name="Normal 2 28 31" xfId="10469" xr:uid="{00000000-0005-0000-0000-0000AB280000}"/>
    <cellStyle name="Normal 2 28 32" xfId="10470" xr:uid="{00000000-0005-0000-0000-0000AC280000}"/>
    <cellStyle name="Normal 2 28 33" xfId="10471" xr:uid="{00000000-0005-0000-0000-0000AD280000}"/>
    <cellStyle name="Normal 2 28 34" xfId="10472" xr:uid="{00000000-0005-0000-0000-0000AE280000}"/>
    <cellStyle name="Normal 2 28 35" xfId="10473" xr:uid="{00000000-0005-0000-0000-0000AF280000}"/>
    <cellStyle name="Normal 2 28 4" xfId="10474" xr:uid="{00000000-0005-0000-0000-0000B0280000}"/>
    <cellStyle name="Normal 2 28 5" xfId="10475" xr:uid="{00000000-0005-0000-0000-0000B1280000}"/>
    <cellStyle name="Normal 2 28 6" xfId="10476" xr:uid="{00000000-0005-0000-0000-0000B2280000}"/>
    <cellStyle name="Normal 2 28 7" xfId="10477" xr:uid="{00000000-0005-0000-0000-0000B3280000}"/>
    <cellStyle name="Normal 2 28 8" xfId="10478" xr:uid="{00000000-0005-0000-0000-0000B4280000}"/>
    <cellStyle name="Normal 2 28 9" xfId="10479" xr:uid="{00000000-0005-0000-0000-0000B5280000}"/>
    <cellStyle name="Normal 2 29" xfId="10480" xr:uid="{00000000-0005-0000-0000-0000B6280000}"/>
    <cellStyle name="Normal 2 29 10" xfId="10481" xr:uid="{00000000-0005-0000-0000-0000B7280000}"/>
    <cellStyle name="Normal 2 29 11" xfId="10482" xr:uid="{00000000-0005-0000-0000-0000B8280000}"/>
    <cellStyle name="Normal 2 29 12" xfId="10483" xr:uid="{00000000-0005-0000-0000-0000B9280000}"/>
    <cellStyle name="Normal 2 29 13" xfId="10484" xr:uid="{00000000-0005-0000-0000-0000BA280000}"/>
    <cellStyle name="Normal 2 29 14" xfId="10485" xr:uid="{00000000-0005-0000-0000-0000BB280000}"/>
    <cellStyle name="Normal 2 29 15" xfId="10486" xr:uid="{00000000-0005-0000-0000-0000BC280000}"/>
    <cellStyle name="Normal 2 29 16" xfId="10487" xr:uid="{00000000-0005-0000-0000-0000BD280000}"/>
    <cellStyle name="Normal 2 29 17" xfId="10488" xr:uid="{00000000-0005-0000-0000-0000BE280000}"/>
    <cellStyle name="Normal 2 29 18" xfId="10489" xr:uid="{00000000-0005-0000-0000-0000BF280000}"/>
    <cellStyle name="Normal 2 29 19" xfId="10490" xr:uid="{00000000-0005-0000-0000-0000C0280000}"/>
    <cellStyle name="Normal 2 29 2" xfId="10491" xr:uid="{00000000-0005-0000-0000-0000C1280000}"/>
    <cellStyle name="Normal 2 29 20" xfId="10492" xr:uid="{00000000-0005-0000-0000-0000C2280000}"/>
    <cellStyle name="Normal 2 29 21" xfId="10493" xr:uid="{00000000-0005-0000-0000-0000C3280000}"/>
    <cellStyle name="Normal 2 29 22" xfId="10494" xr:uid="{00000000-0005-0000-0000-0000C4280000}"/>
    <cellStyle name="Normal 2 29 23" xfId="10495" xr:uid="{00000000-0005-0000-0000-0000C5280000}"/>
    <cellStyle name="Normal 2 29 24" xfId="10496" xr:uid="{00000000-0005-0000-0000-0000C6280000}"/>
    <cellStyle name="Normal 2 29 25" xfId="10497" xr:uid="{00000000-0005-0000-0000-0000C7280000}"/>
    <cellStyle name="Normal 2 29 26" xfId="10498" xr:uid="{00000000-0005-0000-0000-0000C8280000}"/>
    <cellStyle name="Normal 2 29 27" xfId="10499" xr:uid="{00000000-0005-0000-0000-0000C9280000}"/>
    <cellStyle name="Normal 2 29 28" xfId="10500" xr:uid="{00000000-0005-0000-0000-0000CA280000}"/>
    <cellStyle name="Normal 2 29 29" xfId="10501" xr:uid="{00000000-0005-0000-0000-0000CB280000}"/>
    <cellStyle name="Normal 2 29 3" xfId="10502" xr:uid="{00000000-0005-0000-0000-0000CC280000}"/>
    <cellStyle name="Normal 2 29 30" xfId="10503" xr:uid="{00000000-0005-0000-0000-0000CD280000}"/>
    <cellStyle name="Normal 2 29 31" xfId="10504" xr:uid="{00000000-0005-0000-0000-0000CE280000}"/>
    <cellStyle name="Normal 2 29 32" xfId="10505" xr:uid="{00000000-0005-0000-0000-0000CF280000}"/>
    <cellStyle name="Normal 2 29 33" xfId="10506" xr:uid="{00000000-0005-0000-0000-0000D0280000}"/>
    <cellStyle name="Normal 2 29 34" xfId="10507" xr:uid="{00000000-0005-0000-0000-0000D1280000}"/>
    <cellStyle name="Normal 2 29 35" xfId="10508" xr:uid="{00000000-0005-0000-0000-0000D2280000}"/>
    <cellStyle name="Normal 2 29 4" xfId="10509" xr:uid="{00000000-0005-0000-0000-0000D3280000}"/>
    <cellStyle name="Normal 2 29 5" xfId="10510" xr:uid="{00000000-0005-0000-0000-0000D4280000}"/>
    <cellStyle name="Normal 2 29 6" xfId="10511" xr:uid="{00000000-0005-0000-0000-0000D5280000}"/>
    <cellStyle name="Normal 2 29 7" xfId="10512" xr:uid="{00000000-0005-0000-0000-0000D6280000}"/>
    <cellStyle name="Normal 2 29 8" xfId="10513" xr:uid="{00000000-0005-0000-0000-0000D7280000}"/>
    <cellStyle name="Normal 2 29 9" xfId="10514" xr:uid="{00000000-0005-0000-0000-0000D8280000}"/>
    <cellStyle name="Normal 2 3" xfId="95" xr:uid="{00000000-0005-0000-0000-0000D9280000}"/>
    <cellStyle name="Normal 2 3 10" xfId="10516" xr:uid="{00000000-0005-0000-0000-0000DA280000}"/>
    <cellStyle name="Normal 2 3 11" xfId="10517" xr:uid="{00000000-0005-0000-0000-0000DB280000}"/>
    <cellStyle name="Normal 2 3 12" xfId="10518" xr:uid="{00000000-0005-0000-0000-0000DC280000}"/>
    <cellStyle name="Normal 2 3 13" xfId="10519" xr:uid="{00000000-0005-0000-0000-0000DD280000}"/>
    <cellStyle name="Normal 2 3 14" xfId="10520" xr:uid="{00000000-0005-0000-0000-0000DE280000}"/>
    <cellStyle name="Normal 2 3 15" xfId="10521" xr:uid="{00000000-0005-0000-0000-0000DF280000}"/>
    <cellStyle name="Normal 2 3 16" xfId="10522" xr:uid="{00000000-0005-0000-0000-0000E0280000}"/>
    <cellStyle name="Normal 2 3 17" xfId="10523" xr:uid="{00000000-0005-0000-0000-0000E1280000}"/>
    <cellStyle name="Normal 2 3 18" xfId="10524" xr:uid="{00000000-0005-0000-0000-0000E2280000}"/>
    <cellStyle name="Normal 2 3 19" xfId="10525" xr:uid="{00000000-0005-0000-0000-0000E3280000}"/>
    <cellStyle name="Normal 2 3 2" xfId="10526" xr:uid="{00000000-0005-0000-0000-0000E4280000}"/>
    <cellStyle name="Normal 2 3 2 2" xfId="10527" xr:uid="{00000000-0005-0000-0000-0000E5280000}"/>
    <cellStyle name="Normal 2 3 2 3" xfId="10528" xr:uid="{00000000-0005-0000-0000-0000E6280000}"/>
    <cellStyle name="Normal 2 3 2 4" xfId="10529" xr:uid="{00000000-0005-0000-0000-0000E7280000}"/>
    <cellStyle name="Normal 2 3 2 5" xfId="10530" xr:uid="{00000000-0005-0000-0000-0000E8280000}"/>
    <cellStyle name="Normal 2 3 20" xfId="10531" xr:uid="{00000000-0005-0000-0000-0000E9280000}"/>
    <cellStyle name="Normal 2 3 21" xfId="10532" xr:uid="{00000000-0005-0000-0000-0000EA280000}"/>
    <cellStyle name="Normal 2 3 22" xfId="10533" xr:uid="{00000000-0005-0000-0000-0000EB280000}"/>
    <cellStyle name="Normal 2 3 23" xfId="10534" xr:uid="{00000000-0005-0000-0000-0000EC280000}"/>
    <cellStyle name="Normal 2 3 24" xfId="10535" xr:uid="{00000000-0005-0000-0000-0000ED280000}"/>
    <cellStyle name="Normal 2 3 25" xfId="10536" xr:uid="{00000000-0005-0000-0000-0000EE280000}"/>
    <cellStyle name="Normal 2 3 26" xfId="10537" xr:uid="{00000000-0005-0000-0000-0000EF280000}"/>
    <cellStyle name="Normal 2 3 27" xfId="10538" xr:uid="{00000000-0005-0000-0000-0000F0280000}"/>
    <cellStyle name="Normal 2 3 28" xfId="10539" xr:uid="{00000000-0005-0000-0000-0000F1280000}"/>
    <cellStyle name="Normal 2 3 29" xfId="10540" xr:uid="{00000000-0005-0000-0000-0000F2280000}"/>
    <cellStyle name="Normal 2 3 3" xfId="10541" xr:uid="{00000000-0005-0000-0000-0000F3280000}"/>
    <cellStyle name="Normal 2 3 30" xfId="10542" xr:uid="{00000000-0005-0000-0000-0000F4280000}"/>
    <cellStyle name="Normal 2 3 31" xfId="10543" xr:uid="{00000000-0005-0000-0000-0000F5280000}"/>
    <cellStyle name="Normal 2 3 32" xfId="10544" xr:uid="{00000000-0005-0000-0000-0000F6280000}"/>
    <cellStyle name="Normal 2 3 33" xfId="10545" xr:uid="{00000000-0005-0000-0000-0000F7280000}"/>
    <cellStyle name="Normal 2 3 34" xfId="10546" xr:uid="{00000000-0005-0000-0000-0000F8280000}"/>
    <cellStyle name="Normal 2 3 35" xfId="10547" xr:uid="{00000000-0005-0000-0000-0000F9280000}"/>
    <cellStyle name="Normal 2 3 36" xfId="10548" xr:uid="{00000000-0005-0000-0000-0000FA280000}"/>
    <cellStyle name="Normal 2 3 37" xfId="10515" xr:uid="{00000000-0005-0000-0000-0000FB280000}"/>
    <cellStyle name="Normal 2 3 38" xfId="158" xr:uid="{00000000-0005-0000-0000-0000FC280000}"/>
    <cellStyle name="Normal 2 3 4" xfId="10549" xr:uid="{00000000-0005-0000-0000-0000FD280000}"/>
    <cellStyle name="Normal 2 3 5" xfId="10550" xr:uid="{00000000-0005-0000-0000-0000FE280000}"/>
    <cellStyle name="Normal 2 3 6" xfId="10551" xr:uid="{00000000-0005-0000-0000-0000FF280000}"/>
    <cellStyle name="Normal 2 3 7" xfId="10552" xr:uid="{00000000-0005-0000-0000-000000290000}"/>
    <cellStyle name="Normal 2 3 8" xfId="10553" xr:uid="{00000000-0005-0000-0000-000001290000}"/>
    <cellStyle name="Normal 2 3 9" xfId="10554" xr:uid="{00000000-0005-0000-0000-000002290000}"/>
    <cellStyle name="Normal 2 3_Gold Price" xfId="10555" xr:uid="{00000000-0005-0000-0000-000003290000}"/>
    <cellStyle name="Normal 2 30" xfId="10556" xr:uid="{00000000-0005-0000-0000-000004290000}"/>
    <cellStyle name="Normal 2 30 10" xfId="10557" xr:uid="{00000000-0005-0000-0000-000005290000}"/>
    <cellStyle name="Normal 2 30 11" xfId="10558" xr:uid="{00000000-0005-0000-0000-000006290000}"/>
    <cellStyle name="Normal 2 30 12" xfId="10559" xr:uid="{00000000-0005-0000-0000-000007290000}"/>
    <cellStyle name="Normal 2 30 13" xfId="10560" xr:uid="{00000000-0005-0000-0000-000008290000}"/>
    <cellStyle name="Normal 2 30 14" xfId="10561" xr:uid="{00000000-0005-0000-0000-000009290000}"/>
    <cellStyle name="Normal 2 30 15" xfId="10562" xr:uid="{00000000-0005-0000-0000-00000A290000}"/>
    <cellStyle name="Normal 2 30 16" xfId="10563" xr:uid="{00000000-0005-0000-0000-00000B290000}"/>
    <cellStyle name="Normal 2 30 17" xfId="10564" xr:uid="{00000000-0005-0000-0000-00000C290000}"/>
    <cellStyle name="Normal 2 30 18" xfId="10565" xr:uid="{00000000-0005-0000-0000-00000D290000}"/>
    <cellStyle name="Normal 2 30 19" xfId="10566" xr:uid="{00000000-0005-0000-0000-00000E290000}"/>
    <cellStyle name="Normal 2 30 2" xfId="10567" xr:uid="{00000000-0005-0000-0000-00000F290000}"/>
    <cellStyle name="Normal 2 30 20" xfId="10568" xr:uid="{00000000-0005-0000-0000-000010290000}"/>
    <cellStyle name="Normal 2 30 21" xfId="10569" xr:uid="{00000000-0005-0000-0000-000011290000}"/>
    <cellStyle name="Normal 2 30 22" xfId="10570" xr:uid="{00000000-0005-0000-0000-000012290000}"/>
    <cellStyle name="Normal 2 30 23" xfId="10571" xr:uid="{00000000-0005-0000-0000-000013290000}"/>
    <cellStyle name="Normal 2 30 24" xfId="10572" xr:uid="{00000000-0005-0000-0000-000014290000}"/>
    <cellStyle name="Normal 2 30 25" xfId="10573" xr:uid="{00000000-0005-0000-0000-000015290000}"/>
    <cellStyle name="Normal 2 30 26" xfId="10574" xr:uid="{00000000-0005-0000-0000-000016290000}"/>
    <cellStyle name="Normal 2 30 27" xfId="10575" xr:uid="{00000000-0005-0000-0000-000017290000}"/>
    <cellStyle name="Normal 2 30 28" xfId="10576" xr:uid="{00000000-0005-0000-0000-000018290000}"/>
    <cellStyle name="Normal 2 30 29" xfId="10577" xr:uid="{00000000-0005-0000-0000-000019290000}"/>
    <cellStyle name="Normal 2 30 3" xfId="10578" xr:uid="{00000000-0005-0000-0000-00001A290000}"/>
    <cellStyle name="Normal 2 30 30" xfId="10579" xr:uid="{00000000-0005-0000-0000-00001B290000}"/>
    <cellStyle name="Normal 2 30 31" xfId="10580" xr:uid="{00000000-0005-0000-0000-00001C290000}"/>
    <cellStyle name="Normal 2 30 32" xfId="10581" xr:uid="{00000000-0005-0000-0000-00001D290000}"/>
    <cellStyle name="Normal 2 30 33" xfId="10582" xr:uid="{00000000-0005-0000-0000-00001E290000}"/>
    <cellStyle name="Normal 2 30 34" xfId="10583" xr:uid="{00000000-0005-0000-0000-00001F290000}"/>
    <cellStyle name="Normal 2 30 35" xfId="10584" xr:uid="{00000000-0005-0000-0000-000020290000}"/>
    <cellStyle name="Normal 2 30 4" xfId="10585" xr:uid="{00000000-0005-0000-0000-000021290000}"/>
    <cellStyle name="Normal 2 30 5" xfId="10586" xr:uid="{00000000-0005-0000-0000-000022290000}"/>
    <cellStyle name="Normal 2 30 6" xfId="10587" xr:uid="{00000000-0005-0000-0000-000023290000}"/>
    <cellStyle name="Normal 2 30 7" xfId="10588" xr:uid="{00000000-0005-0000-0000-000024290000}"/>
    <cellStyle name="Normal 2 30 8" xfId="10589" xr:uid="{00000000-0005-0000-0000-000025290000}"/>
    <cellStyle name="Normal 2 30 9" xfId="10590" xr:uid="{00000000-0005-0000-0000-000026290000}"/>
    <cellStyle name="Normal 2 31" xfId="10591" xr:uid="{00000000-0005-0000-0000-000027290000}"/>
    <cellStyle name="Normal 2 31 10" xfId="10592" xr:uid="{00000000-0005-0000-0000-000028290000}"/>
    <cellStyle name="Normal 2 31 11" xfId="10593" xr:uid="{00000000-0005-0000-0000-000029290000}"/>
    <cellStyle name="Normal 2 31 12" xfId="10594" xr:uid="{00000000-0005-0000-0000-00002A290000}"/>
    <cellStyle name="Normal 2 31 13" xfId="10595" xr:uid="{00000000-0005-0000-0000-00002B290000}"/>
    <cellStyle name="Normal 2 31 14" xfId="10596" xr:uid="{00000000-0005-0000-0000-00002C290000}"/>
    <cellStyle name="Normal 2 31 15" xfId="10597" xr:uid="{00000000-0005-0000-0000-00002D290000}"/>
    <cellStyle name="Normal 2 31 16" xfId="10598" xr:uid="{00000000-0005-0000-0000-00002E290000}"/>
    <cellStyle name="Normal 2 31 17" xfId="10599" xr:uid="{00000000-0005-0000-0000-00002F290000}"/>
    <cellStyle name="Normal 2 31 18" xfId="10600" xr:uid="{00000000-0005-0000-0000-000030290000}"/>
    <cellStyle name="Normal 2 31 19" xfId="10601" xr:uid="{00000000-0005-0000-0000-000031290000}"/>
    <cellStyle name="Normal 2 31 2" xfId="10602" xr:uid="{00000000-0005-0000-0000-000032290000}"/>
    <cellStyle name="Normal 2 31 20" xfId="10603" xr:uid="{00000000-0005-0000-0000-000033290000}"/>
    <cellStyle name="Normal 2 31 21" xfId="10604" xr:uid="{00000000-0005-0000-0000-000034290000}"/>
    <cellStyle name="Normal 2 31 22" xfId="10605" xr:uid="{00000000-0005-0000-0000-000035290000}"/>
    <cellStyle name="Normal 2 31 23" xfId="10606" xr:uid="{00000000-0005-0000-0000-000036290000}"/>
    <cellStyle name="Normal 2 31 24" xfId="10607" xr:uid="{00000000-0005-0000-0000-000037290000}"/>
    <cellStyle name="Normal 2 31 25" xfId="10608" xr:uid="{00000000-0005-0000-0000-000038290000}"/>
    <cellStyle name="Normal 2 31 26" xfId="10609" xr:uid="{00000000-0005-0000-0000-000039290000}"/>
    <cellStyle name="Normal 2 31 27" xfId="10610" xr:uid="{00000000-0005-0000-0000-00003A290000}"/>
    <cellStyle name="Normal 2 31 28" xfId="10611" xr:uid="{00000000-0005-0000-0000-00003B290000}"/>
    <cellStyle name="Normal 2 31 29" xfId="10612" xr:uid="{00000000-0005-0000-0000-00003C290000}"/>
    <cellStyle name="Normal 2 31 3" xfId="10613" xr:uid="{00000000-0005-0000-0000-00003D290000}"/>
    <cellStyle name="Normal 2 31 30" xfId="10614" xr:uid="{00000000-0005-0000-0000-00003E290000}"/>
    <cellStyle name="Normal 2 31 31" xfId="10615" xr:uid="{00000000-0005-0000-0000-00003F290000}"/>
    <cellStyle name="Normal 2 31 32" xfId="10616" xr:uid="{00000000-0005-0000-0000-000040290000}"/>
    <cellStyle name="Normal 2 31 33" xfId="10617" xr:uid="{00000000-0005-0000-0000-000041290000}"/>
    <cellStyle name="Normal 2 31 34" xfId="10618" xr:uid="{00000000-0005-0000-0000-000042290000}"/>
    <cellStyle name="Normal 2 31 35" xfId="10619" xr:uid="{00000000-0005-0000-0000-000043290000}"/>
    <cellStyle name="Normal 2 31 4" xfId="10620" xr:uid="{00000000-0005-0000-0000-000044290000}"/>
    <cellStyle name="Normal 2 31 5" xfId="10621" xr:uid="{00000000-0005-0000-0000-000045290000}"/>
    <cellStyle name="Normal 2 31 6" xfId="10622" xr:uid="{00000000-0005-0000-0000-000046290000}"/>
    <cellStyle name="Normal 2 31 7" xfId="10623" xr:uid="{00000000-0005-0000-0000-000047290000}"/>
    <cellStyle name="Normal 2 31 8" xfId="10624" xr:uid="{00000000-0005-0000-0000-000048290000}"/>
    <cellStyle name="Normal 2 31 9" xfId="10625" xr:uid="{00000000-0005-0000-0000-000049290000}"/>
    <cellStyle name="Normal 2 32" xfId="10626" xr:uid="{00000000-0005-0000-0000-00004A290000}"/>
    <cellStyle name="Normal 2 32 10" xfId="10627" xr:uid="{00000000-0005-0000-0000-00004B290000}"/>
    <cellStyle name="Normal 2 32 11" xfId="10628" xr:uid="{00000000-0005-0000-0000-00004C290000}"/>
    <cellStyle name="Normal 2 32 12" xfId="10629" xr:uid="{00000000-0005-0000-0000-00004D290000}"/>
    <cellStyle name="Normal 2 32 13" xfId="10630" xr:uid="{00000000-0005-0000-0000-00004E290000}"/>
    <cellStyle name="Normal 2 32 14" xfId="10631" xr:uid="{00000000-0005-0000-0000-00004F290000}"/>
    <cellStyle name="Normal 2 32 15" xfId="10632" xr:uid="{00000000-0005-0000-0000-000050290000}"/>
    <cellStyle name="Normal 2 32 16" xfId="10633" xr:uid="{00000000-0005-0000-0000-000051290000}"/>
    <cellStyle name="Normal 2 32 17" xfId="10634" xr:uid="{00000000-0005-0000-0000-000052290000}"/>
    <cellStyle name="Normal 2 32 18" xfId="10635" xr:uid="{00000000-0005-0000-0000-000053290000}"/>
    <cellStyle name="Normal 2 32 19" xfId="10636" xr:uid="{00000000-0005-0000-0000-000054290000}"/>
    <cellStyle name="Normal 2 32 2" xfId="10637" xr:uid="{00000000-0005-0000-0000-000055290000}"/>
    <cellStyle name="Normal 2 32 20" xfId="10638" xr:uid="{00000000-0005-0000-0000-000056290000}"/>
    <cellStyle name="Normal 2 32 21" xfId="10639" xr:uid="{00000000-0005-0000-0000-000057290000}"/>
    <cellStyle name="Normal 2 32 22" xfId="10640" xr:uid="{00000000-0005-0000-0000-000058290000}"/>
    <cellStyle name="Normal 2 32 23" xfId="10641" xr:uid="{00000000-0005-0000-0000-000059290000}"/>
    <cellStyle name="Normal 2 32 24" xfId="10642" xr:uid="{00000000-0005-0000-0000-00005A290000}"/>
    <cellStyle name="Normal 2 32 25" xfId="10643" xr:uid="{00000000-0005-0000-0000-00005B290000}"/>
    <cellStyle name="Normal 2 32 26" xfId="10644" xr:uid="{00000000-0005-0000-0000-00005C290000}"/>
    <cellStyle name="Normal 2 32 27" xfId="10645" xr:uid="{00000000-0005-0000-0000-00005D290000}"/>
    <cellStyle name="Normal 2 32 28" xfId="10646" xr:uid="{00000000-0005-0000-0000-00005E290000}"/>
    <cellStyle name="Normal 2 32 29" xfId="10647" xr:uid="{00000000-0005-0000-0000-00005F290000}"/>
    <cellStyle name="Normal 2 32 3" xfId="10648" xr:uid="{00000000-0005-0000-0000-000060290000}"/>
    <cellStyle name="Normal 2 32 30" xfId="10649" xr:uid="{00000000-0005-0000-0000-000061290000}"/>
    <cellStyle name="Normal 2 32 31" xfId="10650" xr:uid="{00000000-0005-0000-0000-000062290000}"/>
    <cellStyle name="Normal 2 32 32" xfId="10651" xr:uid="{00000000-0005-0000-0000-000063290000}"/>
    <cellStyle name="Normal 2 32 33" xfId="10652" xr:uid="{00000000-0005-0000-0000-000064290000}"/>
    <cellStyle name="Normal 2 32 34" xfId="10653" xr:uid="{00000000-0005-0000-0000-000065290000}"/>
    <cellStyle name="Normal 2 32 35" xfId="10654" xr:uid="{00000000-0005-0000-0000-000066290000}"/>
    <cellStyle name="Normal 2 32 4" xfId="10655" xr:uid="{00000000-0005-0000-0000-000067290000}"/>
    <cellStyle name="Normal 2 32 5" xfId="10656" xr:uid="{00000000-0005-0000-0000-000068290000}"/>
    <cellStyle name="Normal 2 32 6" xfId="10657" xr:uid="{00000000-0005-0000-0000-000069290000}"/>
    <cellStyle name="Normal 2 32 7" xfId="10658" xr:uid="{00000000-0005-0000-0000-00006A290000}"/>
    <cellStyle name="Normal 2 32 8" xfId="10659" xr:uid="{00000000-0005-0000-0000-00006B290000}"/>
    <cellStyle name="Normal 2 32 9" xfId="10660" xr:uid="{00000000-0005-0000-0000-00006C290000}"/>
    <cellStyle name="Normal 2 33" xfId="10661" xr:uid="{00000000-0005-0000-0000-00006D290000}"/>
    <cellStyle name="Normal 2 33 10" xfId="10662" xr:uid="{00000000-0005-0000-0000-00006E290000}"/>
    <cellStyle name="Normal 2 33 11" xfId="10663" xr:uid="{00000000-0005-0000-0000-00006F290000}"/>
    <cellStyle name="Normal 2 33 12" xfId="10664" xr:uid="{00000000-0005-0000-0000-000070290000}"/>
    <cellStyle name="Normal 2 33 13" xfId="10665" xr:uid="{00000000-0005-0000-0000-000071290000}"/>
    <cellStyle name="Normal 2 33 14" xfId="10666" xr:uid="{00000000-0005-0000-0000-000072290000}"/>
    <cellStyle name="Normal 2 33 15" xfId="10667" xr:uid="{00000000-0005-0000-0000-000073290000}"/>
    <cellStyle name="Normal 2 33 16" xfId="10668" xr:uid="{00000000-0005-0000-0000-000074290000}"/>
    <cellStyle name="Normal 2 33 17" xfId="10669" xr:uid="{00000000-0005-0000-0000-000075290000}"/>
    <cellStyle name="Normal 2 33 18" xfId="10670" xr:uid="{00000000-0005-0000-0000-000076290000}"/>
    <cellStyle name="Normal 2 33 19" xfId="10671" xr:uid="{00000000-0005-0000-0000-000077290000}"/>
    <cellStyle name="Normal 2 33 2" xfId="10672" xr:uid="{00000000-0005-0000-0000-000078290000}"/>
    <cellStyle name="Normal 2 33 20" xfId="10673" xr:uid="{00000000-0005-0000-0000-000079290000}"/>
    <cellStyle name="Normal 2 33 21" xfId="10674" xr:uid="{00000000-0005-0000-0000-00007A290000}"/>
    <cellStyle name="Normal 2 33 22" xfId="10675" xr:uid="{00000000-0005-0000-0000-00007B290000}"/>
    <cellStyle name="Normal 2 33 23" xfId="10676" xr:uid="{00000000-0005-0000-0000-00007C290000}"/>
    <cellStyle name="Normal 2 33 24" xfId="10677" xr:uid="{00000000-0005-0000-0000-00007D290000}"/>
    <cellStyle name="Normal 2 33 25" xfId="10678" xr:uid="{00000000-0005-0000-0000-00007E290000}"/>
    <cellStyle name="Normal 2 33 26" xfId="10679" xr:uid="{00000000-0005-0000-0000-00007F290000}"/>
    <cellStyle name="Normal 2 33 27" xfId="10680" xr:uid="{00000000-0005-0000-0000-000080290000}"/>
    <cellStyle name="Normal 2 33 28" xfId="10681" xr:uid="{00000000-0005-0000-0000-000081290000}"/>
    <cellStyle name="Normal 2 33 29" xfId="10682" xr:uid="{00000000-0005-0000-0000-000082290000}"/>
    <cellStyle name="Normal 2 33 3" xfId="10683" xr:uid="{00000000-0005-0000-0000-000083290000}"/>
    <cellStyle name="Normal 2 33 30" xfId="10684" xr:uid="{00000000-0005-0000-0000-000084290000}"/>
    <cellStyle name="Normal 2 33 31" xfId="10685" xr:uid="{00000000-0005-0000-0000-000085290000}"/>
    <cellStyle name="Normal 2 33 32" xfId="10686" xr:uid="{00000000-0005-0000-0000-000086290000}"/>
    <cellStyle name="Normal 2 33 33" xfId="10687" xr:uid="{00000000-0005-0000-0000-000087290000}"/>
    <cellStyle name="Normal 2 33 34" xfId="10688" xr:uid="{00000000-0005-0000-0000-000088290000}"/>
    <cellStyle name="Normal 2 33 35" xfId="10689" xr:uid="{00000000-0005-0000-0000-000089290000}"/>
    <cellStyle name="Normal 2 33 4" xfId="10690" xr:uid="{00000000-0005-0000-0000-00008A290000}"/>
    <cellStyle name="Normal 2 33 5" xfId="10691" xr:uid="{00000000-0005-0000-0000-00008B290000}"/>
    <cellStyle name="Normal 2 33 6" xfId="10692" xr:uid="{00000000-0005-0000-0000-00008C290000}"/>
    <cellStyle name="Normal 2 33 7" xfId="10693" xr:uid="{00000000-0005-0000-0000-00008D290000}"/>
    <cellStyle name="Normal 2 33 8" xfId="10694" xr:uid="{00000000-0005-0000-0000-00008E290000}"/>
    <cellStyle name="Normal 2 33 9" xfId="10695" xr:uid="{00000000-0005-0000-0000-00008F290000}"/>
    <cellStyle name="Normal 2 34" xfId="10696" xr:uid="{00000000-0005-0000-0000-000090290000}"/>
    <cellStyle name="Normal 2 34 10" xfId="10697" xr:uid="{00000000-0005-0000-0000-000091290000}"/>
    <cellStyle name="Normal 2 34 11" xfId="10698" xr:uid="{00000000-0005-0000-0000-000092290000}"/>
    <cellStyle name="Normal 2 34 12" xfId="10699" xr:uid="{00000000-0005-0000-0000-000093290000}"/>
    <cellStyle name="Normal 2 34 13" xfId="10700" xr:uid="{00000000-0005-0000-0000-000094290000}"/>
    <cellStyle name="Normal 2 34 14" xfId="10701" xr:uid="{00000000-0005-0000-0000-000095290000}"/>
    <cellStyle name="Normal 2 34 15" xfId="10702" xr:uid="{00000000-0005-0000-0000-000096290000}"/>
    <cellStyle name="Normal 2 34 16" xfId="10703" xr:uid="{00000000-0005-0000-0000-000097290000}"/>
    <cellStyle name="Normal 2 34 17" xfId="10704" xr:uid="{00000000-0005-0000-0000-000098290000}"/>
    <cellStyle name="Normal 2 34 18" xfId="10705" xr:uid="{00000000-0005-0000-0000-000099290000}"/>
    <cellStyle name="Normal 2 34 19" xfId="10706" xr:uid="{00000000-0005-0000-0000-00009A290000}"/>
    <cellStyle name="Normal 2 34 2" xfId="10707" xr:uid="{00000000-0005-0000-0000-00009B290000}"/>
    <cellStyle name="Normal 2 34 20" xfId="10708" xr:uid="{00000000-0005-0000-0000-00009C290000}"/>
    <cellStyle name="Normal 2 34 21" xfId="10709" xr:uid="{00000000-0005-0000-0000-00009D290000}"/>
    <cellStyle name="Normal 2 34 22" xfId="10710" xr:uid="{00000000-0005-0000-0000-00009E290000}"/>
    <cellStyle name="Normal 2 34 23" xfId="10711" xr:uid="{00000000-0005-0000-0000-00009F290000}"/>
    <cellStyle name="Normal 2 34 24" xfId="10712" xr:uid="{00000000-0005-0000-0000-0000A0290000}"/>
    <cellStyle name="Normal 2 34 25" xfId="10713" xr:uid="{00000000-0005-0000-0000-0000A1290000}"/>
    <cellStyle name="Normal 2 34 26" xfId="10714" xr:uid="{00000000-0005-0000-0000-0000A2290000}"/>
    <cellStyle name="Normal 2 34 27" xfId="10715" xr:uid="{00000000-0005-0000-0000-0000A3290000}"/>
    <cellStyle name="Normal 2 34 28" xfId="10716" xr:uid="{00000000-0005-0000-0000-0000A4290000}"/>
    <cellStyle name="Normal 2 34 29" xfId="10717" xr:uid="{00000000-0005-0000-0000-0000A5290000}"/>
    <cellStyle name="Normal 2 34 3" xfId="10718" xr:uid="{00000000-0005-0000-0000-0000A6290000}"/>
    <cellStyle name="Normal 2 34 30" xfId="10719" xr:uid="{00000000-0005-0000-0000-0000A7290000}"/>
    <cellStyle name="Normal 2 34 31" xfId="10720" xr:uid="{00000000-0005-0000-0000-0000A8290000}"/>
    <cellStyle name="Normal 2 34 32" xfId="10721" xr:uid="{00000000-0005-0000-0000-0000A9290000}"/>
    <cellStyle name="Normal 2 34 33" xfId="10722" xr:uid="{00000000-0005-0000-0000-0000AA290000}"/>
    <cellStyle name="Normal 2 34 34" xfId="10723" xr:uid="{00000000-0005-0000-0000-0000AB290000}"/>
    <cellStyle name="Normal 2 34 35" xfId="10724" xr:uid="{00000000-0005-0000-0000-0000AC290000}"/>
    <cellStyle name="Normal 2 34 4" xfId="10725" xr:uid="{00000000-0005-0000-0000-0000AD290000}"/>
    <cellStyle name="Normal 2 34 5" xfId="10726" xr:uid="{00000000-0005-0000-0000-0000AE290000}"/>
    <cellStyle name="Normal 2 34 6" xfId="10727" xr:uid="{00000000-0005-0000-0000-0000AF290000}"/>
    <cellStyle name="Normal 2 34 7" xfId="10728" xr:uid="{00000000-0005-0000-0000-0000B0290000}"/>
    <cellStyle name="Normal 2 34 8" xfId="10729" xr:uid="{00000000-0005-0000-0000-0000B1290000}"/>
    <cellStyle name="Normal 2 34 9" xfId="10730" xr:uid="{00000000-0005-0000-0000-0000B2290000}"/>
    <cellStyle name="Normal 2 35" xfId="10731" xr:uid="{00000000-0005-0000-0000-0000B3290000}"/>
    <cellStyle name="Normal 2 35 10" xfId="10732" xr:uid="{00000000-0005-0000-0000-0000B4290000}"/>
    <cellStyle name="Normal 2 35 11" xfId="10733" xr:uid="{00000000-0005-0000-0000-0000B5290000}"/>
    <cellStyle name="Normal 2 35 12" xfId="10734" xr:uid="{00000000-0005-0000-0000-0000B6290000}"/>
    <cellStyle name="Normal 2 35 13" xfId="10735" xr:uid="{00000000-0005-0000-0000-0000B7290000}"/>
    <cellStyle name="Normal 2 35 14" xfId="10736" xr:uid="{00000000-0005-0000-0000-0000B8290000}"/>
    <cellStyle name="Normal 2 35 15" xfId="10737" xr:uid="{00000000-0005-0000-0000-0000B9290000}"/>
    <cellStyle name="Normal 2 35 16" xfId="10738" xr:uid="{00000000-0005-0000-0000-0000BA290000}"/>
    <cellStyle name="Normal 2 35 17" xfId="10739" xr:uid="{00000000-0005-0000-0000-0000BB290000}"/>
    <cellStyle name="Normal 2 35 18" xfId="10740" xr:uid="{00000000-0005-0000-0000-0000BC290000}"/>
    <cellStyle name="Normal 2 35 19" xfId="10741" xr:uid="{00000000-0005-0000-0000-0000BD290000}"/>
    <cellStyle name="Normal 2 35 2" xfId="10742" xr:uid="{00000000-0005-0000-0000-0000BE290000}"/>
    <cellStyle name="Normal 2 35 20" xfId="10743" xr:uid="{00000000-0005-0000-0000-0000BF290000}"/>
    <cellStyle name="Normal 2 35 21" xfId="10744" xr:uid="{00000000-0005-0000-0000-0000C0290000}"/>
    <cellStyle name="Normal 2 35 22" xfId="10745" xr:uid="{00000000-0005-0000-0000-0000C1290000}"/>
    <cellStyle name="Normal 2 35 23" xfId="10746" xr:uid="{00000000-0005-0000-0000-0000C2290000}"/>
    <cellStyle name="Normal 2 35 24" xfId="10747" xr:uid="{00000000-0005-0000-0000-0000C3290000}"/>
    <cellStyle name="Normal 2 35 25" xfId="10748" xr:uid="{00000000-0005-0000-0000-0000C4290000}"/>
    <cellStyle name="Normal 2 35 26" xfId="10749" xr:uid="{00000000-0005-0000-0000-0000C5290000}"/>
    <cellStyle name="Normal 2 35 27" xfId="10750" xr:uid="{00000000-0005-0000-0000-0000C6290000}"/>
    <cellStyle name="Normal 2 35 28" xfId="10751" xr:uid="{00000000-0005-0000-0000-0000C7290000}"/>
    <cellStyle name="Normal 2 35 29" xfId="10752" xr:uid="{00000000-0005-0000-0000-0000C8290000}"/>
    <cellStyle name="Normal 2 35 3" xfId="10753" xr:uid="{00000000-0005-0000-0000-0000C9290000}"/>
    <cellStyle name="Normal 2 35 30" xfId="10754" xr:uid="{00000000-0005-0000-0000-0000CA290000}"/>
    <cellStyle name="Normal 2 35 31" xfId="10755" xr:uid="{00000000-0005-0000-0000-0000CB290000}"/>
    <cellStyle name="Normal 2 35 32" xfId="10756" xr:uid="{00000000-0005-0000-0000-0000CC290000}"/>
    <cellStyle name="Normal 2 35 33" xfId="10757" xr:uid="{00000000-0005-0000-0000-0000CD290000}"/>
    <cellStyle name="Normal 2 35 34" xfId="10758" xr:uid="{00000000-0005-0000-0000-0000CE290000}"/>
    <cellStyle name="Normal 2 35 35" xfId="10759" xr:uid="{00000000-0005-0000-0000-0000CF290000}"/>
    <cellStyle name="Normal 2 35 4" xfId="10760" xr:uid="{00000000-0005-0000-0000-0000D0290000}"/>
    <cellStyle name="Normal 2 35 5" xfId="10761" xr:uid="{00000000-0005-0000-0000-0000D1290000}"/>
    <cellStyle name="Normal 2 35 6" xfId="10762" xr:uid="{00000000-0005-0000-0000-0000D2290000}"/>
    <cellStyle name="Normal 2 35 7" xfId="10763" xr:uid="{00000000-0005-0000-0000-0000D3290000}"/>
    <cellStyle name="Normal 2 35 8" xfId="10764" xr:uid="{00000000-0005-0000-0000-0000D4290000}"/>
    <cellStyle name="Normal 2 35 9" xfId="10765" xr:uid="{00000000-0005-0000-0000-0000D5290000}"/>
    <cellStyle name="Normal 2 36" xfId="10766" xr:uid="{00000000-0005-0000-0000-0000D6290000}"/>
    <cellStyle name="Normal 2 36 10" xfId="10767" xr:uid="{00000000-0005-0000-0000-0000D7290000}"/>
    <cellStyle name="Normal 2 36 11" xfId="10768" xr:uid="{00000000-0005-0000-0000-0000D8290000}"/>
    <cellStyle name="Normal 2 36 12" xfId="10769" xr:uid="{00000000-0005-0000-0000-0000D9290000}"/>
    <cellStyle name="Normal 2 36 13" xfId="10770" xr:uid="{00000000-0005-0000-0000-0000DA290000}"/>
    <cellStyle name="Normal 2 36 14" xfId="10771" xr:uid="{00000000-0005-0000-0000-0000DB290000}"/>
    <cellStyle name="Normal 2 36 15" xfId="10772" xr:uid="{00000000-0005-0000-0000-0000DC290000}"/>
    <cellStyle name="Normal 2 36 16" xfId="10773" xr:uid="{00000000-0005-0000-0000-0000DD290000}"/>
    <cellStyle name="Normal 2 36 17" xfId="10774" xr:uid="{00000000-0005-0000-0000-0000DE290000}"/>
    <cellStyle name="Normal 2 36 18" xfId="10775" xr:uid="{00000000-0005-0000-0000-0000DF290000}"/>
    <cellStyle name="Normal 2 36 19" xfId="10776" xr:uid="{00000000-0005-0000-0000-0000E0290000}"/>
    <cellStyle name="Normal 2 36 2" xfId="10777" xr:uid="{00000000-0005-0000-0000-0000E1290000}"/>
    <cellStyle name="Normal 2 36 20" xfId="10778" xr:uid="{00000000-0005-0000-0000-0000E2290000}"/>
    <cellStyle name="Normal 2 36 21" xfId="10779" xr:uid="{00000000-0005-0000-0000-0000E3290000}"/>
    <cellStyle name="Normal 2 36 22" xfId="10780" xr:uid="{00000000-0005-0000-0000-0000E4290000}"/>
    <cellStyle name="Normal 2 36 23" xfId="10781" xr:uid="{00000000-0005-0000-0000-0000E5290000}"/>
    <cellStyle name="Normal 2 36 24" xfId="10782" xr:uid="{00000000-0005-0000-0000-0000E6290000}"/>
    <cellStyle name="Normal 2 36 25" xfId="10783" xr:uid="{00000000-0005-0000-0000-0000E7290000}"/>
    <cellStyle name="Normal 2 36 26" xfId="10784" xr:uid="{00000000-0005-0000-0000-0000E8290000}"/>
    <cellStyle name="Normal 2 36 27" xfId="10785" xr:uid="{00000000-0005-0000-0000-0000E9290000}"/>
    <cellStyle name="Normal 2 36 28" xfId="10786" xr:uid="{00000000-0005-0000-0000-0000EA290000}"/>
    <cellStyle name="Normal 2 36 29" xfId="10787" xr:uid="{00000000-0005-0000-0000-0000EB290000}"/>
    <cellStyle name="Normal 2 36 3" xfId="10788" xr:uid="{00000000-0005-0000-0000-0000EC290000}"/>
    <cellStyle name="Normal 2 36 30" xfId="10789" xr:uid="{00000000-0005-0000-0000-0000ED290000}"/>
    <cellStyle name="Normal 2 36 31" xfId="10790" xr:uid="{00000000-0005-0000-0000-0000EE290000}"/>
    <cellStyle name="Normal 2 36 32" xfId="10791" xr:uid="{00000000-0005-0000-0000-0000EF290000}"/>
    <cellStyle name="Normal 2 36 33" xfId="10792" xr:uid="{00000000-0005-0000-0000-0000F0290000}"/>
    <cellStyle name="Normal 2 36 34" xfId="10793" xr:uid="{00000000-0005-0000-0000-0000F1290000}"/>
    <cellStyle name="Normal 2 36 35" xfId="10794" xr:uid="{00000000-0005-0000-0000-0000F2290000}"/>
    <cellStyle name="Normal 2 36 4" xfId="10795" xr:uid="{00000000-0005-0000-0000-0000F3290000}"/>
    <cellStyle name="Normal 2 36 5" xfId="10796" xr:uid="{00000000-0005-0000-0000-0000F4290000}"/>
    <cellStyle name="Normal 2 36 6" xfId="10797" xr:uid="{00000000-0005-0000-0000-0000F5290000}"/>
    <cellStyle name="Normal 2 36 7" xfId="10798" xr:uid="{00000000-0005-0000-0000-0000F6290000}"/>
    <cellStyle name="Normal 2 36 8" xfId="10799" xr:uid="{00000000-0005-0000-0000-0000F7290000}"/>
    <cellStyle name="Normal 2 36 9" xfId="10800" xr:uid="{00000000-0005-0000-0000-0000F8290000}"/>
    <cellStyle name="Normal 2 37" xfId="10801" xr:uid="{00000000-0005-0000-0000-0000F9290000}"/>
    <cellStyle name="Normal 2 37 10" xfId="10802" xr:uid="{00000000-0005-0000-0000-0000FA290000}"/>
    <cellStyle name="Normal 2 37 11" xfId="10803" xr:uid="{00000000-0005-0000-0000-0000FB290000}"/>
    <cellStyle name="Normal 2 37 12" xfId="10804" xr:uid="{00000000-0005-0000-0000-0000FC290000}"/>
    <cellStyle name="Normal 2 37 13" xfId="10805" xr:uid="{00000000-0005-0000-0000-0000FD290000}"/>
    <cellStyle name="Normal 2 37 14" xfId="10806" xr:uid="{00000000-0005-0000-0000-0000FE290000}"/>
    <cellStyle name="Normal 2 37 15" xfId="10807" xr:uid="{00000000-0005-0000-0000-0000FF290000}"/>
    <cellStyle name="Normal 2 37 16" xfId="10808" xr:uid="{00000000-0005-0000-0000-0000002A0000}"/>
    <cellStyle name="Normal 2 37 17" xfId="10809" xr:uid="{00000000-0005-0000-0000-0000012A0000}"/>
    <cellStyle name="Normal 2 37 18" xfId="10810" xr:uid="{00000000-0005-0000-0000-0000022A0000}"/>
    <cellStyle name="Normal 2 37 19" xfId="10811" xr:uid="{00000000-0005-0000-0000-0000032A0000}"/>
    <cellStyle name="Normal 2 37 2" xfId="10812" xr:uid="{00000000-0005-0000-0000-0000042A0000}"/>
    <cellStyle name="Normal 2 37 20" xfId="10813" xr:uid="{00000000-0005-0000-0000-0000052A0000}"/>
    <cellStyle name="Normal 2 37 21" xfId="10814" xr:uid="{00000000-0005-0000-0000-0000062A0000}"/>
    <cellStyle name="Normal 2 37 22" xfId="10815" xr:uid="{00000000-0005-0000-0000-0000072A0000}"/>
    <cellStyle name="Normal 2 37 23" xfId="10816" xr:uid="{00000000-0005-0000-0000-0000082A0000}"/>
    <cellStyle name="Normal 2 37 24" xfId="10817" xr:uid="{00000000-0005-0000-0000-0000092A0000}"/>
    <cellStyle name="Normal 2 37 25" xfId="10818" xr:uid="{00000000-0005-0000-0000-00000A2A0000}"/>
    <cellStyle name="Normal 2 37 26" xfId="10819" xr:uid="{00000000-0005-0000-0000-00000B2A0000}"/>
    <cellStyle name="Normal 2 37 27" xfId="10820" xr:uid="{00000000-0005-0000-0000-00000C2A0000}"/>
    <cellStyle name="Normal 2 37 28" xfId="10821" xr:uid="{00000000-0005-0000-0000-00000D2A0000}"/>
    <cellStyle name="Normal 2 37 29" xfId="10822" xr:uid="{00000000-0005-0000-0000-00000E2A0000}"/>
    <cellStyle name="Normal 2 37 3" xfId="10823" xr:uid="{00000000-0005-0000-0000-00000F2A0000}"/>
    <cellStyle name="Normal 2 37 30" xfId="10824" xr:uid="{00000000-0005-0000-0000-0000102A0000}"/>
    <cellStyle name="Normal 2 37 31" xfId="10825" xr:uid="{00000000-0005-0000-0000-0000112A0000}"/>
    <cellStyle name="Normal 2 37 32" xfId="10826" xr:uid="{00000000-0005-0000-0000-0000122A0000}"/>
    <cellStyle name="Normal 2 37 33" xfId="10827" xr:uid="{00000000-0005-0000-0000-0000132A0000}"/>
    <cellStyle name="Normal 2 37 34" xfId="10828" xr:uid="{00000000-0005-0000-0000-0000142A0000}"/>
    <cellStyle name="Normal 2 37 35" xfId="10829" xr:uid="{00000000-0005-0000-0000-0000152A0000}"/>
    <cellStyle name="Normal 2 37 4" xfId="10830" xr:uid="{00000000-0005-0000-0000-0000162A0000}"/>
    <cellStyle name="Normal 2 37 5" xfId="10831" xr:uid="{00000000-0005-0000-0000-0000172A0000}"/>
    <cellStyle name="Normal 2 37 6" xfId="10832" xr:uid="{00000000-0005-0000-0000-0000182A0000}"/>
    <cellStyle name="Normal 2 37 7" xfId="10833" xr:uid="{00000000-0005-0000-0000-0000192A0000}"/>
    <cellStyle name="Normal 2 37 8" xfId="10834" xr:uid="{00000000-0005-0000-0000-00001A2A0000}"/>
    <cellStyle name="Normal 2 37 9" xfId="10835" xr:uid="{00000000-0005-0000-0000-00001B2A0000}"/>
    <cellStyle name="Normal 2 38" xfId="10836" xr:uid="{00000000-0005-0000-0000-00001C2A0000}"/>
    <cellStyle name="Normal 2 38 10" xfId="10837" xr:uid="{00000000-0005-0000-0000-00001D2A0000}"/>
    <cellStyle name="Normal 2 38 11" xfId="10838" xr:uid="{00000000-0005-0000-0000-00001E2A0000}"/>
    <cellStyle name="Normal 2 38 12" xfId="10839" xr:uid="{00000000-0005-0000-0000-00001F2A0000}"/>
    <cellStyle name="Normal 2 38 13" xfId="10840" xr:uid="{00000000-0005-0000-0000-0000202A0000}"/>
    <cellStyle name="Normal 2 38 14" xfId="10841" xr:uid="{00000000-0005-0000-0000-0000212A0000}"/>
    <cellStyle name="Normal 2 38 15" xfId="10842" xr:uid="{00000000-0005-0000-0000-0000222A0000}"/>
    <cellStyle name="Normal 2 38 16" xfId="10843" xr:uid="{00000000-0005-0000-0000-0000232A0000}"/>
    <cellStyle name="Normal 2 38 17" xfId="10844" xr:uid="{00000000-0005-0000-0000-0000242A0000}"/>
    <cellStyle name="Normal 2 38 18" xfId="10845" xr:uid="{00000000-0005-0000-0000-0000252A0000}"/>
    <cellStyle name="Normal 2 38 19" xfId="10846" xr:uid="{00000000-0005-0000-0000-0000262A0000}"/>
    <cellStyle name="Normal 2 38 2" xfId="10847" xr:uid="{00000000-0005-0000-0000-0000272A0000}"/>
    <cellStyle name="Normal 2 38 20" xfId="10848" xr:uid="{00000000-0005-0000-0000-0000282A0000}"/>
    <cellStyle name="Normal 2 38 21" xfId="10849" xr:uid="{00000000-0005-0000-0000-0000292A0000}"/>
    <cellStyle name="Normal 2 38 22" xfId="10850" xr:uid="{00000000-0005-0000-0000-00002A2A0000}"/>
    <cellStyle name="Normal 2 38 23" xfId="10851" xr:uid="{00000000-0005-0000-0000-00002B2A0000}"/>
    <cellStyle name="Normal 2 38 24" xfId="10852" xr:uid="{00000000-0005-0000-0000-00002C2A0000}"/>
    <cellStyle name="Normal 2 38 25" xfId="10853" xr:uid="{00000000-0005-0000-0000-00002D2A0000}"/>
    <cellStyle name="Normal 2 38 26" xfId="10854" xr:uid="{00000000-0005-0000-0000-00002E2A0000}"/>
    <cellStyle name="Normal 2 38 27" xfId="10855" xr:uid="{00000000-0005-0000-0000-00002F2A0000}"/>
    <cellStyle name="Normal 2 38 28" xfId="10856" xr:uid="{00000000-0005-0000-0000-0000302A0000}"/>
    <cellStyle name="Normal 2 38 29" xfId="10857" xr:uid="{00000000-0005-0000-0000-0000312A0000}"/>
    <cellStyle name="Normal 2 38 3" xfId="10858" xr:uid="{00000000-0005-0000-0000-0000322A0000}"/>
    <cellStyle name="Normal 2 38 30" xfId="10859" xr:uid="{00000000-0005-0000-0000-0000332A0000}"/>
    <cellStyle name="Normal 2 38 31" xfId="10860" xr:uid="{00000000-0005-0000-0000-0000342A0000}"/>
    <cellStyle name="Normal 2 38 32" xfId="10861" xr:uid="{00000000-0005-0000-0000-0000352A0000}"/>
    <cellStyle name="Normal 2 38 33" xfId="10862" xr:uid="{00000000-0005-0000-0000-0000362A0000}"/>
    <cellStyle name="Normal 2 38 34" xfId="10863" xr:uid="{00000000-0005-0000-0000-0000372A0000}"/>
    <cellStyle name="Normal 2 38 35" xfId="10864" xr:uid="{00000000-0005-0000-0000-0000382A0000}"/>
    <cellStyle name="Normal 2 38 4" xfId="10865" xr:uid="{00000000-0005-0000-0000-0000392A0000}"/>
    <cellStyle name="Normal 2 38 5" xfId="10866" xr:uid="{00000000-0005-0000-0000-00003A2A0000}"/>
    <cellStyle name="Normal 2 38 6" xfId="10867" xr:uid="{00000000-0005-0000-0000-00003B2A0000}"/>
    <cellStyle name="Normal 2 38 7" xfId="10868" xr:uid="{00000000-0005-0000-0000-00003C2A0000}"/>
    <cellStyle name="Normal 2 38 8" xfId="10869" xr:uid="{00000000-0005-0000-0000-00003D2A0000}"/>
    <cellStyle name="Normal 2 38 9" xfId="10870" xr:uid="{00000000-0005-0000-0000-00003E2A0000}"/>
    <cellStyle name="Normal 2 39" xfId="10871" xr:uid="{00000000-0005-0000-0000-00003F2A0000}"/>
    <cellStyle name="Normal 2 39 10" xfId="10872" xr:uid="{00000000-0005-0000-0000-0000402A0000}"/>
    <cellStyle name="Normal 2 39 11" xfId="10873" xr:uid="{00000000-0005-0000-0000-0000412A0000}"/>
    <cellStyle name="Normal 2 39 12" xfId="10874" xr:uid="{00000000-0005-0000-0000-0000422A0000}"/>
    <cellStyle name="Normal 2 39 13" xfId="10875" xr:uid="{00000000-0005-0000-0000-0000432A0000}"/>
    <cellStyle name="Normal 2 39 14" xfId="10876" xr:uid="{00000000-0005-0000-0000-0000442A0000}"/>
    <cellStyle name="Normal 2 39 15" xfId="10877" xr:uid="{00000000-0005-0000-0000-0000452A0000}"/>
    <cellStyle name="Normal 2 39 16" xfId="10878" xr:uid="{00000000-0005-0000-0000-0000462A0000}"/>
    <cellStyle name="Normal 2 39 17" xfId="10879" xr:uid="{00000000-0005-0000-0000-0000472A0000}"/>
    <cellStyle name="Normal 2 39 18" xfId="10880" xr:uid="{00000000-0005-0000-0000-0000482A0000}"/>
    <cellStyle name="Normal 2 39 19" xfId="10881" xr:uid="{00000000-0005-0000-0000-0000492A0000}"/>
    <cellStyle name="Normal 2 39 2" xfId="10882" xr:uid="{00000000-0005-0000-0000-00004A2A0000}"/>
    <cellStyle name="Normal 2 39 20" xfId="10883" xr:uid="{00000000-0005-0000-0000-00004B2A0000}"/>
    <cellStyle name="Normal 2 39 21" xfId="10884" xr:uid="{00000000-0005-0000-0000-00004C2A0000}"/>
    <cellStyle name="Normal 2 39 22" xfId="10885" xr:uid="{00000000-0005-0000-0000-00004D2A0000}"/>
    <cellStyle name="Normal 2 39 23" xfId="10886" xr:uid="{00000000-0005-0000-0000-00004E2A0000}"/>
    <cellStyle name="Normal 2 39 24" xfId="10887" xr:uid="{00000000-0005-0000-0000-00004F2A0000}"/>
    <cellStyle name="Normal 2 39 25" xfId="10888" xr:uid="{00000000-0005-0000-0000-0000502A0000}"/>
    <cellStyle name="Normal 2 39 26" xfId="10889" xr:uid="{00000000-0005-0000-0000-0000512A0000}"/>
    <cellStyle name="Normal 2 39 27" xfId="10890" xr:uid="{00000000-0005-0000-0000-0000522A0000}"/>
    <cellStyle name="Normal 2 39 28" xfId="10891" xr:uid="{00000000-0005-0000-0000-0000532A0000}"/>
    <cellStyle name="Normal 2 39 29" xfId="10892" xr:uid="{00000000-0005-0000-0000-0000542A0000}"/>
    <cellStyle name="Normal 2 39 3" xfId="10893" xr:uid="{00000000-0005-0000-0000-0000552A0000}"/>
    <cellStyle name="Normal 2 39 30" xfId="10894" xr:uid="{00000000-0005-0000-0000-0000562A0000}"/>
    <cellStyle name="Normal 2 39 31" xfId="10895" xr:uid="{00000000-0005-0000-0000-0000572A0000}"/>
    <cellStyle name="Normal 2 39 32" xfId="10896" xr:uid="{00000000-0005-0000-0000-0000582A0000}"/>
    <cellStyle name="Normal 2 39 33" xfId="10897" xr:uid="{00000000-0005-0000-0000-0000592A0000}"/>
    <cellStyle name="Normal 2 39 34" xfId="10898" xr:uid="{00000000-0005-0000-0000-00005A2A0000}"/>
    <cellStyle name="Normal 2 39 35" xfId="10899" xr:uid="{00000000-0005-0000-0000-00005B2A0000}"/>
    <cellStyle name="Normal 2 39 4" xfId="10900" xr:uid="{00000000-0005-0000-0000-00005C2A0000}"/>
    <cellStyle name="Normal 2 39 5" xfId="10901" xr:uid="{00000000-0005-0000-0000-00005D2A0000}"/>
    <cellStyle name="Normal 2 39 6" xfId="10902" xr:uid="{00000000-0005-0000-0000-00005E2A0000}"/>
    <cellStyle name="Normal 2 39 7" xfId="10903" xr:uid="{00000000-0005-0000-0000-00005F2A0000}"/>
    <cellStyle name="Normal 2 39 8" xfId="10904" xr:uid="{00000000-0005-0000-0000-0000602A0000}"/>
    <cellStyle name="Normal 2 39 9" xfId="10905" xr:uid="{00000000-0005-0000-0000-0000612A0000}"/>
    <cellStyle name="Normal 2 4" xfId="96" xr:uid="{00000000-0005-0000-0000-0000622A0000}"/>
    <cellStyle name="Normal 2 4 10" xfId="10907" xr:uid="{00000000-0005-0000-0000-0000632A0000}"/>
    <cellStyle name="Normal 2 4 11" xfId="10908" xr:uid="{00000000-0005-0000-0000-0000642A0000}"/>
    <cellStyle name="Normal 2 4 12" xfId="10909" xr:uid="{00000000-0005-0000-0000-0000652A0000}"/>
    <cellStyle name="Normal 2 4 13" xfId="10910" xr:uid="{00000000-0005-0000-0000-0000662A0000}"/>
    <cellStyle name="Normal 2 4 14" xfId="10911" xr:uid="{00000000-0005-0000-0000-0000672A0000}"/>
    <cellStyle name="Normal 2 4 15" xfId="10912" xr:uid="{00000000-0005-0000-0000-0000682A0000}"/>
    <cellStyle name="Normal 2 4 16" xfId="10913" xr:uid="{00000000-0005-0000-0000-0000692A0000}"/>
    <cellStyle name="Normal 2 4 17" xfId="10914" xr:uid="{00000000-0005-0000-0000-00006A2A0000}"/>
    <cellStyle name="Normal 2 4 18" xfId="10915" xr:uid="{00000000-0005-0000-0000-00006B2A0000}"/>
    <cellStyle name="Normal 2 4 19" xfId="10916" xr:uid="{00000000-0005-0000-0000-00006C2A0000}"/>
    <cellStyle name="Normal 2 4 2" xfId="10917" xr:uid="{00000000-0005-0000-0000-00006D2A0000}"/>
    <cellStyle name="Normal 2 4 2 2" xfId="10918" xr:uid="{00000000-0005-0000-0000-00006E2A0000}"/>
    <cellStyle name="Normal 2 4 2 2 2" xfId="10919" xr:uid="{00000000-0005-0000-0000-00006F2A0000}"/>
    <cellStyle name="Normal 2 4 2 3" xfId="10920" xr:uid="{00000000-0005-0000-0000-0000702A0000}"/>
    <cellStyle name="Normal 2 4 2 4" xfId="10921" xr:uid="{00000000-0005-0000-0000-0000712A0000}"/>
    <cellStyle name="Normal 2 4 2 5" xfId="10922" xr:uid="{00000000-0005-0000-0000-0000722A0000}"/>
    <cellStyle name="Normal 2 4 2 6" xfId="10923" xr:uid="{00000000-0005-0000-0000-0000732A0000}"/>
    <cellStyle name="Normal 2 4 20" xfId="10924" xr:uid="{00000000-0005-0000-0000-0000742A0000}"/>
    <cellStyle name="Normal 2 4 21" xfId="10925" xr:uid="{00000000-0005-0000-0000-0000752A0000}"/>
    <cellStyle name="Normal 2 4 22" xfId="10926" xr:uid="{00000000-0005-0000-0000-0000762A0000}"/>
    <cellStyle name="Normal 2 4 23" xfId="10927" xr:uid="{00000000-0005-0000-0000-0000772A0000}"/>
    <cellStyle name="Normal 2 4 24" xfId="10928" xr:uid="{00000000-0005-0000-0000-0000782A0000}"/>
    <cellStyle name="Normal 2 4 25" xfId="10929" xr:uid="{00000000-0005-0000-0000-0000792A0000}"/>
    <cellStyle name="Normal 2 4 26" xfId="10930" xr:uid="{00000000-0005-0000-0000-00007A2A0000}"/>
    <cellStyle name="Normal 2 4 27" xfId="10931" xr:uid="{00000000-0005-0000-0000-00007B2A0000}"/>
    <cellStyle name="Normal 2 4 28" xfId="10932" xr:uid="{00000000-0005-0000-0000-00007C2A0000}"/>
    <cellStyle name="Normal 2 4 29" xfId="10933" xr:uid="{00000000-0005-0000-0000-00007D2A0000}"/>
    <cellStyle name="Normal 2 4 3" xfId="10934" xr:uid="{00000000-0005-0000-0000-00007E2A0000}"/>
    <cellStyle name="Normal 2 4 3 2" xfId="10935" xr:uid="{00000000-0005-0000-0000-00007F2A0000}"/>
    <cellStyle name="Normal 2 4 30" xfId="10936" xr:uid="{00000000-0005-0000-0000-0000802A0000}"/>
    <cellStyle name="Normal 2 4 31" xfId="10937" xr:uid="{00000000-0005-0000-0000-0000812A0000}"/>
    <cellStyle name="Normal 2 4 32" xfId="10938" xr:uid="{00000000-0005-0000-0000-0000822A0000}"/>
    <cellStyle name="Normal 2 4 33" xfId="10939" xr:uid="{00000000-0005-0000-0000-0000832A0000}"/>
    <cellStyle name="Normal 2 4 34" xfId="10940" xr:uid="{00000000-0005-0000-0000-0000842A0000}"/>
    <cellStyle name="Normal 2 4 35" xfId="10941" xr:uid="{00000000-0005-0000-0000-0000852A0000}"/>
    <cellStyle name="Normal 2 4 36" xfId="10942" xr:uid="{00000000-0005-0000-0000-0000862A0000}"/>
    <cellStyle name="Normal 2 4 37" xfId="10943" xr:uid="{00000000-0005-0000-0000-0000872A0000}"/>
    <cellStyle name="Normal 2 4 38" xfId="10906" xr:uid="{00000000-0005-0000-0000-0000882A0000}"/>
    <cellStyle name="Normal 2 4 39" xfId="197" xr:uid="{00000000-0005-0000-0000-0000892A0000}"/>
    <cellStyle name="Normal 2 4 4" xfId="10944" xr:uid="{00000000-0005-0000-0000-00008A2A0000}"/>
    <cellStyle name="Normal 2 4 4 2" xfId="10945" xr:uid="{00000000-0005-0000-0000-00008B2A0000}"/>
    <cellStyle name="Normal 2 4 5" xfId="10946" xr:uid="{00000000-0005-0000-0000-00008C2A0000}"/>
    <cellStyle name="Normal 2 4 5 2" xfId="10947" xr:uid="{00000000-0005-0000-0000-00008D2A0000}"/>
    <cellStyle name="Normal 2 4 6" xfId="10948" xr:uid="{00000000-0005-0000-0000-00008E2A0000}"/>
    <cellStyle name="Normal 2 4 7" xfId="10949" xr:uid="{00000000-0005-0000-0000-00008F2A0000}"/>
    <cellStyle name="Normal 2 4 8" xfId="10950" xr:uid="{00000000-0005-0000-0000-0000902A0000}"/>
    <cellStyle name="Normal 2 4 9" xfId="10951" xr:uid="{00000000-0005-0000-0000-0000912A0000}"/>
    <cellStyle name="Normal 2 40" xfId="10952" xr:uid="{00000000-0005-0000-0000-0000922A0000}"/>
    <cellStyle name="Normal 2 40 10" xfId="10953" xr:uid="{00000000-0005-0000-0000-0000932A0000}"/>
    <cellStyle name="Normal 2 40 11" xfId="10954" xr:uid="{00000000-0005-0000-0000-0000942A0000}"/>
    <cellStyle name="Normal 2 40 12" xfId="10955" xr:uid="{00000000-0005-0000-0000-0000952A0000}"/>
    <cellStyle name="Normal 2 40 13" xfId="10956" xr:uid="{00000000-0005-0000-0000-0000962A0000}"/>
    <cellStyle name="Normal 2 40 14" xfId="10957" xr:uid="{00000000-0005-0000-0000-0000972A0000}"/>
    <cellStyle name="Normal 2 40 15" xfId="10958" xr:uid="{00000000-0005-0000-0000-0000982A0000}"/>
    <cellStyle name="Normal 2 40 16" xfId="10959" xr:uid="{00000000-0005-0000-0000-0000992A0000}"/>
    <cellStyle name="Normal 2 40 17" xfId="10960" xr:uid="{00000000-0005-0000-0000-00009A2A0000}"/>
    <cellStyle name="Normal 2 40 18" xfId="10961" xr:uid="{00000000-0005-0000-0000-00009B2A0000}"/>
    <cellStyle name="Normal 2 40 19" xfId="10962" xr:uid="{00000000-0005-0000-0000-00009C2A0000}"/>
    <cellStyle name="Normal 2 40 2" xfId="10963" xr:uid="{00000000-0005-0000-0000-00009D2A0000}"/>
    <cellStyle name="Normal 2 40 20" xfId="10964" xr:uid="{00000000-0005-0000-0000-00009E2A0000}"/>
    <cellStyle name="Normal 2 40 21" xfId="10965" xr:uid="{00000000-0005-0000-0000-00009F2A0000}"/>
    <cellStyle name="Normal 2 40 22" xfId="10966" xr:uid="{00000000-0005-0000-0000-0000A02A0000}"/>
    <cellStyle name="Normal 2 40 23" xfId="10967" xr:uid="{00000000-0005-0000-0000-0000A12A0000}"/>
    <cellStyle name="Normal 2 40 24" xfId="10968" xr:uid="{00000000-0005-0000-0000-0000A22A0000}"/>
    <cellStyle name="Normal 2 40 25" xfId="10969" xr:uid="{00000000-0005-0000-0000-0000A32A0000}"/>
    <cellStyle name="Normal 2 40 26" xfId="10970" xr:uid="{00000000-0005-0000-0000-0000A42A0000}"/>
    <cellStyle name="Normal 2 40 27" xfId="10971" xr:uid="{00000000-0005-0000-0000-0000A52A0000}"/>
    <cellStyle name="Normal 2 40 28" xfId="10972" xr:uid="{00000000-0005-0000-0000-0000A62A0000}"/>
    <cellStyle name="Normal 2 40 29" xfId="10973" xr:uid="{00000000-0005-0000-0000-0000A72A0000}"/>
    <cellStyle name="Normal 2 40 3" xfId="10974" xr:uid="{00000000-0005-0000-0000-0000A82A0000}"/>
    <cellStyle name="Normal 2 40 30" xfId="10975" xr:uid="{00000000-0005-0000-0000-0000A92A0000}"/>
    <cellStyle name="Normal 2 40 31" xfId="10976" xr:uid="{00000000-0005-0000-0000-0000AA2A0000}"/>
    <cellStyle name="Normal 2 40 32" xfId="10977" xr:uid="{00000000-0005-0000-0000-0000AB2A0000}"/>
    <cellStyle name="Normal 2 40 33" xfId="10978" xr:uid="{00000000-0005-0000-0000-0000AC2A0000}"/>
    <cellStyle name="Normal 2 40 34" xfId="10979" xr:uid="{00000000-0005-0000-0000-0000AD2A0000}"/>
    <cellStyle name="Normal 2 40 35" xfId="10980" xr:uid="{00000000-0005-0000-0000-0000AE2A0000}"/>
    <cellStyle name="Normal 2 40 4" xfId="10981" xr:uid="{00000000-0005-0000-0000-0000AF2A0000}"/>
    <cellStyle name="Normal 2 40 5" xfId="10982" xr:uid="{00000000-0005-0000-0000-0000B02A0000}"/>
    <cellStyle name="Normal 2 40 6" xfId="10983" xr:uid="{00000000-0005-0000-0000-0000B12A0000}"/>
    <cellStyle name="Normal 2 40 7" xfId="10984" xr:uid="{00000000-0005-0000-0000-0000B22A0000}"/>
    <cellStyle name="Normal 2 40 8" xfId="10985" xr:uid="{00000000-0005-0000-0000-0000B32A0000}"/>
    <cellStyle name="Normal 2 40 9" xfId="10986" xr:uid="{00000000-0005-0000-0000-0000B42A0000}"/>
    <cellStyle name="Normal 2 41" xfId="10987" xr:uid="{00000000-0005-0000-0000-0000B52A0000}"/>
    <cellStyle name="Normal 2 41 10" xfId="10988" xr:uid="{00000000-0005-0000-0000-0000B62A0000}"/>
    <cellStyle name="Normal 2 41 11" xfId="10989" xr:uid="{00000000-0005-0000-0000-0000B72A0000}"/>
    <cellStyle name="Normal 2 41 12" xfId="10990" xr:uid="{00000000-0005-0000-0000-0000B82A0000}"/>
    <cellStyle name="Normal 2 41 13" xfId="10991" xr:uid="{00000000-0005-0000-0000-0000B92A0000}"/>
    <cellStyle name="Normal 2 41 14" xfId="10992" xr:uid="{00000000-0005-0000-0000-0000BA2A0000}"/>
    <cellStyle name="Normal 2 41 15" xfId="10993" xr:uid="{00000000-0005-0000-0000-0000BB2A0000}"/>
    <cellStyle name="Normal 2 41 16" xfId="10994" xr:uid="{00000000-0005-0000-0000-0000BC2A0000}"/>
    <cellStyle name="Normal 2 41 17" xfId="10995" xr:uid="{00000000-0005-0000-0000-0000BD2A0000}"/>
    <cellStyle name="Normal 2 41 18" xfId="10996" xr:uid="{00000000-0005-0000-0000-0000BE2A0000}"/>
    <cellStyle name="Normal 2 41 19" xfId="10997" xr:uid="{00000000-0005-0000-0000-0000BF2A0000}"/>
    <cellStyle name="Normal 2 41 2" xfId="10998" xr:uid="{00000000-0005-0000-0000-0000C02A0000}"/>
    <cellStyle name="Normal 2 41 20" xfId="10999" xr:uid="{00000000-0005-0000-0000-0000C12A0000}"/>
    <cellStyle name="Normal 2 41 21" xfId="11000" xr:uid="{00000000-0005-0000-0000-0000C22A0000}"/>
    <cellStyle name="Normal 2 41 22" xfId="11001" xr:uid="{00000000-0005-0000-0000-0000C32A0000}"/>
    <cellStyle name="Normal 2 41 23" xfId="11002" xr:uid="{00000000-0005-0000-0000-0000C42A0000}"/>
    <cellStyle name="Normal 2 41 24" xfId="11003" xr:uid="{00000000-0005-0000-0000-0000C52A0000}"/>
    <cellStyle name="Normal 2 41 25" xfId="11004" xr:uid="{00000000-0005-0000-0000-0000C62A0000}"/>
    <cellStyle name="Normal 2 41 26" xfId="11005" xr:uid="{00000000-0005-0000-0000-0000C72A0000}"/>
    <cellStyle name="Normal 2 41 27" xfId="11006" xr:uid="{00000000-0005-0000-0000-0000C82A0000}"/>
    <cellStyle name="Normal 2 41 28" xfId="11007" xr:uid="{00000000-0005-0000-0000-0000C92A0000}"/>
    <cellStyle name="Normal 2 41 29" xfId="11008" xr:uid="{00000000-0005-0000-0000-0000CA2A0000}"/>
    <cellStyle name="Normal 2 41 3" xfId="11009" xr:uid="{00000000-0005-0000-0000-0000CB2A0000}"/>
    <cellStyle name="Normal 2 41 30" xfId="11010" xr:uid="{00000000-0005-0000-0000-0000CC2A0000}"/>
    <cellStyle name="Normal 2 41 31" xfId="11011" xr:uid="{00000000-0005-0000-0000-0000CD2A0000}"/>
    <cellStyle name="Normal 2 41 32" xfId="11012" xr:uid="{00000000-0005-0000-0000-0000CE2A0000}"/>
    <cellStyle name="Normal 2 41 33" xfId="11013" xr:uid="{00000000-0005-0000-0000-0000CF2A0000}"/>
    <cellStyle name="Normal 2 41 34" xfId="11014" xr:uid="{00000000-0005-0000-0000-0000D02A0000}"/>
    <cellStyle name="Normal 2 41 35" xfId="11015" xr:uid="{00000000-0005-0000-0000-0000D12A0000}"/>
    <cellStyle name="Normal 2 41 4" xfId="11016" xr:uid="{00000000-0005-0000-0000-0000D22A0000}"/>
    <cellStyle name="Normal 2 41 5" xfId="11017" xr:uid="{00000000-0005-0000-0000-0000D32A0000}"/>
    <cellStyle name="Normal 2 41 6" xfId="11018" xr:uid="{00000000-0005-0000-0000-0000D42A0000}"/>
    <cellStyle name="Normal 2 41 7" xfId="11019" xr:uid="{00000000-0005-0000-0000-0000D52A0000}"/>
    <cellStyle name="Normal 2 41 8" xfId="11020" xr:uid="{00000000-0005-0000-0000-0000D62A0000}"/>
    <cellStyle name="Normal 2 41 9" xfId="11021" xr:uid="{00000000-0005-0000-0000-0000D72A0000}"/>
    <cellStyle name="Normal 2 42" xfId="11022" xr:uid="{00000000-0005-0000-0000-0000D82A0000}"/>
    <cellStyle name="Normal 2 42 10" xfId="11023" xr:uid="{00000000-0005-0000-0000-0000D92A0000}"/>
    <cellStyle name="Normal 2 42 11" xfId="11024" xr:uid="{00000000-0005-0000-0000-0000DA2A0000}"/>
    <cellStyle name="Normal 2 42 12" xfId="11025" xr:uid="{00000000-0005-0000-0000-0000DB2A0000}"/>
    <cellStyle name="Normal 2 42 13" xfId="11026" xr:uid="{00000000-0005-0000-0000-0000DC2A0000}"/>
    <cellStyle name="Normal 2 42 14" xfId="11027" xr:uid="{00000000-0005-0000-0000-0000DD2A0000}"/>
    <cellStyle name="Normal 2 42 15" xfId="11028" xr:uid="{00000000-0005-0000-0000-0000DE2A0000}"/>
    <cellStyle name="Normal 2 42 16" xfId="11029" xr:uid="{00000000-0005-0000-0000-0000DF2A0000}"/>
    <cellStyle name="Normal 2 42 17" xfId="11030" xr:uid="{00000000-0005-0000-0000-0000E02A0000}"/>
    <cellStyle name="Normal 2 42 18" xfId="11031" xr:uid="{00000000-0005-0000-0000-0000E12A0000}"/>
    <cellStyle name="Normal 2 42 19" xfId="11032" xr:uid="{00000000-0005-0000-0000-0000E22A0000}"/>
    <cellStyle name="Normal 2 42 2" xfId="11033" xr:uid="{00000000-0005-0000-0000-0000E32A0000}"/>
    <cellStyle name="Normal 2 42 20" xfId="11034" xr:uid="{00000000-0005-0000-0000-0000E42A0000}"/>
    <cellStyle name="Normal 2 42 21" xfId="11035" xr:uid="{00000000-0005-0000-0000-0000E52A0000}"/>
    <cellStyle name="Normal 2 42 22" xfId="11036" xr:uid="{00000000-0005-0000-0000-0000E62A0000}"/>
    <cellStyle name="Normal 2 42 23" xfId="11037" xr:uid="{00000000-0005-0000-0000-0000E72A0000}"/>
    <cellStyle name="Normal 2 42 24" xfId="11038" xr:uid="{00000000-0005-0000-0000-0000E82A0000}"/>
    <cellStyle name="Normal 2 42 25" xfId="11039" xr:uid="{00000000-0005-0000-0000-0000E92A0000}"/>
    <cellStyle name="Normal 2 42 26" xfId="11040" xr:uid="{00000000-0005-0000-0000-0000EA2A0000}"/>
    <cellStyle name="Normal 2 42 27" xfId="11041" xr:uid="{00000000-0005-0000-0000-0000EB2A0000}"/>
    <cellStyle name="Normal 2 42 28" xfId="11042" xr:uid="{00000000-0005-0000-0000-0000EC2A0000}"/>
    <cellStyle name="Normal 2 42 29" xfId="11043" xr:uid="{00000000-0005-0000-0000-0000ED2A0000}"/>
    <cellStyle name="Normal 2 42 3" xfId="11044" xr:uid="{00000000-0005-0000-0000-0000EE2A0000}"/>
    <cellStyle name="Normal 2 42 30" xfId="11045" xr:uid="{00000000-0005-0000-0000-0000EF2A0000}"/>
    <cellStyle name="Normal 2 42 31" xfId="11046" xr:uid="{00000000-0005-0000-0000-0000F02A0000}"/>
    <cellStyle name="Normal 2 42 32" xfId="11047" xr:uid="{00000000-0005-0000-0000-0000F12A0000}"/>
    <cellStyle name="Normal 2 42 33" xfId="11048" xr:uid="{00000000-0005-0000-0000-0000F22A0000}"/>
    <cellStyle name="Normal 2 42 34" xfId="11049" xr:uid="{00000000-0005-0000-0000-0000F32A0000}"/>
    <cellStyle name="Normal 2 42 35" xfId="11050" xr:uid="{00000000-0005-0000-0000-0000F42A0000}"/>
    <cellStyle name="Normal 2 42 4" xfId="11051" xr:uid="{00000000-0005-0000-0000-0000F52A0000}"/>
    <cellStyle name="Normal 2 42 5" xfId="11052" xr:uid="{00000000-0005-0000-0000-0000F62A0000}"/>
    <cellStyle name="Normal 2 42 6" xfId="11053" xr:uid="{00000000-0005-0000-0000-0000F72A0000}"/>
    <cellStyle name="Normal 2 42 7" xfId="11054" xr:uid="{00000000-0005-0000-0000-0000F82A0000}"/>
    <cellStyle name="Normal 2 42 8" xfId="11055" xr:uid="{00000000-0005-0000-0000-0000F92A0000}"/>
    <cellStyle name="Normal 2 42 9" xfId="11056" xr:uid="{00000000-0005-0000-0000-0000FA2A0000}"/>
    <cellStyle name="Normal 2 43" xfId="11057" xr:uid="{00000000-0005-0000-0000-0000FB2A0000}"/>
    <cellStyle name="Normal 2 43 10" xfId="11058" xr:uid="{00000000-0005-0000-0000-0000FC2A0000}"/>
    <cellStyle name="Normal 2 43 11" xfId="11059" xr:uid="{00000000-0005-0000-0000-0000FD2A0000}"/>
    <cellStyle name="Normal 2 43 12" xfId="11060" xr:uid="{00000000-0005-0000-0000-0000FE2A0000}"/>
    <cellStyle name="Normal 2 43 13" xfId="11061" xr:uid="{00000000-0005-0000-0000-0000FF2A0000}"/>
    <cellStyle name="Normal 2 43 14" xfId="11062" xr:uid="{00000000-0005-0000-0000-0000002B0000}"/>
    <cellStyle name="Normal 2 43 15" xfId="11063" xr:uid="{00000000-0005-0000-0000-0000012B0000}"/>
    <cellStyle name="Normal 2 43 16" xfId="11064" xr:uid="{00000000-0005-0000-0000-0000022B0000}"/>
    <cellStyle name="Normal 2 43 17" xfId="11065" xr:uid="{00000000-0005-0000-0000-0000032B0000}"/>
    <cellStyle name="Normal 2 43 18" xfId="11066" xr:uid="{00000000-0005-0000-0000-0000042B0000}"/>
    <cellStyle name="Normal 2 43 19" xfId="11067" xr:uid="{00000000-0005-0000-0000-0000052B0000}"/>
    <cellStyle name="Normal 2 43 2" xfId="11068" xr:uid="{00000000-0005-0000-0000-0000062B0000}"/>
    <cellStyle name="Normal 2 43 20" xfId="11069" xr:uid="{00000000-0005-0000-0000-0000072B0000}"/>
    <cellStyle name="Normal 2 43 21" xfId="11070" xr:uid="{00000000-0005-0000-0000-0000082B0000}"/>
    <cellStyle name="Normal 2 43 22" xfId="11071" xr:uid="{00000000-0005-0000-0000-0000092B0000}"/>
    <cellStyle name="Normal 2 43 23" xfId="11072" xr:uid="{00000000-0005-0000-0000-00000A2B0000}"/>
    <cellStyle name="Normal 2 43 24" xfId="11073" xr:uid="{00000000-0005-0000-0000-00000B2B0000}"/>
    <cellStyle name="Normal 2 43 25" xfId="11074" xr:uid="{00000000-0005-0000-0000-00000C2B0000}"/>
    <cellStyle name="Normal 2 43 26" xfId="11075" xr:uid="{00000000-0005-0000-0000-00000D2B0000}"/>
    <cellStyle name="Normal 2 43 27" xfId="11076" xr:uid="{00000000-0005-0000-0000-00000E2B0000}"/>
    <cellStyle name="Normal 2 43 28" xfId="11077" xr:uid="{00000000-0005-0000-0000-00000F2B0000}"/>
    <cellStyle name="Normal 2 43 29" xfId="11078" xr:uid="{00000000-0005-0000-0000-0000102B0000}"/>
    <cellStyle name="Normal 2 43 3" xfId="11079" xr:uid="{00000000-0005-0000-0000-0000112B0000}"/>
    <cellStyle name="Normal 2 43 30" xfId="11080" xr:uid="{00000000-0005-0000-0000-0000122B0000}"/>
    <cellStyle name="Normal 2 43 31" xfId="11081" xr:uid="{00000000-0005-0000-0000-0000132B0000}"/>
    <cellStyle name="Normal 2 43 32" xfId="11082" xr:uid="{00000000-0005-0000-0000-0000142B0000}"/>
    <cellStyle name="Normal 2 43 33" xfId="11083" xr:uid="{00000000-0005-0000-0000-0000152B0000}"/>
    <cellStyle name="Normal 2 43 34" xfId="11084" xr:uid="{00000000-0005-0000-0000-0000162B0000}"/>
    <cellStyle name="Normal 2 43 35" xfId="11085" xr:uid="{00000000-0005-0000-0000-0000172B0000}"/>
    <cellStyle name="Normal 2 43 4" xfId="11086" xr:uid="{00000000-0005-0000-0000-0000182B0000}"/>
    <cellStyle name="Normal 2 43 5" xfId="11087" xr:uid="{00000000-0005-0000-0000-0000192B0000}"/>
    <cellStyle name="Normal 2 43 6" xfId="11088" xr:uid="{00000000-0005-0000-0000-00001A2B0000}"/>
    <cellStyle name="Normal 2 43 7" xfId="11089" xr:uid="{00000000-0005-0000-0000-00001B2B0000}"/>
    <cellStyle name="Normal 2 43 8" xfId="11090" xr:uid="{00000000-0005-0000-0000-00001C2B0000}"/>
    <cellStyle name="Normal 2 43 9" xfId="11091" xr:uid="{00000000-0005-0000-0000-00001D2B0000}"/>
    <cellStyle name="Normal 2 44" xfId="11092" xr:uid="{00000000-0005-0000-0000-00001E2B0000}"/>
    <cellStyle name="Normal 2 44 10" xfId="11093" xr:uid="{00000000-0005-0000-0000-00001F2B0000}"/>
    <cellStyle name="Normal 2 44 11" xfId="11094" xr:uid="{00000000-0005-0000-0000-0000202B0000}"/>
    <cellStyle name="Normal 2 44 12" xfId="11095" xr:uid="{00000000-0005-0000-0000-0000212B0000}"/>
    <cellStyle name="Normal 2 44 13" xfId="11096" xr:uid="{00000000-0005-0000-0000-0000222B0000}"/>
    <cellStyle name="Normal 2 44 14" xfId="11097" xr:uid="{00000000-0005-0000-0000-0000232B0000}"/>
    <cellStyle name="Normal 2 44 15" xfId="11098" xr:uid="{00000000-0005-0000-0000-0000242B0000}"/>
    <cellStyle name="Normal 2 44 16" xfId="11099" xr:uid="{00000000-0005-0000-0000-0000252B0000}"/>
    <cellStyle name="Normal 2 44 17" xfId="11100" xr:uid="{00000000-0005-0000-0000-0000262B0000}"/>
    <cellStyle name="Normal 2 44 18" xfId="11101" xr:uid="{00000000-0005-0000-0000-0000272B0000}"/>
    <cellStyle name="Normal 2 44 19" xfId="11102" xr:uid="{00000000-0005-0000-0000-0000282B0000}"/>
    <cellStyle name="Normal 2 44 2" xfId="11103" xr:uid="{00000000-0005-0000-0000-0000292B0000}"/>
    <cellStyle name="Normal 2 44 20" xfId="11104" xr:uid="{00000000-0005-0000-0000-00002A2B0000}"/>
    <cellStyle name="Normal 2 44 21" xfId="11105" xr:uid="{00000000-0005-0000-0000-00002B2B0000}"/>
    <cellStyle name="Normal 2 44 22" xfId="11106" xr:uid="{00000000-0005-0000-0000-00002C2B0000}"/>
    <cellStyle name="Normal 2 44 23" xfId="11107" xr:uid="{00000000-0005-0000-0000-00002D2B0000}"/>
    <cellStyle name="Normal 2 44 24" xfId="11108" xr:uid="{00000000-0005-0000-0000-00002E2B0000}"/>
    <cellStyle name="Normal 2 44 25" xfId="11109" xr:uid="{00000000-0005-0000-0000-00002F2B0000}"/>
    <cellStyle name="Normal 2 44 26" xfId="11110" xr:uid="{00000000-0005-0000-0000-0000302B0000}"/>
    <cellStyle name="Normal 2 44 27" xfId="11111" xr:uid="{00000000-0005-0000-0000-0000312B0000}"/>
    <cellStyle name="Normal 2 44 28" xfId="11112" xr:uid="{00000000-0005-0000-0000-0000322B0000}"/>
    <cellStyle name="Normal 2 44 29" xfId="11113" xr:uid="{00000000-0005-0000-0000-0000332B0000}"/>
    <cellStyle name="Normal 2 44 3" xfId="11114" xr:uid="{00000000-0005-0000-0000-0000342B0000}"/>
    <cellStyle name="Normal 2 44 30" xfId="11115" xr:uid="{00000000-0005-0000-0000-0000352B0000}"/>
    <cellStyle name="Normal 2 44 31" xfId="11116" xr:uid="{00000000-0005-0000-0000-0000362B0000}"/>
    <cellStyle name="Normal 2 44 32" xfId="11117" xr:uid="{00000000-0005-0000-0000-0000372B0000}"/>
    <cellStyle name="Normal 2 44 33" xfId="11118" xr:uid="{00000000-0005-0000-0000-0000382B0000}"/>
    <cellStyle name="Normal 2 44 34" xfId="11119" xr:uid="{00000000-0005-0000-0000-0000392B0000}"/>
    <cellStyle name="Normal 2 44 35" xfId="11120" xr:uid="{00000000-0005-0000-0000-00003A2B0000}"/>
    <cellStyle name="Normal 2 44 4" xfId="11121" xr:uid="{00000000-0005-0000-0000-00003B2B0000}"/>
    <cellStyle name="Normal 2 44 5" xfId="11122" xr:uid="{00000000-0005-0000-0000-00003C2B0000}"/>
    <cellStyle name="Normal 2 44 6" xfId="11123" xr:uid="{00000000-0005-0000-0000-00003D2B0000}"/>
    <cellStyle name="Normal 2 44 7" xfId="11124" xr:uid="{00000000-0005-0000-0000-00003E2B0000}"/>
    <cellStyle name="Normal 2 44 8" xfId="11125" xr:uid="{00000000-0005-0000-0000-00003F2B0000}"/>
    <cellStyle name="Normal 2 44 9" xfId="11126" xr:uid="{00000000-0005-0000-0000-0000402B0000}"/>
    <cellStyle name="Normal 2 45" xfId="11127" xr:uid="{00000000-0005-0000-0000-0000412B0000}"/>
    <cellStyle name="Normal 2 45 10" xfId="11128" xr:uid="{00000000-0005-0000-0000-0000422B0000}"/>
    <cellStyle name="Normal 2 45 11" xfId="11129" xr:uid="{00000000-0005-0000-0000-0000432B0000}"/>
    <cellStyle name="Normal 2 45 12" xfId="11130" xr:uid="{00000000-0005-0000-0000-0000442B0000}"/>
    <cellStyle name="Normal 2 45 13" xfId="11131" xr:uid="{00000000-0005-0000-0000-0000452B0000}"/>
    <cellStyle name="Normal 2 45 14" xfId="11132" xr:uid="{00000000-0005-0000-0000-0000462B0000}"/>
    <cellStyle name="Normal 2 45 15" xfId="11133" xr:uid="{00000000-0005-0000-0000-0000472B0000}"/>
    <cellStyle name="Normal 2 45 16" xfId="11134" xr:uid="{00000000-0005-0000-0000-0000482B0000}"/>
    <cellStyle name="Normal 2 45 17" xfId="11135" xr:uid="{00000000-0005-0000-0000-0000492B0000}"/>
    <cellStyle name="Normal 2 45 18" xfId="11136" xr:uid="{00000000-0005-0000-0000-00004A2B0000}"/>
    <cellStyle name="Normal 2 45 19" xfId="11137" xr:uid="{00000000-0005-0000-0000-00004B2B0000}"/>
    <cellStyle name="Normal 2 45 2" xfId="11138" xr:uid="{00000000-0005-0000-0000-00004C2B0000}"/>
    <cellStyle name="Normal 2 45 20" xfId="11139" xr:uid="{00000000-0005-0000-0000-00004D2B0000}"/>
    <cellStyle name="Normal 2 45 21" xfId="11140" xr:uid="{00000000-0005-0000-0000-00004E2B0000}"/>
    <cellStyle name="Normal 2 45 22" xfId="11141" xr:uid="{00000000-0005-0000-0000-00004F2B0000}"/>
    <cellStyle name="Normal 2 45 23" xfId="11142" xr:uid="{00000000-0005-0000-0000-0000502B0000}"/>
    <cellStyle name="Normal 2 45 24" xfId="11143" xr:uid="{00000000-0005-0000-0000-0000512B0000}"/>
    <cellStyle name="Normal 2 45 25" xfId="11144" xr:uid="{00000000-0005-0000-0000-0000522B0000}"/>
    <cellStyle name="Normal 2 45 26" xfId="11145" xr:uid="{00000000-0005-0000-0000-0000532B0000}"/>
    <cellStyle name="Normal 2 45 27" xfId="11146" xr:uid="{00000000-0005-0000-0000-0000542B0000}"/>
    <cellStyle name="Normal 2 45 28" xfId="11147" xr:uid="{00000000-0005-0000-0000-0000552B0000}"/>
    <cellStyle name="Normal 2 45 29" xfId="11148" xr:uid="{00000000-0005-0000-0000-0000562B0000}"/>
    <cellStyle name="Normal 2 45 3" xfId="11149" xr:uid="{00000000-0005-0000-0000-0000572B0000}"/>
    <cellStyle name="Normal 2 45 30" xfId="11150" xr:uid="{00000000-0005-0000-0000-0000582B0000}"/>
    <cellStyle name="Normal 2 45 31" xfId="11151" xr:uid="{00000000-0005-0000-0000-0000592B0000}"/>
    <cellStyle name="Normal 2 45 32" xfId="11152" xr:uid="{00000000-0005-0000-0000-00005A2B0000}"/>
    <cellStyle name="Normal 2 45 33" xfId="11153" xr:uid="{00000000-0005-0000-0000-00005B2B0000}"/>
    <cellStyle name="Normal 2 45 34" xfId="11154" xr:uid="{00000000-0005-0000-0000-00005C2B0000}"/>
    <cellStyle name="Normal 2 45 35" xfId="11155" xr:uid="{00000000-0005-0000-0000-00005D2B0000}"/>
    <cellStyle name="Normal 2 45 4" xfId="11156" xr:uid="{00000000-0005-0000-0000-00005E2B0000}"/>
    <cellStyle name="Normal 2 45 5" xfId="11157" xr:uid="{00000000-0005-0000-0000-00005F2B0000}"/>
    <cellStyle name="Normal 2 45 6" xfId="11158" xr:uid="{00000000-0005-0000-0000-0000602B0000}"/>
    <cellStyle name="Normal 2 45 7" xfId="11159" xr:uid="{00000000-0005-0000-0000-0000612B0000}"/>
    <cellStyle name="Normal 2 45 8" xfId="11160" xr:uid="{00000000-0005-0000-0000-0000622B0000}"/>
    <cellStyle name="Normal 2 45 9" xfId="11161" xr:uid="{00000000-0005-0000-0000-0000632B0000}"/>
    <cellStyle name="Normal 2 46" xfId="11162" xr:uid="{00000000-0005-0000-0000-0000642B0000}"/>
    <cellStyle name="Normal 2 46 10" xfId="11163" xr:uid="{00000000-0005-0000-0000-0000652B0000}"/>
    <cellStyle name="Normal 2 46 11" xfId="11164" xr:uid="{00000000-0005-0000-0000-0000662B0000}"/>
    <cellStyle name="Normal 2 46 12" xfId="11165" xr:uid="{00000000-0005-0000-0000-0000672B0000}"/>
    <cellStyle name="Normal 2 46 13" xfId="11166" xr:uid="{00000000-0005-0000-0000-0000682B0000}"/>
    <cellStyle name="Normal 2 46 14" xfId="11167" xr:uid="{00000000-0005-0000-0000-0000692B0000}"/>
    <cellStyle name="Normal 2 46 15" xfId="11168" xr:uid="{00000000-0005-0000-0000-00006A2B0000}"/>
    <cellStyle name="Normal 2 46 16" xfId="11169" xr:uid="{00000000-0005-0000-0000-00006B2B0000}"/>
    <cellStyle name="Normal 2 46 17" xfId="11170" xr:uid="{00000000-0005-0000-0000-00006C2B0000}"/>
    <cellStyle name="Normal 2 46 18" xfId="11171" xr:uid="{00000000-0005-0000-0000-00006D2B0000}"/>
    <cellStyle name="Normal 2 46 19" xfId="11172" xr:uid="{00000000-0005-0000-0000-00006E2B0000}"/>
    <cellStyle name="Normal 2 46 2" xfId="11173" xr:uid="{00000000-0005-0000-0000-00006F2B0000}"/>
    <cellStyle name="Normal 2 46 20" xfId="11174" xr:uid="{00000000-0005-0000-0000-0000702B0000}"/>
    <cellStyle name="Normal 2 46 21" xfId="11175" xr:uid="{00000000-0005-0000-0000-0000712B0000}"/>
    <cellStyle name="Normal 2 46 22" xfId="11176" xr:uid="{00000000-0005-0000-0000-0000722B0000}"/>
    <cellStyle name="Normal 2 46 23" xfId="11177" xr:uid="{00000000-0005-0000-0000-0000732B0000}"/>
    <cellStyle name="Normal 2 46 24" xfId="11178" xr:uid="{00000000-0005-0000-0000-0000742B0000}"/>
    <cellStyle name="Normal 2 46 25" xfId="11179" xr:uid="{00000000-0005-0000-0000-0000752B0000}"/>
    <cellStyle name="Normal 2 46 26" xfId="11180" xr:uid="{00000000-0005-0000-0000-0000762B0000}"/>
    <cellStyle name="Normal 2 46 27" xfId="11181" xr:uid="{00000000-0005-0000-0000-0000772B0000}"/>
    <cellStyle name="Normal 2 46 28" xfId="11182" xr:uid="{00000000-0005-0000-0000-0000782B0000}"/>
    <cellStyle name="Normal 2 46 29" xfId="11183" xr:uid="{00000000-0005-0000-0000-0000792B0000}"/>
    <cellStyle name="Normal 2 46 3" xfId="11184" xr:uid="{00000000-0005-0000-0000-00007A2B0000}"/>
    <cellStyle name="Normal 2 46 30" xfId="11185" xr:uid="{00000000-0005-0000-0000-00007B2B0000}"/>
    <cellStyle name="Normal 2 46 31" xfId="11186" xr:uid="{00000000-0005-0000-0000-00007C2B0000}"/>
    <cellStyle name="Normal 2 46 32" xfId="11187" xr:uid="{00000000-0005-0000-0000-00007D2B0000}"/>
    <cellStyle name="Normal 2 46 33" xfId="11188" xr:uid="{00000000-0005-0000-0000-00007E2B0000}"/>
    <cellStyle name="Normal 2 46 34" xfId="11189" xr:uid="{00000000-0005-0000-0000-00007F2B0000}"/>
    <cellStyle name="Normal 2 46 35" xfId="11190" xr:uid="{00000000-0005-0000-0000-0000802B0000}"/>
    <cellStyle name="Normal 2 46 4" xfId="11191" xr:uid="{00000000-0005-0000-0000-0000812B0000}"/>
    <cellStyle name="Normal 2 46 5" xfId="11192" xr:uid="{00000000-0005-0000-0000-0000822B0000}"/>
    <cellStyle name="Normal 2 46 6" xfId="11193" xr:uid="{00000000-0005-0000-0000-0000832B0000}"/>
    <cellStyle name="Normal 2 46 7" xfId="11194" xr:uid="{00000000-0005-0000-0000-0000842B0000}"/>
    <cellStyle name="Normal 2 46 8" xfId="11195" xr:uid="{00000000-0005-0000-0000-0000852B0000}"/>
    <cellStyle name="Normal 2 46 9" xfId="11196" xr:uid="{00000000-0005-0000-0000-0000862B0000}"/>
    <cellStyle name="Normal 2 47" xfId="11197" xr:uid="{00000000-0005-0000-0000-0000872B0000}"/>
    <cellStyle name="Normal 2 48" xfId="11198" xr:uid="{00000000-0005-0000-0000-0000882B0000}"/>
    <cellStyle name="Normal 2 49" xfId="11199" xr:uid="{00000000-0005-0000-0000-0000892B0000}"/>
    <cellStyle name="Normal 2 5" xfId="94" xr:uid="{00000000-0005-0000-0000-00008A2B0000}"/>
    <cellStyle name="Normal 2 5 10" xfId="11201" xr:uid="{00000000-0005-0000-0000-00008B2B0000}"/>
    <cellStyle name="Normal 2 5 11" xfId="11202" xr:uid="{00000000-0005-0000-0000-00008C2B0000}"/>
    <cellStyle name="Normal 2 5 12" xfId="11203" xr:uid="{00000000-0005-0000-0000-00008D2B0000}"/>
    <cellStyle name="Normal 2 5 13" xfId="11204" xr:uid="{00000000-0005-0000-0000-00008E2B0000}"/>
    <cellStyle name="Normal 2 5 14" xfId="11205" xr:uid="{00000000-0005-0000-0000-00008F2B0000}"/>
    <cellStyle name="Normal 2 5 15" xfId="11206" xr:uid="{00000000-0005-0000-0000-0000902B0000}"/>
    <cellStyle name="Normal 2 5 16" xfId="11207" xr:uid="{00000000-0005-0000-0000-0000912B0000}"/>
    <cellStyle name="Normal 2 5 17" xfId="11208" xr:uid="{00000000-0005-0000-0000-0000922B0000}"/>
    <cellStyle name="Normal 2 5 18" xfId="11209" xr:uid="{00000000-0005-0000-0000-0000932B0000}"/>
    <cellStyle name="Normal 2 5 19" xfId="11210" xr:uid="{00000000-0005-0000-0000-0000942B0000}"/>
    <cellStyle name="Normal 2 5 2" xfId="11211" xr:uid="{00000000-0005-0000-0000-0000952B0000}"/>
    <cellStyle name="Normal 2 5 2 2" xfId="11212" xr:uid="{00000000-0005-0000-0000-0000962B0000}"/>
    <cellStyle name="Normal 2 5 2 2 2" xfId="11213" xr:uid="{00000000-0005-0000-0000-0000972B0000}"/>
    <cellStyle name="Normal 2 5 2 3" xfId="11214" xr:uid="{00000000-0005-0000-0000-0000982B0000}"/>
    <cellStyle name="Normal 2 5 2 4" xfId="11215" xr:uid="{00000000-0005-0000-0000-0000992B0000}"/>
    <cellStyle name="Normal 2 5 2 5" xfId="11216" xr:uid="{00000000-0005-0000-0000-00009A2B0000}"/>
    <cellStyle name="Normal 2 5 2 6" xfId="11217" xr:uid="{00000000-0005-0000-0000-00009B2B0000}"/>
    <cellStyle name="Normal 2 5 20" xfId="11218" xr:uid="{00000000-0005-0000-0000-00009C2B0000}"/>
    <cellStyle name="Normal 2 5 21" xfId="11219" xr:uid="{00000000-0005-0000-0000-00009D2B0000}"/>
    <cellStyle name="Normal 2 5 22" xfId="11220" xr:uid="{00000000-0005-0000-0000-00009E2B0000}"/>
    <cellStyle name="Normal 2 5 23" xfId="11221" xr:uid="{00000000-0005-0000-0000-00009F2B0000}"/>
    <cellStyle name="Normal 2 5 24" xfId="11222" xr:uid="{00000000-0005-0000-0000-0000A02B0000}"/>
    <cellStyle name="Normal 2 5 25" xfId="11223" xr:uid="{00000000-0005-0000-0000-0000A12B0000}"/>
    <cellStyle name="Normal 2 5 26" xfId="11224" xr:uid="{00000000-0005-0000-0000-0000A22B0000}"/>
    <cellStyle name="Normal 2 5 27" xfId="11225" xr:uid="{00000000-0005-0000-0000-0000A32B0000}"/>
    <cellStyle name="Normal 2 5 28" xfId="11226" xr:uid="{00000000-0005-0000-0000-0000A42B0000}"/>
    <cellStyle name="Normal 2 5 29" xfId="11227" xr:uid="{00000000-0005-0000-0000-0000A52B0000}"/>
    <cellStyle name="Normal 2 5 3" xfId="11228" xr:uid="{00000000-0005-0000-0000-0000A62B0000}"/>
    <cellStyle name="Normal 2 5 3 2" xfId="11229" xr:uid="{00000000-0005-0000-0000-0000A72B0000}"/>
    <cellStyle name="Normal 2 5 30" xfId="11230" xr:uid="{00000000-0005-0000-0000-0000A82B0000}"/>
    <cellStyle name="Normal 2 5 31" xfId="11231" xr:uid="{00000000-0005-0000-0000-0000A92B0000}"/>
    <cellStyle name="Normal 2 5 32" xfId="11232" xr:uid="{00000000-0005-0000-0000-0000AA2B0000}"/>
    <cellStyle name="Normal 2 5 33" xfId="11233" xr:uid="{00000000-0005-0000-0000-0000AB2B0000}"/>
    <cellStyle name="Normal 2 5 34" xfId="11234" xr:uid="{00000000-0005-0000-0000-0000AC2B0000}"/>
    <cellStyle name="Normal 2 5 35" xfId="11235" xr:uid="{00000000-0005-0000-0000-0000AD2B0000}"/>
    <cellStyle name="Normal 2 5 36" xfId="11200" xr:uid="{00000000-0005-0000-0000-0000AE2B0000}"/>
    <cellStyle name="Normal 2 5 37" xfId="23803" xr:uid="{00000000-0005-0000-0000-0000AF2B0000}"/>
    <cellStyle name="Normal 2 5 4" xfId="11236" xr:uid="{00000000-0005-0000-0000-0000B02B0000}"/>
    <cellStyle name="Normal 2 5 4 2" xfId="11237" xr:uid="{00000000-0005-0000-0000-0000B12B0000}"/>
    <cellStyle name="Normal 2 5 5" xfId="11238" xr:uid="{00000000-0005-0000-0000-0000B22B0000}"/>
    <cellStyle name="Normal 2 5 5 2" xfId="11239" xr:uid="{00000000-0005-0000-0000-0000B32B0000}"/>
    <cellStyle name="Normal 2 5 6" xfId="11240" xr:uid="{00000000-0005-0000-0000-0000B42B0000}"/>
    <cellStyle name="Normal 2 5 7" xfId="11241" xr:uid="{00000000-0005-0000-0000-0000B52B0000}"/>
    <cellStyle name="Normal 2 5 8" xfId="11242" xr:uid="{00000000-0005-0000-0000-0000B62B0000}"/>
    <cellStyle name="Normal 2 5 9" xfId="11243" xr:uid="{00000000-0005-0000-0000-0000B72B0000}"/>
    <cellStyle name="Normal 2 50" xfId="11244" xr:uid="{00000000-0005-0000-0000-0000B82B0000}"/>
    <cellStyle name="Normal 2 51" xfId="11245" xr:uid="{00000000-0005-0000-0000-0000B92B0000}"/>
    <cellStyle name="Normal 2 52" xfId="11246" xr:uid="{00000000-0005-0000-0000-0000BA2B0000}"/>
    <cellStyle name="Normal 2 53" xfId="11247" xr:uid="{00000000-0005-0000-0000-0000BB2B0000}"/>
    <cellStyle name="Normal 2 54" xfId="11248" xr:uid="{00000000-0005-0000-0000-0000BC2B0000}"/>
    <cellStyle name="Normal 2 55" xfId="11249" xr:uid="{00000000-0005-0000-0000-0000BD2B0000}"/>
    <cellStyle name="Normal 2 56" xfId="11250" xr:uid="{00000000-0005-0000-0000-0000BE2B0000}"/>
    <cellStyle name="Normal 2 57" xfId="11251" xr:uid="{00000000-0005-0000-0000-0000BF2B0000}"/>
    <cellStyle name="Normal 2 58" xfId="11252" xr:uid="{00000000-0005-0000-0000-0000C02B0000}"/>
    <cellStyle name="Normal 2 59" xfId="11253" xr:uid="{00000000-0005-0000-0000-0000C12B0000}"/>
    <cellStyle name="Normal 2 6" xfId="11254" xr:uid="{00000000-0005-0000-0000-0000C22B0000}"/>
    <cellStyle name="Normal 2 6 10" xfId="11255" xr:uid="{00000000-0005-0000-0000-0000C32B0000}"/>
    <cellStyle name="Normal 2 6 11" xfId="11256" xr:uid="{00000000-0005-0000-0000-0000C42B0000}"/>
    <cellStyle name="Normal 2 6 12" xfId="11257" xr:uid="{00000000-0005-0000-0000-0000C52B0000}"/>
    <cellStyle name="Normal 2 6 13" xfId="11258" xr:uid="{00000000-0005-0000-0000-0000C62B0000}"/>
    <cellStyle name="Normal 2 6 14" xfId="11259" xr:uid="{00000000-0005-0000-0000-0000C72B0000}"/>
    <cellStyle name="Normal 2 6 15" xfId="11260" xr:uid="{00000000-0005-0000-0000-0000C82B0000}"/>
    <cellStyle name="Normal 2 6 16" xfId="11261" xr:uid="{00000000-0005-0000-0000-0000C92B0000}"/>
    <cellStyle name="Normal 2 6 17" xfId="11262" xr:uid="{00000000-0005-0000-0000-0000CA2B0000}"/>
    <cellStyle name="Normal 2 6 18" xfId="11263" xr:uid="{00000000-0005-0000-0000-0000CB2B0000}"/>
    <cellStyle name="Normal 2 6 19" xfId="11264" xr:uid="{00000000-0005-0000-0000-0000CC2B0000}"/>
    <cellStyle name="Normal 2 6 2" xfId="11265" xr:uid="{00000000-0005-0000-0000-0000CD2B0000}"/>
    <cellStyle name="Normal 2 6 2 2" xfId="11266" xr:uid="{00000000-0005-0000-0000-0000CE2B0000}"/>
    <cellStyle name="Normal 2 6 20" xfId="11267" xr:uid="{00000000-0005-0000-0000-0000CF2B0000}"/>
    <cellStyle name="Normal 2 6 21" xfId="11268" xr:uid="{00000000-0005-0000-0000-0000D02B0000}"/>
    <cellStyle name="Normal 2 6 22" xfId="11269" xr:uid="{00000000-0005-0000-0000-0000D12B0000}"/>
    <cellStyle name="Normal 2 6 23" xfId="11270" xr:uid="{00000000-0005-0000-0000-0000D22B0000}"/>
    <cellStyle name="Normal 2 6 24" xfId="11271" xr:uid="{00000000-0005-0000-0000-0000D32B0000}"/>
    <cellStyle name="Normal 2 6 25" xfId="11272" xr:uid="{00000000-0005-0000-0000-0000D42B0000}"/>
    <cellStyle name="Normal 2 6 26" xfId="11273" xr:uid="{00000000-0005-0000-0000-0000D52B0000}"/>
    <cellStyle name="Normal 2 6 27" xfId="11274" xr:uid="{00000000-0005-0000-0000-0000D62B0000}"/>
    <cellStyle name="Normal 2 6 28" xfId="11275" xr:uid="{00000000-0005-0000-0000-0000D72B0000}"/>
    <cellStyle name="Normal 2 6 29" xfId="11276" xr:uid="{00000000-0005-0000-0000-0000D82B0000}"/>
    <cellStyle name="Normal 2 6 3" xfId="11277" xr:uid="{00000000-0005-0000-0000-0000D92B0000}"/>
    <cellStyle name="Normal 2 6 30" xfId="11278" xr:uid="{00000000-0005-0000-0000-0000DA2B0000}"/>
    <cellStyle name="Normal 2 6 31" xfId="11279" xr:uid="{00000000-0005-0000-0000-0000DB2B0000}"/>
    <cellStyle name="Normal 2 6 32" xfId="11280" xr:uid="{00000000-0005-0000-0000-0000DC2B0000}"/>
    <cellStyle name="Normal 2 6 33" xfId="11281" xr:uid="{00000000-0005-0000-0000-0000DD2B0000}"/>
    <cellStyle name="Normal 2 6 34" xfId="11282" xr:uid="{00000000-0005-0000-0000-0000DE2B0000}"/>
    <cellStyle name="Normal 2 6 35" xfId="11283" xr:uid="{00000000-0005-0000-0000-0000DF2B0000}"/>
    <cellStyle name="Normal 2 6 4" xfId="11284" xr:uid="{00000000-0005-0000-0000-0000E02B0000}"/>
    <cellStyle name="Normal 2 6 5" xfId="11285" xr:uid="{00000000-0005-0000-0000-0000E12B0000}"/>
    <cellStyle name="Normal 2 6 6" xfId="11286" xr:uid="{00000000-0005-0000-0000-0000E22B0000}"/>
    <cellStyle name="Normal 2 6 7" xfId="11287" xr:uid="{00000000-0005-0000-0000-0000E32B0000}"/>
    <cellStyle name="Normal 2 6 8" xfId="11288" xr:uid="{00000000-0005-0000-0000-0000E42B0000}"/>
    <cellStyle name="Normal 2 6 9" xfId="11289" xr:uid="{00000000-0005-0000-0000-0000E52B0000}"/>
    <cellStyle name="Normal 2 60" xfId="11290" xr:uid="{00000000-0005-0000-0000-0000E62B0000}"/>
    <cellStyle name="Normal 2 61" xfId="11291" xr:uid="{00000000-0005-0000-0000-0000E72B0000}"/>
    <cellStyle name="Normal 2 62" xfId="11292" xr:uid="{00000000-0005-0000-0000-0000E82B0000}"/>
    <cellStyle name="Normal 2 63" xfId="11293" xr:uid="{00000000-0005-0000-0000-0000E92B0000}"/>
    <cellStyle name="Normal 2 64" xfId="11294" xr:uid="{00000000-0005-0000-0000-0000EA2B0000}"/>
    <cellStyle name="Normal 2 65" xfId="11295" xr:uid="{00000000-0005-0000-0000-0000EB2B0000}"/>
    <cellStyle name="Normal 2 66" xfId="11296" xr:uid="{00000000-0005-0000-0000-0000EC2B0000}"/>
    <cellStyle name="Normal 2 67" xfId="11297" xr:uid="{00000000-0005-0000-0000-0000ED2B0000}"/>
    <cellStyle name="Normal 2 68" xfId="11298" xr:uid="{00000000-0005-0000-0000-0000EE2B0000}"/>
    <cellStyle name="Normal 2 69" xfId="11299" xr:uid="{00000000-0005-0000-0000-0000EF2B0000}"/>
    <cellStyle name="Normal 2 7" xfId="11300" xr:uid="{00000000-0005-0000-0000-0000F02B0000}"/>
    <cellStyle name="Normal 2 7 10" xfId="11301" xr:uid="{00000000-0005-0000-0000-0000F12B0000}"/>
    <cellStyle name="Normal 2 7 11" xfId="11302" xr:uid="{00000000-0005-0000-0000-0000F22B0000}"/>
    <cellStyle name="Normal 2 7 12" xfId="11303" xr:uid="{00000000-0005-0000-0000-0000F32B0000}"/>
    <cellStyle name="Normal 2 7 13" xfId="11304" xr:uid="{00000000-0005-0000-0000-0000F42B0000}"/>
    <cellStyle name="Normal 2 7 14" xfId="11305" xr:uid="{00000000-0005-0000-0000-0000F52B0000}"/>
    <cellStyle name="Normal 2 7 15" xfId="11306" xr:uid="{00000000-0005-0000-0000-0000F62B0000}"/>
    <cellStyle name="Normal 2 7 16" xfId="11307" xr:uid="{00000000-0005-0000-0000-0000F72B0000}"/>
    <cellStyle name="Normal 2 7 17" xfId="11308" xr:uid="{00000000-0005-0000-0000-0000F82B0000}"/>
    <cellStyle name="Normal 2 7 18" xfId="11309" xr:uid="{00000000-0005-0000-0000-0000F92B0000}"/>
    <cellStyle name="Normal 2 7 19" xfId="11310" xr:uid="{00000000-0005-0000-0000-0000FA2B0000}"/>
    <cellStyle name="Normal 2 7 2" xfId="11311" xr:uid="{00000000-0005-0000-0000-0000FB2B0000}"/>
    <cellStyle name="Normal 2 7 2 2" xfId="11312" xr:uid="{00000000-0005-0000-0000-0000FC2B0000}"/>
    <cellStyle name="Normal 2 7 20" xfId="11313" xr:uid="{00000000-0005-0000-0000-0000FD2B0000}"/>
    <cellStyle name="Normal 2 7 21" xfId="11314" xr:uid="{00000000-0005-0000-0000-0000FE2B0000}"/>
    <cellStyle name="Normal 2 7 22" xfId="11315" xr:uid="{00000000-0005-0000-0000-0000FF2B0000}"/>
    <cellStyle name="Normal 2 7 23" xfId="11316" xr:uid="{00000000-0005-0000-0000-0000002C0000}"/>
    <cellStyle name="Normal 2 7 24" xfId="11317" xr:uid="{00000000-0005-0000-0000-0000012C0000}"/>
    <cellStyle name="Normal 2 7 25" xfId="11318" xr:uid="{00000000-0005-0000-0000-0000022C0000}"/>
    <cellStyle name="Normal 2 7 26" xfId="11319" xr:uid="{00000000-0005-0000-0000-0000032C0000}"/>
    <cellStyle name="Normal 2 7 27" xfId="11320" xr:uid="{00000000-0005-0000-0000-0000042C0000}"/>
    <cellStyle name="Normal 2 7 28" xfId="11321" xr:uid="{00000000-0005-0000-0000-0000052C0000}"/>
    <cellStyle name="Normal 2 7 29" xfId="11322" xr:uid="{00000000-0005-0000-0000-0000062C0000}"/>
    <cellStyle name="Normal 2 7 3" xfId="11323" xr:uid="{00000000-0005-0000-0000-0000072C0000}"/>
    <cellStyle name="Normal 2 7 30" xfId="11324" xr:uid="{00000000-0005-0000-0000-0000082C0000}"/>
    <cellStyle name="Normal 2 7 31" xfId="11325" xr:uid="{00000000-0005-0000-0000-0000092C0000}"/>
    <cellStyle name="Normal 2 7 32" xfId="11326" xr:uid="{00000000-0005-0000-0000-00000A2C0000}"/>
    <cellStyle name="Normal 2 7 33" xfId="11327" xr:uid="{00000000-0005-0000-0000-00000B2C0000}"/>
    <cellStyle name="Normal 2 7 34" xfId="11328" xr:uid="{00000000-0005-0000-0000-00000C2C0000}"/>
    <cellStyle name="Normal 2 7 35" xfId="11329" xr:uid="{00000000-0005-0000-0000-00000D2C0000}"/>
    <cellStyle name="Normal 2 7 4" xfId="11330" xr:uid="{00000000-0005-0000-0000-00000E2C0000}"/>
    <cellStyle name="Normal 2 7 5" xfId="11331" xr:uid="{00000000-0005-0000-0000-00000F2C0000}"/>
    <cellStyle name="Normal 2 7 6" xfId="11332" xr:uid="{00000000-0005-0000-0000-0000102C0000}"/>
    <cellStyle name="Normal 2 7 7" xfId="11333" xr:uid="{00000000-0005-0000-0000-0000112C0000}"/>
    <cellStyle name="Normal 2 7 8" xfId="11334" xr:uid="{00000000-0005-0000-0000-0000122C0000}"/>
    <cellStyle name="Normal 2 7 9" xfId="11335" xr:uid="{00000000-0005-0000-0000-0000132C0000}"/>
    <cellStyle name="Normal 2 70" xfId="11336" xr:uid="{00000000-0005-0000-0000-0000142C0000}"/>
    <cellStyle name="Normal 2 71" xfId="11337" xr:uid="{00000000-0005-0000-0000-0000152C0000}"/>
    <cellStyle name="Normal 2 72" xfId="11338" xr:uid="{00000000-0005-0000-0000-0000162C0000}"/>
    <cellStyle name="Normal 2 73" xfId="11339" xr:uid="{00000000-0005-0000-0000-0000172C0000}"/>
    <cellStyle name="Normal 2 74" xfId="11340" xr:uid="{00000000-0005-0000-0000-0000182C0000}"/>
    <cellStyle name="Normal 2 75" xfId="11341" xr:uid="{00000000-0005-0000-0000-0000192C0000}"/>
    <cellStyle name="Normal 2 76" xfId="11342" xr:uid="{00000000-0005-0000-0000-00001A2C0000}"/>
    <cellStyle name="Normal 2 77" xfId="11343" xr:uid="{00000000-0005-0000-0000-00001B2C0000}"/>
    <cellStyle name="Normal 2 78" xfId="11344" xr:uid="{00000000-0005-0000-0000-00001C2C0000}"/>
    <cellStyle name="Normal 2 79" xfId="11345" xr:uid="{00000000-0005-0000-0000-00001D2C0000}"/>
    <cellStyle name="Normal 2 8" xfId="11346" xr:uid="{00000000-0005-0000-0000-00001E2C0000}"/>
    <cellStyle name="Normal 2 8 10" xfId="11347" xr:uid="{00000000-0005-0000-0000-00001F2C0000}"/>
    <cellStyle name="Normal 2 8 11" xfId="11348" xr:uid="{00000000-0005-0000-0000-0000202C0000}"/>
    <cellStyle name="Normal 2 8 12" xfId="11349" xr:uid="{00000000-0005-0000-0000-0000212C0000}"/>
    <cellStyle name="Normal 2 8 13" xfId="11350" xr:uid="{00000000-0005-0000-0000-0000222C0000}"/>
    <cellStyle name="Normal 2 8 14" xfId="11351" xr:uid="{00000000-0005-0000-0000-0000232C0000}"/>
    <cellStyle name="Normal 2 8 15" xfId="11352" xr:uid="{00000000-0005-0000-0000-0000242C0000}"/>
    <cellStyle name="Normal 2 8 16" xfId="11353" xr:uid="{00000000-0005-0000-0000-0000252C0000}"/>
    <cellStyle name="Normal 2 8 17" xfId="11354" xr:uid="{00000000-0005-0000-0000-0000262C0000}"/>
    <cellStyle name="Normal 2 8 18" xfId="11355" xr:uid="{00000000-0005-0000-0000-0000272C0000}"/>
    <cellStyle name="Normal 2 8 19" xfId="11356" xr:uid="{00000000-0005-0000-0000-0000282C0000}"/>
    <cellStyle name="Normal 2 8 2" xfId="11357" xr:uid="{00000000-0005-0000-0000-0000292C0000}"/>
    <cellStyle name="Normal 2 8 2 2" xfId="11358" xr:uid="{00000000-0005-0000-0000-00002A2C0000}"/>
    <cellStyle name="Normal 2 8 20" xfId="11359" xr:uid="{00000000-0005-0000-0000-00002B2C0000}"/>
    <cellStyle name="Normal 2 8 21" xfId="11360" xr:uid="{00000000-0005-0000-0000-00002C2C0000}"/>
    <cellStyle name="Normal 2 8 22" xfId="11361" xr:uid="{00000000-0005-0000-0000-00002D2C0000}"/>
    <cellStyle name="Normal 2 8 23" xfId="11362" xr:uid="{00000000-0005-0000-0000-00002E2C0000}"/>
    <cellStyle name="Normal 2 8 24" xfId="11363" xr:uid="{00000000-0005-0000-0000-00002F2C0000}"/>
    <cellStyle name="Normal 2 8 25" xfId="11364" xr:uid="{00000000-0005-0000-0000-0000302C0000}"/>
    <cellStyle name="Normal 2 8 26" xfId="11365" xr:uid="{00000000-0005-0000-0000-0000312C0000}"/>
    <cellStyle name="Normal 2 8 27" xfId="11366" xr:uid="{00000000-0005-0000-0000-0000322C0000}"/>
    <cellStyle name="Normal 2 8 28" xfId="11367" xr:uid="{00000000-0005-0000-0000-0000332C0000}"/>
    <cellStyle name="Normal 2 8 29" xfId="11368" xr:uid="{00000000-0005-0000-0000-0000342C0000}"/>
    <cellStyle name="Normal 2 8 3" xfId="11369" xr:uid="{00000000-0005-0000-0000-0000352C0000}"/>
    <cellStyle name="Normal 2 8 30" xfId="11370" xr:uid="{00000000-0005-0000-0000-0000362C0000}"/>
    <cellStyle name="Normal 2 8 31" xfId="11371" xr:uid="{00000000-0005-0000-0000-0000372C0000}"/>
    <cellStyle name="Normal 2 8 32" xfId="11372" xr:uid="{00000000-0005-0000-0000-0000382C0000}"/>
    <cellStyle name="Normal 2 8 33" xfId="11373" xr:uid="{00000000-0005-0000-0000-0000392C0000}"/>
    <cellStyle name="Normal 2 8 34" xfId="11374" xr:uid="{00000000-0005-0000-0000-00003A2C0000}"/>
    <cellStyle name="Normal 2 8 35" xfId="11375" xr:uid="{00000000-0005-0000-0000-00003B2C0000}"/>
    <cellStyle name="Normal 2 8 4" xfId="11376" xr:uid="{00000000-0005-0000-0000-00003C2C0000}"/>
    <cellStyle name="Normal 2 8 5" xfId="11377" xr:uid="{00000000-0005-0000-0000-00003D2C0000}"/>
    <cellStyle name="Normal 2 8 6" xfId="11378" xr:uid="{00000000-0005-0000-0000-00003E2C0000}"/>
    <cellStyle name="Normal 2 8 7" xfId="11379" xr:uid="{00000000-0005-0000-0000-00003F2C0000}"/>
    <cellStyle name="Normal 2 8 8" xfId="11380" xr:uid="{00000000-0005-0000-0000-0000402C0000}"/>
    <cellStyle name="Normal 2 8 9" xfId="11381" xr:uid="{00000000-0005-0000-0000-0000412C0000}"/>
    <cellStyle name="Normal 2 80" xfId="11382" xr:uid="{00000000-0005-0000-0000-0000422C0000}"/>
    <cellStyle name="Normal 2 81" xfId="11383" xr:uid="{00000000-0005-0000-0000-0000432C0000}"/>
    <cellStyle name="Normal 2 82" xfId="11384" xr:uid="{00000000-0005-0000-0000-0000442C0000}"/>
    <cellStyle name="Normal 2 83" xfId="11385" xr:uid="{00000000-0005-0000-0000-0000452C0000}"/>
    <cellStyle name="Normal 2 84" xfId="11386" xr:uid="{00000000-0005-0000-0000-0000462C0000}"/>
    <cellStyle name="Normal 2 85" xfId="11387" xr:uid="{00000000-0005-0000-0000-0000472C0000}"/>
    <cellStyle name="Normal 2 86" xfId="11388" xr:uid="{00000000-0005-0000-0000-0000482C0000}"/>
    <cellStyle name="Normal 2 87" xfId="11389" xr:uid="{00000000-0005-0000-0000-0000492C0000}"/>
    <cellStyle name="Normal 2 88" xfId="11390" xr:uid="{00000000-0005-0000-0000-00004A2C0000}"/>
    <cellStyle name="Normal 2 89" xfId="11391" xr:uid="{00000000-0005-0000-0000-00004B2C0000}"/>
    <cellStyle name="Normal 2 9" xfId="11392" xr:uid="{00000000-0005-0000-0000-00004C2C0000}"/>
    <cellStyle name="Normal 2 9 10" xfId="11393" xr:uid="{00000000-0005-0000-0000-00004D2C0000}"/>
    <cellStyle name="Normal 2 9 11" xfId="11394" xr:uid="{00000000-0005-0000-0000-00004E2C0000}"/>
    <cellStyle name="Normal 2 9 12" xfId="11395" xr:uid="{00000000-0005-0000-0000-00004F2C0000}"/>
    <cellStyle name="Normal 2 9 13" xfId="11396" xr:uid="{00000000-0005-0000-0000-0000502C0000}"/>
    <cellStyle name="Normal 2 9 14" xfId="11397" xr:uid="{00000000-0005-0000-0000-0000512C0000}"/>
    <cellStyle name="Normal 2 9 15" xfId="11398" xr:uid="{00000000-0005-0000-0000-0000522C0000}"/>
    <cellStyle name="Normal 2 9 16" xfId="11399" xr:uid="{00000000-0005-0000-0000-0000532C0000}"/>
    <cellStyle name="Normal 2 9 17" xfId="11400" xr:uid="{00000000-0005-0000-0000-0000542C0000}"/>
    <cellStyle name="Normal 2 9 18" xfId="11401" xr:uid="{00000000-0005-0000-0000-0000552C0000}"/>
    <cellStyle name="Normal 2 9 19" xfId="11402" xr:uid="{00000000-0005-0000-0000-0000562C0000}"/>
    <cellStyle name="Normal 2 9 2" xfId="11403" xr:uid="{00000000-0005-0000-0000-0000572C0000}"/>
    <cellStyle name="Normal 2 9 2 2" xfId="11404" xr:uid="{00000000-0005-0000-0000-0000582C0000}"/>
    <cellStyle name="Normal 2 9 20" xfId="11405" xr:uid="{00000000-0005-0000-0000-0000592C0000}"/>
    <cellStyle name="Normal 2 9 21" xfId="11406" xr:uid="{00000000-0005-0000-0000-00005A2C0000}"/>
    <cellStyle name="Normal 2 9 22" xfId="11407" xr:uid="{00000000-0005-0000-0000-00005B2C0000}"/>
    <cellStyle name="Normal 2 9 23" xfId="11408" xr:uid="{00000000-0005-0000-0000-00005C2C0000}"/>
    <cellStyle name="Normal 2 9 24" xfId="11409" xr:uid="{00000000-0005-0000-0000-00005D2C0000}"/>
    <cellStyle name="Normal 2 9 25" xfId="11410" xr:uid="{00000000-0005-0000-0000-00005E2C0000}"/>
    <cellStyle name="Normal 2 9 26" xfId="11411" xr:uid="{00000000-0005-0000-0000-00005F2C0000}"/>
    <cellStyle name="Normal 2 9 27" xfId="11412" xr:uid="{00000000-0005-0000-0000-0000602C0000}"/>
    <cellStyle name="Normal 2 9 28" xfId="11413" xr:uid="{00000000-0005-0000-0000-0000612C0000}"/>
    <cellStyle name="Normal 2 9 29" xfId="11414" xr:uid="{00000000-0005-0000-0000-0000622C0000}"/>
    <cellStyle name="Normal 2 9 3" xfId="11415" xr:uid="{00000000-0005-0000-0000-0000632C0000}"/>
    <cellStyle name="Normal 2 9 30" xfId="11416" xr:uid="{00000000-0005-0000-0000-0000642C0000}"/>
    <cellStyle name="Normal 2 9 31" xfId="11417" xr:uid="{00000000-0005-0000-0000-0000652C0000}"/>
    <cellStyle name="Normal 2 9 32" xfId="11418" xr:uid="{00000000-0005-0000-0000-0000662C0000}"/>
    <cellStyle name="Normal 2 9 33" xfId="11419" xr:uid="{00000000-0005-0000-0000-0000672C0000}"/>
    <cellStyle name="Normal 2 9 34" xfId="11420" xr:uid="{00000000-0005-0000-0000-0000682C0000}"/>
    <cellStyle name="Normal 2 9 35" xfId="11421" xr:uid="{00000000-0005-0000-0000-0000692C0000}"/>
    <cellStyle name="Normal 2 9 4" xfId="11422" xr:uid="{00000000-0005-0000-0000-00006A2C0000}"/>
    <cellStyle name="Normal 2 9 5" xfId="11423" xr:uid="{00000000-0005-0000-0000-00006B2C0000}"/>
    <cellStyle name="Normal 2 9 6" xfId="11424" xr:uid="{00000000-0005-0000-0000-00006C2C0000}"/>
    <cellStyle name="Normal 2 9 7" xfId="11425" xr:uid="{00000000-0005-0000-0000-00006D2C0000}"/>
    <cellStyle name="Normal 2 9 8" xfId="11426" xr:uid="{00000000-0005-0000-0000-00006E2C0000}"/>
    <cellStyle name="Normal 2 9 9" xfId="11427" xr:uid="{00000000-0005-0000-0000-00006F2C0000}"/>
    <cellStyle name="Normal 2 90" xfId="11428" xr:uid="{00000000-0005-0000-0000-0000702C0000}"/>
    <cellStyle name="Normal 2 91" xfId="11429" xr:uid="{00000000-0005-0000-0000-0000712C0000}"/>
    <cellStyle name="Normal 2 92" xfId="11430" xr:uid="{00000000-0005-0000-0000-0000722C0000}"/>
    <cellStyle name="Normal 2 93" xfId="11431" xr:uid="{00000000-0005-0000-0000-0000732C0000}"/>
    <cellStyle name="Normal 2 94" xfId="11432" xr:uid="{00000000-0005-0000-0000-0000742C0000}"/>
    <cellStyle name="Normal 2 95" xfId="11433" xr:uid="{00000000-0005-0000-0000-0000752C0000}"/>
    <cellStyle name="Normal 2 96" xfId="11434" xr:uid="{00000000-0005-0000-0000-0000762C0000}"/>
    <cellStyle name="Normal 2 97" xfId="11435" xr:uid="{00000000-0005-0000-0000-0000772C0000}"/>
    <cellStyle name="Normal 2 98" xfId="11436" xr:uid="{00000000-0005-0000-0000-0000782C0000}"/>
    <cellStyle name="Normal 2 99" xfId="11437" xr:uid="{00000000-0005-0000-0000-0000792C0000}"/>
    <cellStyle name="Normal 2_11 July 2012 Decomp" xfId="11438" xr:uid="{00000000-0005-0000-0000-00007A2C0000}"/>
    <cellStyle name="Normal 20" xfId="11439" xr:uid="{00000000-0005-0000-0000-00007B2C0000}"/>
    <cellStyle name="Normal 20 2" xfId="11440" xr:uid="{00000000-0005-0000-0000-00007C2C0000}"/>
    <cellStyle name="Normal 20 2 2" xfId="11441" xr:uid="{00000000-0005-0000-0000-00007D2C0000}"/>
    <cellStyle name="Normal 20 3" xfId="11442" xr:uid="{00000000-0005-0000-0000-00007E2C0000}"/>
    <cellStyle name="Normal 20 3 10" xfId="11443" xr:uid="{00000000-0005-0000-0000-00007F2C0000}"/>
    <cellStyle name="Normal 20 3 11" xfId="11444" xr:uid="{00000000-0005-0000-0000-0000802C0000}"/>
    <cellStyle name="Normal 20 3 2" xfId="11445" xr:uid="{00000000-0005-0000-0000-0000812C0000}"/>
    <cellStyle name="Normal 20 3 2 2" xfId="11446" xr:uid="{00000000-0005-0000-0000-0000822C0000}"/>
    <cellStyle name="Normal 20 3 2 2 2" xfId="11447" xr:uid="{00000000-0005-0000-0000-0000832C0000}"/>
    <cellStyle name="Normal 20 3 2 2 3" xfId="11448" xr:uid="{00000000-0005-0000-0000-0000842C0000}"/>
    <cellStyle name="Normal 20 3 2 3" xfId="11449" xr:uid="{00000000-0005-0000-0000-0000852C0000}"/>
    <cellStyle name="Normal 20 3 2 3 2" xfId="11450" xr:uid="{00000000-0005-0000-0000-0000862C0000}"/>
    <cellStyle name="Normal 20 3 2 3 3" xfId="11451" xr:uid="{00000000-0005-0000-0000-0000872C0000}"/>
    <cellStyle name="Normal 20 3 2 4" xfId="11452" xr:uid="{00000000-0005-0000-0000-0000882C0000}"/>
    <cellStyle name="Normal 20 3 2 4 2" xfId="11453" xr:uid="{00000000-0005-0000-0000-0000892C0000}"/>
    <cellStyle name="Normal 20 3 2 4 3" xfId="11454" xr:uid="{00000000-0005-0000-0000-00008A2C0000}"/>
    <cellStyle name="Normal 20 3 2 5" xfId="11455" xr:uid="{00000000-0005-0000-0000-00008B2C0000}"/>
    <cellStyle name="Normal 20 3 2 5 2" xfId="11456" xr:uid="{00000000-0005-0000-0000-00008C2C0000}"/>
    <cellStyle name="Normal 20 3 2 6" xfId="11457" xr:uid="{00000000-0005-0000-0000-00008D2C0000}"/>
    <cellStyle name="Normal 20 3 2 6 2" xfId="11458" xr:uid="{00000000-0005-0000-0000-00008E2C0000}"/>
    <cellStyle name="Normal 20 3 2 7" xfId="11459" xr:uid="{00000000-0005-0000-0000-00008F2C0000}"/>
    <cellStyle name="Normal 20 3 2 7 2" xfId="11460" xr:uid="{00000000-0005-0000-0000-0000902C0000}"/>
    <cellStyle name="Normal 20 3 2 8" xfId="11461" xr:uid="{00000000-0005-0000-0000-0000912C0000}"/>
    <cellStyle name="Normal 20 3 2 9" xfId="11462" xr:uid="{00000000-0005-0000-0000-0000922C0000}"/>
    <cellStyle name="Normal 20 3 3" xfId="11463" xr:uid="{00000000-0005-0000-0000-0000932C0000}"/>
    <cellStyle name="Normal 20 3 3 2" xfId="11464" xr:uid="{00000000-0005-0000-0000-0000942C0000}"/>
    <cellStyle name="Normal 20 3 3 3" xfId="11465" xr:uid="{00000000-0005-0000-0000-0000952C0000}"/>
    <cellStyle name="Normal 20 3 4" xfId="11466" xr:uid="{00000000-0005-0000-0000-0000962C0000}"/>
    <cellStyle name="Normal 20 3 4 2" xfId="11467" xr:uid="{00000000-0005-0000-0000-0000972C0000}"/>
    <cellStyle name="Normal 20 3 4 3" xfId="11468" xr:uid="{00000000-0005-0000-0000-0000982C0000}"/>
    <cellStyle name="Normal 20 3 5" xfId="11469" xr:uid="{00000000-0005-0000-0000-0000992C0000}"/>
    <cellStyle name="Normal 20 3 5 2" xfId="11470" xr:uid="{00000000-0005-0000-0000-00009A2C0000}"/>
    <cellStyle name="Normal 20 3 5 3" xfId="11471" xr:uid="{00000000-0005-0000-0000-00009B2C0000}"/>
    <cellStyle name="Normal 20 3 6" xfId="11472" xr:uid="{00000000-0005-0000-0000-00009C2C0000}"/>
    <cellStyle name="Normal 20 3 6 2" xfId="11473" xr:uid="{00000000-0005-0000-0000-00009D2C0000}"/>
    <cellStyle name="Normal 20 3 6 3" xfId="11474" xr:uid="{00000000-0005-0000-0000-00009E2C0000}"/>
    <cellStyle name="Normal 20 3 7" xfId="11475" xr:uid="{00000000-0005-0000-0000-00009F2C0000}"/>
    <cellStyle name="Normal 20 3 7 2" xfId="11476" xr:uid="{00000000-0005-0000-0000-0000A02C0000}"/>
    <cellStyle name="Normal 20 3 8" xfId="11477" xr:uid="{00000000-0005-0000-0000-0000A12C0000}"/>
    <cellStyle name="Normal 20 3 8 2" xfId="11478" xr:uid="{00000000-0005-0000-0000-0000A22C0000}"/>
    <cellStyle name="Normal 20 3 9" xfId="11479" xr:uid="{00000000-0005-0000-0000-0000A32C0000}"/>
    <cellStyle name="Normal 20 3 9 2" xfId="11480" xr:uid="{00000000-0005-0000-0000-0000A42C0000}"/>
    <cellStyle name="Normal 20 4" xfId="11481" xr:uid="{00000000-0005-0000-0000-0000A52C0000}"/>
    <cellStyle name="Normal 20 5" xfId="11482" xr:uid="{00000000-0005-0000-0000-0000A62C0000}"/>
    <cellStyle name="Normal 20 6" xfId="11483" xr:uid="{00000000-0005-0000-0000-0000A72C0000}"/>
    <cellStyle name="Normal 200" xfId="11484" xr:uid="{00000000-0005-0000-0000-0000A82C0000}"/>
    <cellStyle name="Normal 201" xfId="11485" xr:uid="{00000000-0005-0000-0000-0000A92C0000}"/>
    <cellStyle name="Normal 202" xfId="11486" xr:uid="{00000000-0005-0000-0000-0000AA2C0000}"/>
    <cellStyle name="Normal 203" xfId="11487" xr:uid="{00000000-0005-0000-0000-0000AB2C0000}"/>
    <cellStyle name="Normal 204" xfId="11488" xr:uid="{00000000-0005-0000-0000-0000AC2C0000}"/>
    <cellStyle name="Normal 205" xfId="11489" xr:uid="{00000000-0005-0000-0000-0000AD2C0000}"/>
    <cellStyle name="Normal 206" xfId="11490" xr:uid="{00000000-0005-0000-0000-0000AE2C0000}"/>
    <cellStyle name="Normal 207" xfId="11491" xr:uid="{00000000-0005-0000-0000-0000AF2C0000}"/>
    <cellStyle name="Normal 208" xfId="11492" xr:uid="{00000000-0005-0000-0000-0000B02C0000}"/>
    <cellStyle name="Normal 209" xfId="11493" xr:uid="{00000000-0005-0000-0000-0000B12C0000}"/>
    <cellStyle name="Normal 21" xfId="11494" xr:uid="{00000000-0005-0000-0000-0000B22C0000}"/>
    <cellStyle name="Normal 21 2" xfId="11495" xr:uid="{00000000-0005-0000-0000-0000B32C0000}"/>
    <cellStyle name="Normal 21 2 2" xfId="11496" xr:uid="{00000000-0005-0000-0000-0000B42C0000}"/>
    <cellStyle name="Normal 21 3" xfId="11497" xr:uid="{00000000-0005-0000-0000-0000B52C0000}"/>
    <cellStyle name="Normal 21 3 10" xfId="11498" xr:uid="{00000000-0005-0000-0000-0000B62C0000}"/>
    <cellStyle name="Normal 21 3 11" xfId="11499" xr:uid="{00000000-0005-0000-0000-0000B72C0000}"/>
    <cellStyle name="Normal 21 3 2" xfId="11500" xr:uid="{00000000-0005-0000-0000-0000B82C0000}"/>
    <cellStyle name="Normal 21 3 2 2" xfId="11501" xr:uid="{00000000-0005-0000-0000-0000B92C0000}"/>
    <cellStyle name="Normal 21 3 2 2 2" xfId="11502" xr:uid="{00000000-0005-0000-0000-0000BA2C0000}"/>
    <cellStyle name="Normal 21 3 2 2 3" xfId="11503" xr:uid="{00000000-0005-0000-0000-0000BB2C0000}"/>
    <cellStyle name="Normal 21 3 2 3" xfId="11504" xr:uid="{00000000-0005-0000-0000-0000BC2C0000}"/>
    <cellStyle name="Normal 21 3 2 3 2" xfId="11505" xr:uid="{00000000-0005-0000-0000-0000BD2C0000}"/>
    <cellStyle name="Normal 21 3 2 3 3" xfId="11506" xr:uid="{00000000-0005-0000-0000-0000BE2C0000}"/>
    <cellStyle name="Normal 21 3 2 4" xfId="11507" xr:uid="{00000000-0005-0000-0000-0000BF2C0000}"/>
    <cellStyle name="Normal 21 3 2 4 2" xfId="11508" xr:uid="{00000000-0005-0000-0000-0000C02C0000}"/>
    <cellStyle name="Normal 21 3 2 4 3" xfId="11509" xr:uid="{00000000-0005-0000-0000-0000C12C0000}"/>
    <cellStyle name="Normal 21 3 2 5" xfId="11510" xr:uid="{00000000-0005-0000-0000-0000C22C0000}"/>
    <cellStyle name="Normal 21 3 2 5 2" xfId="11511" xr:uid="{00000000-0005-0000-0000-0000C32C0000}"/>
    <cellStyle name="Normal 21 3 2 6" xfId="11512" xr:uid="{00000000-0005-0000-0000-0000C42C0000}"/>
    <cellStyle name="Normal 21 3 2 6 2" xfId="11513" xr:uid="{00000000-0005-0000-0000-0000C52C0000}"/>
    <cellStyle name="Normal 21 3 2 7" xfId="11514" xr:uid="{00000000-0005-0000-0000-0000C62C0000}"/>
    <cellStyle name="Normal 21 3 2 7 2" xfId="11515" xr:uid="{00000000-0005-0000-0000-0000C72C0000}"/>
    <cellStyle name="Normal 21 3 2 8" xfId="11516" xr:uid="{00000000-0005-0000-0000-0000C82C0000}"/>
    <cellStyle name="Normal 21 3 2 9" xfId="11517" xr:uid="{00000000-0005-0000-0000-0000C92C0000}"/>
    <cellStyle name="Normal 21 3 3" xfId="11518" xr:uid="{00000000-0005-0000-0000-0000CA2C0000}"/>
    <cellStyle name="Normal 21 3 3 2" xfId="11519" xr:uid="{00000000-0005-0000-0000-0000CB2C0000}"/>
    <cellStyle name="Normal 21 3 3 3" xfId="11520" xr:uid="{00000000-0005-0000-0000-0000CC2C0000}"/>
    <cellStyle name="Normal 21 3 4" xfId="11521" xr:uid="{00000000-0005-0000-0000-0000CD2C0000}"/>
    <cellStyle name="Normal 21 3 4 2" xfId="11522" xr:uid="{00000000-0005-0000-0000-0000CE2C0000}"/>
    <cellStyle name="Normal 21 3 4 3" xfId="11523" xr:uid="{00000000-0005-0000-0000-0000CF2C0000}"/>
    <cellStyle name="Normal 21 3 5" xfId="11524" xr:uid="{00000000-0005-0000-0000-0000D02C0000}"/>
    <cellStyle name="Normal 21 3 5 2" xfId="11525" xr:uid="{00000000-0005-0000-0000-0000D12C0000}"/>
    <cellStyle name="Normal 21 3 5 3" xfId="11526" xr:uid="{00000000-0005-0000-0000-0000D22C0000}"/>
    <cellStyle name="Normal 21 3 6" xfId="11527" xr:uid="{00000000-0005-0000-0000-0000D32C0000}"/>
    <cellStyle name="Normal 21 3 6 2" xfId="11528" xr:uid="{00000000-0005-0000-0000-0000D42C0000}"/>
    <cellStyle name="Normal 21 3 6 3" xfId="11529" xr:uid="{00000000-0005-0000-0000-0000D52C0000}"/>
    <cellStyle name="Normal 21 3 7" xfId="11530" xr:uid="{00000000-0005-0000-0000-0000D62C0000}"/>
    <cellStyle name="Normal 21 3 7 2" xfId="11531" xr:uid="{00000000-0005-0000-0000-0000D72C0000}"/>
    <cellStyle name="Normal 21 3 8" xfId="11532" xr:uid="{00000000-0005-0000-0000-0000D82C0000}"/>
    <cellStyle name="Normal 21 3 8 2" xfId="11533" xr:uid="{00000000-0005-0000-0000-0000D92C0000}"/>
    <cellStyle name="Normal 21 3 9" xfId="11534" xr:uid="{00000000-0005-0000-0000-0000DA2C0000}"/>
    <cellStyle name="Normal 21 3 9 2" xfId="11535" xr:uid="{00000000-0005-0000-0000-0000DB2C0000}"/>
    <cellStyle name="Normal 21 4" xfId="11536" xr:uid="{00000000-0005-0000-0000-0000DC2C0000}"/>
    <cellStyle name="Normal 210" xfId="11537" xr:uid="{00000000-0005-0000-0000-0000DD2C0000}"/>
    <cellStyle name="Normal 211" xfId="11538" xr:uid="{00000000-0005-0000-0000-0000DE2C0000}"/>
    <cellStyle name="Normal 212" xfId="11539" xr:uid="{00000000-0005-0000-0000-0000DF2C0000}"/>
    <cellStyle name="Normal 213" xfId="11540" xr:uid="{00000000-0005-0000-0000-0000E02C0000}"/>
    <cellStyle name="Normal 214" xfId="11541" xr:uid="{00000000-0005-0000-0000-0000E12C0000}"/>
    <cellStyle name="Normal 215" xfId="11542" xr:uid="{00000000-0005-0000-0000-0000E22C0000}"/>
    <cellStyle name="Normal 216" xfId="11543" xr:uid="{00000000-0005-0000-0000-0000E32C0000}"/>
    <cellStyle name="Normal 217" xfId="11544" xr:uid="{00000000-0005-0000-0000-0000E42C0000}"/>
    <cellStyle name="Normal 218" xfId="11545" xr:uid="{00000000-0005-0000-0000-0000E52C0000}"/>
    <cellStyle name="Normal 219" xfId="11546" xr:uid="{00000000-0005-0000-0000-0000E62C0000}"/>
    <cellStyle name="Normal 22" xfId="11547" xr:uid="{00000000-0005-0000-0000-0000E72C0000}"/>
    <cellStyle name="Normal 22 10" xfId="11548" xr:uid="{00000000-0005-0000-0000-0000E82C0000}"/>
    <cellStyle name="Normal 22 10 2" xfId="11549" xr:uid="{00000000-0005-0000-0000-0000E92C0000}"/>
    <cellStyle name="Normal 22 10 3" xfId="11550" xr:uid="{00000000-0005-0000-0000-0000EA2C0000}"/>
    <cellStyle name="Normal 22 10 4" xfId="11551" xr:uid="{00000000-0005-0000-0000-0000EB2C0000}"/>
    <cellStyle name="Normal 22 11" xfId="11552" xr:uid="{00000000-0005-0000-0000-0000EC2C0000}"/>
    <cellStyle name="Normal 22 11 2" xfId="11553" xr:uid="{00000000-0005-0000-0000-0000ED2C0000}"/>
    <cellStyle name="Normal 22 11 3" xfId="11554" xr:uid="{00000000-0005-0000-0000-0000EE2C0000}"/>
    <cellStyle name="Normal 22 11 4" xfId="11555" xr:uid="{00000000-0005-0000-0000-0000EF2C0000}"/>
    <cellStyle name="Normal 22 12" xfId="11556" xr:uid="{00000000-0005-0000-0000-0000F02C0000}"/>
    <cellStyle name="Normal 22 12 2" xfId="11557" xr:uid="{00000000-0005-0000-0000-0000F12C0000}"/>
    <cellStyle name="Normal 22 12 3" xfId="11558" xr:uid="{00000000-0005-0000-0000-0000F22C0000}"/>
    <cellStyle name="Normal 22 12 4" xfId="11559" xr:uid="{00000000-0005-0000-0000-0000F32C0000}"/>
    <cellStyle name="Normal 22 13" xfId="11560" xr:uid="{00000000-0005-0000-0000-0000F42C0000}"/>
    <cellStyle name="Normal 22 13 2" xfId="11561" xr:uid="{00000000-0005-0000-0000-0000F52C0000}"/>
    <cellStyle name="Normal 22 13 3" xfId="11562" xr:uid="{00000000-0005-0000-0000-0000F62C0000}"/>
    <cellStyle name="Normal 22 13 4" xfId="11563" xr:uid="{00000000-0005-0000-0000-0000F72C0000}"/>
    <cellStyle name="Normal 22 14" xfId="11564" xr:uid="{00000000-0005-0000-0000-0000F82C0000}"/>
    <cellStyle name="Normal 22 14 2" xfId="11565" xr:uid="{00000000-0005-0000-0000-0000F92C0000}"/>
    <cellStyle name="Normal 22 14 3" xfId="11566" xr:uid="{00000000-0005-0000-0000-0000FA2C0000}"/>
    <cellStyle name="Normal 22 14 4" xfId="11567" xr:uid="{00000000-0005-0000-0000-0000FB2C0000}"/>
    <cellStyle name="Normal 22 15" xfId="11568" xr:uid="{00000000-0005-0000-0000-0000FC2C0000}"/>
    <cellStyle name="Normal 22 15 2" xfId="11569" xr:uid="{00000000-0005-0000-0000-0000FD2C0000}"/>
    <cellStyle name="Normal 22 15 3" xfId="11570" xr:uid="{00000000-0005-0000-0000-0000FE2C0000}"/>
    <cellStyle name="Normal 22 15 4" xfId="11571" xr:uid="{00000000-0005-0000-0000-0000FF2C0000}"/>
    <cellStyle name="Normal 22 16" xfId="11572" xr:uid="{00000000-0005-0000-0000-0000002D0000}"/>
    <cellStyle name="Normal 22 16 2" xfId="11573" xr:uid="{00000000-0005-0000-0000-0000012D0000}"/>
    <cellStyle name="Normal 22 16 3" xfId="11574" xr:uid="{00000000-0005-0000-0000-0000022D0000}"/>
    <cellStyle name="Normal 22 16 4" xfId="11575" xr:uid="{00000000-0005-0000-0000-0000032D0000}"/>
    <cellStyle name="Normal 22 17" xfId="11576" xr:uid="{00000000-0005-0000-0000-0000042D0000}"/>
    <cellStyle name="Normal 22 17 2" xfId="11577" xr:uid="{00000000-0005-0000-0000-0000052D0000}"/>
    <cellStyle name="Normal 22 17 3" xfId="11578" xr:uid="{00000000-0005-0000-0000-0000062D0000}"/>
    <cellStyle name="Normal 22 17 4" xfId="11579" xr:uid="{00000000-0005-0000-0000-0000072D0000}"/>
    <cellStyle name="Normal 22 18" xfId="11580" xr:uid="{00000000-0005-0000-0000-0000082D0000}"/>
    <cellStyle name="Normal 22 18 2" xfId="11581" xr:uid="{00000000-0005-0000-0000-0000092D0000}"/>
    <cellStyle name="Normal 22 18 3" xfId="11582" xr:uid="{00000000-0005-0000-0000-00000A2D0000}"/>
    <cellStyle name="Normal 22 18 4" xfId="11583" xr:uid="{00000000-0005-0000-0000-00000B2D0000}"/>
    <cellStyle name="Normal 22 19" xfId="11584" xr:uid="{00000000-0005-0000-0000-00000C2D0000}"/>
    <cellStyle name="Normal 22 19 2" xfId="11585" xr:uid="{00000000-0005-0000-0000-00000D2D0000}"/>
    <cellStyle name="Normal 22 19 3" xfId="11586" xr:uid="{00000000-0005-0000-0000-00000E2D0000}"/>
    <cellStyle name="Normal 22 19 4" xfId="11587" xr:uid="{00000000-0005-0000-0000-00000F2D0000}"/>
    <cellStyle name="Normal 22 2" xfId="11588" xr:uid="{00000000-0005-0000-0000-0000102D0000}"/>
    <cellStyle name="Normal 22 2 2" xfId="11589" xr:uid="{00000000-0005-0000-0000-0000112D0000}"/>
    <cellStyle name="Normal 22 20" xfId="11590" xr:uid="{00000000-0005-0000-0000-0000122D0000}"/>
    <cellStyle name="Normal 22 20 2" xfId="11591" xr:uid="{00000000-0005-0000-0000-0000132D0000}"/>
    <cellStyle name="Normal 22 20 3" xfId="11592" xr:uid="{00000000-0005-0000-0000-0000142D0000}"/>
    <cellStyle name="Normal 22 20 4" xfId="11593" xr:uid="{00000000-0005-0000-0000-0000152D0000}"/>
    <cellStyle name="Normal 22 21" xfId="11594" xr:uid="{00000000-0005-0000-0000-0000162D0000}"/>
    <cellStyle name="Normal 22 21 2" xfId="11595" xr:uid="{00000000-0005-0000-0000-0000172D0000}"/>
    <cellStyle name="Normal 22 21 3" xfId="11596" xr:uid="{00000000-0005-0000-0000-0000182D0000}"/>
    <cellStyle name="Normal 22 22" xfId="11597" xr:uid="{00000000-0005-0000-0000-0000192D0000}"/>
    <cellStyle name="Normal 22 22 2" xfId="11598" xr:uid="{00000000-0005-0000-0000-00001A2D0000}"/>
    <cellStyle name="Normal 22 22 3" xfId="11599" xr:uid="{00000000-0005-0000-0000-00001B2D0000}"/>
    <cellStyle name="Normal 22 23" xfId="11600" xr:uid="{00000000-0005-0000-0000-00001C2D0000}"/>
    <cellStyle name="Normal 22 23 2" xfId="11601" xr:uid="{00000000-0005-0000-0000-00001D2D0000}"/>
    <cellStyle name="Normal 22 23 3" xfId="11602" xr:uid="{00000000-0005-0000-0000-00001E2D0000}"/>
    <cellStyle name="Normal 22 24" xfId="11603" xr:uid="{00000000-0005-0000-0000-00001F2D0000}"/>
    <cellStyle name="Normal 22 24 2" xfId="11604" xr:uid="{00000000-0005-0000-0000-0000202D0000}"/>
    <cellStyle name="Normal 22 25" xfId="11605" xr:uid="{00000000-0005-0000-0000-0000212D0000}"/>
    <cellStyle name="Normal 22 25 2" xfId="11606" xr:uid="{00000000-0005-0000-0000-0000222D0000}"/>
    <cellStyle name="Normal 22 26" xfId="11607" xr:uid="{00000000-0005-0000-0000-0000232D0000}"/>
    <cellStyle name="Normal 22 26 2" xfId="11608" xr:uid="{00000000-0005-0000-0000-0000242D0000}"/>
    <cellStyle name="Normal 22 27" xfId="11609" xr:uid="{00000000-0005-0000-0000-0000252D0000}"/>
    <cellStyle name="Normal 22 28" xfId="11610" xr:uid="{00000000-0005-0000-0000-0000262D0000}"/>
    <cellStyle name="Normal 22 29" xfId="11611" xr:uid="{00000000-0005-0000-0000-0000272D0000}"/>
    <cellStyle name="Normal 22 3" xfId="11612" xr:uid="{00000000-0005-0000-0000-0000282D0000}"/>
    <cellStyle name="Normal 22 3 2" xfId="11613" xr:uid="{00000000-0005-0000-0000-0000292D0000}"/>
    <cellStyle name="Normal 22 3 2 2" xfId="11614" xr:uid="{00000000-0005-0000-0000-00002A2D0000}"/>
    <cellStyle name="Normal 22 3 2 3" xfId="11615" xr:uid="{00000000-0005-0000-0000-00002B2D0000}"/>
    <cellStyle name="Normal 22 3 3" xfId="11616" xr:uid="{00000000-0005-0000-0000-00002C2D0000}"/>
    <cellStyle name="Normal 22 3 3 2" xfId="11617" xr:uid="{00000000-0005-0000-0000-00002D2D0000}"/>
    <cellStyle name="Normal 22 3 3 3" xfId="11618" xr:uid="{00000000-0005-0000-0000-00002E2D0000}"/>
    <cellStyle name="Normal 22 3 4" xfId="11619" xr:uid="{00000000-0005-0000-0000-00002F2D0000}"/>
    <cellStyle name="Normal 22 3 4 2" xfId="11620" xr:uid="{00000000-0005-0000-0000-0000302D0000}"/>
    <cellStyle name="Normal 22 3 4 3" xfId="11621" xr:uid="{00000000-0005-0000-0000-0000312D0000}"/>
    <cellStyle name="Normal 22 3 5" xfId="11622" xr:uid="{00000000-0005-0000-0000-0000322D0000}"/>
    <cellStyle name="Normal 22 3 5 2" xfId="11623" xr:uid="{00000000-0005-0000-0000-0000332D0000}"/>
    <cellStyle name="Normal 22 3 6" xfId="11624" xr:uid="{00000000-0005-0000-0000-0000342D0000}"/>
    <cellStyle name="Normal 22 3 6 2" xfId="11625" xr:uid="{00000000-0005-0000-0000-0000352D0000}"/>
    <cellStyle name="Normal 22 3 7" xfId="11626" xr:uid="{00000000-0005-0000-0000-0000362D0000}"/>
    <cellStyle name="Normal 22 3 7 2" xfId="11627" xr:uid="{00000000-0005-0000-0000-0000372D0000}"/>
    <cellStyle name="Normal 22 3 8" xfId="11628" xr:uid="{00000000-0005-0000-0000-0000382D0000}"/>
    <cellStyle name="Normal 22 3 9" xfId="11629" xr:uid="{00000000-0005-0000-0000-0000392D0000}"/>
    <cellStyle name="Normal 22 4" xfId="11630" xr:uid="{00000000-0005-0000-0000-00003A2D0000}"/>
    <cellStyle name="Normal 22 4 2" xfId="11631" xr:uid="{00000000-0005-0000-0000-00003B2D0000}"/>
    <cellStyle name="Normal 22 4 3" xfId="11632" xr:uid="{00000000-0005-0000-0000-00003C2D0000}"/>
    <cellStyle name="Normal 22 4 4" xfId="11633" xr:uid="{00000000-0005-0000-0000-00003D2D0000}"/>
    <cellStyle name="Normal 22 5" xfId="11634" xr:uid="{00000000-0005-0000-0000-00003E2D0000}"/>
    <cellStyle name="Normal 22 5 2" xfId="11635" xr:uid="{00000000-0005-0000-0000-00003F2D0000}"/>
    <cellStyle name="Normal 22 5 3" xfId="11636" xr:uid="{00000000-0005-0000-0000-0000402D0000}"/>
    <cellStyle name="Normal 22 5 4" xfId="11637" xr:uid="{00000000-0005-0000-0000-0000412D0000}"/>
    <cellStyle name="Normal 22 6" xfId="11638" xr:uid="{00000000-0005-0000-0000-0000422D0000}"/>
    <cellStyle name="Normal 22 6 2" xfId="11639" xr:uid="{00000000-0005-0000-0000-0000432D0000}"/>
    <cellStyle name="Normal 22 6 3" xfId="11640" xr:uid="{00000000-0005-0000-0000-0000442D0000}"/>
    <cellStyle name="Normal 22 6 4" xfId="11641" xr:uid="{00000000-0005-0000-0000-0000452D0000}"/>
    <cellStyle name="Normal 22 7" xfId="11642" xr:uid="{00000000-0005-0000-0000-0000462D0000}"/>
    <cellStyle name="Normal 22 7 2" xfId="11643" xr:uid="{00000000-0005-0000-0000-0000472D0000}"/>
    <cellStyle name="Normal 22 7 3" xfId="11644" xr:uid="{00000000-0005-0000-0000-0000482D0000}"/>
    <cellStyle name="Normal 22 7 4" xfId="11645" xr:uid="{00000000-0005-0000-0000-0000492D0000}"/>
    <cellStyle name="Normal 22 8" xfId="11646" xr:uid="{00000000-0005-0000-0000-00004A2D0000}"/>
    <cellStyle name="Normal 22 8 2" xfId="11647" xr:uid="{00000000-0005-0000-0000-00004B2D0000}"/>
    <cellStyle name="Normal 22 8 3" xfId="11648" xr:uid="{00000000-0005-0000-0000-00004C2D0000}"/>
    <cellStyle name="Normal 22 8 4" xfId="11649" xr:uid="{00000000-0005-0000-0000-00004D2D0000}"/>
    <cellStyle name="Normal 22 9" xfId="11650" xr:uid="{00000000-0005-0000-0000-00004E2D0000}"/>
    <cellStyle name="Normal 22 9 2" xfId="11651" xr:uid="{00000000-0005-0000-0000-00004F2D0000}"/>
    <cellStyle name="Normal 22 9 3" xfId="11652" xr:uid="{00000000-0005-0000-0000-0000502D0000}"/>
    <cellStyle name="Normal 22 9 4" xfId="11653" xr:uid="{00000000-0005-0000-0000-0000512D0000}"/>
    <cellStyle name="Normal 22_Financial Impacts" xfId="11654" xr:uid="{00000000-0005-0000-0000-0000522D0000}"/>
    <cellStyle name="Normal 220" xfId="11655" xr:uid="{00000000-0005-0000-0000-0000532D0000}"/>
    <cellStyle name="Normal 221" xfId="11656" xr:uid="{00000000-0005-0000-0000-0000542D0000}"/>
    <cellStyle name="Normal 222" xfId="11657" xr:uid="{00000000-0005-0000-0000-0000552D0000}"/>
    <cellStyle name="Normal 223" xfId="11658" xr:uid="{00000000-0005-0000-0000-0000562D0000}"/>
    <cellStyle name="Normal 224" xfId="11659" xr:uid="{00000000-0005-0000-0000-0000572D0000}"/>
    <cellStyle name="Normal 225" xfId="11660" xr:uid="{00000000-0005-0000-0000-0000582D0000}"/>
    <cellStyle name="Normal 226" xfId="11661" xr:uid="{00000000-0005-0000-0000-0000592D0000}"/>
    <cellStyle name="Normal 227" xfId="11662" xr:uid="{00000000-0005-0000-0000-00005A2D0000}"/>
    <cellStyle name="Normal 228" xfId="11663" xr:uid="{00000000-0005-0000-0000-00005B2D0000}"/>
    <cellStyle name="Normal 229" xfId="11664" xr:uid="{00000000-0005-0000-0000-00005C2D0000}"/>
    <cellStyle name="Normal 23" xfId="11665" xr:uid="{00000000-0005-0000-0000-00005D2D0000}"/>
    <cellStyle name="Normal 23 2" xfId="11666" xr:uid="{00000000-0005-0000-0000-00005E2D0000}"/>
    <cellStyle name="Normal 23 3" xfId="11667" xr:uid="{00000000-0005-0000-0000-00005F2D0000}"/>
    <cellStyle name="Normal 230" xfId="11668" xr:uid="{00000000-0005-0000-0000-0000602D0000}"/>
    <cellStyle name="Normal 231" xfId="11669" xr:uid="{00000000-0005-0000-0000-0000612D0000}"/>
    <cellStyle name="Normal 232" xfId="11670" xr:uid="{00000000-0005-0000-0000-0000622D0000}"/>
    <cellStyle name="Normal 233" xfId="11671" xr:uid="{00000000-0005-0000-0000-0000632D0000}"/>
    <cellStyle name="Normal 234" xfId="11672" xr:uid="{00000000-0005-0000-0000-0000642D0000}"/>
    <cellStyle name="Normal 235" xfId="11673" xr:uid="{00000000-0005-0000-0000-0000652D0000}"/>
    <cellStyle name="Normal 236" xfId="11674" xr:uid="{00000000-0005-0000-0000-0000662D0000}"/>
    <cellStyle name="Normal 237" xfId="11675" xr:uid="{00000000-0005-0000-0000-0000672D0000}"/>
    <cellStyle name="Normal 238" xfId="11676" xr:uid="{00000000-0005-0000-0000-0000682D0000}"/>
    <cellStyle name="Normal 239" xfId="11677" xr:uid="{00000000-0005-0000-0000-0000692D0000}"/>
    <cellStyle name="Normal 24" xfId="11678" xr:uid="{00000000-0005-0000-0000-00006A2D0000}"/>
    <cellStyle name="Normal 24 10" xfId="11679" xr:uid="{00000000-0005-0000-0000-00006B2D0000}"/>
    <cellStyle name="Normal 24 10 2" xfId="11680" xr:uid="{00000000-0005-0000-0000-00006C2D0000}"/>
    <cellStyle name="Normal 24 10 3" xfId="11681" xr:uid="{00000000-0005-0000-0000-00006D2D0000}"/>
    <cellStyle name="Normal 24 10 4" xfId="11682" xr:uid="{00000000-0005-0000-0000-00006E2D0000}"/>
    <cellStyle name="Normal 24 11" xfId="11683" xr:uid="{00000000-0005-0000-0000-00006F2D0000}"/>
    <cellStyle name="Normal 24 11 2" xfId="11684" xr:uid="{00000000-0005-0000-0000-0000702D0000}"/>
    <cellStyle name="Normal 24 11 3" xfId="11685" xr:uid="{00000000-0005-0000-0000-0000712D0000}"/>
    <cellStyle name="Normal 24 11 4" xfId="11686" xr:uid="{00000000-0005-0000-0000-0000722D0000}"/>
    <cellStyle name="Normal 24 12" xfId="11687" xr:uid="{00000000-0005-0000-0000-0000732D0000}"/>
    <cellStyle name="Normal 24 12 2" xfId="11688" xr:uid="{00000000-0005-0000-0000-0000742D0000}"/>
    <cellStyle name="Normal 24 12 3" xfId="11689" xr:uid="{00000000-0005-0000-0000-0000752D0000}"/>
    <cellStyle name="Normal 24 12 4" xfId="11690" xr:uid="{00000000-0005-0000-0000-0000762D0000}"/>
    <cellStyle name="Normal 24 13" xfId="11691" xr:uid="{00000000-0005-0000-0000-0000772D0000}"/>
    <cellStyle name="Normal 24 13 2" xfId="11692" xr:uid="{00000000-0005-0000-0000-0000782D0000}"/>
    <cellStyle name="Normal 24 13 3" xfId="11693" xr:uid="{00000000-0005-0000-0000-0000792D0000}"/>
    <cellStyle name="Normal 24 13 4" xfId="11694" xr:uid="{00000000-0005-0000-0000-00007A2D0000}"/>
    <cellStyle name="Normal 24 14" xfId="11695" xr:uid="{00000000-0005-0000-0000-00007B2D0000}"/>
    <cellStyle name="Normal 24 14 2" xfId="11696" xr:uid="{00000000-0005-0000-0000-00007C2D0000}"/>
    <cellStyle name="Normal 24 14 3" xfId="11697" xr:uid="{00000000-0005-0000-0000-00007D2D0000}"/>
    <cellStyle name="Normal 24 14 4" xfId="11698" xr:uid="{00000000-0005-0000-0000-00007E2D0000}"/>
    <cellStyle name="Normal 24 15" xfId="11699" xr:uid="{00000000-0005-0000-0000-00007F2D0000}"/>
    <cellStyle name="Normal 24 15 2" xfId="11700" xr:uid="{00000000-0005-0000-0000-0000802D0000}"/>
    <cellStyle name="Normal 24 15 3" xfId="11701" xr:uid="{00000000-0005-0000-0000-0000812D0000}"/>
    <cellStyle name="Normal 24 15 4" xfId="11702" xr:uid="{00000000-0005-0000-0000-0000822D0000}"/>
    <cellStyle name="Normal 24 16" xfId="11703" xr:uid="{00000000-0005-0000-0000-0000832D0000}"/>
    <cellStyle name="Normal 24 16 2" xfId="11704" xr:uid="{00000000-0005-0000-0000-0000842D0000}"/>
    <cellStyle name="Normal 24 16 3" xfId="11705" xr:uid="{00000000-0005-0000-0000-0000852D0000}"/>
    <cellStyle name="Normal 24 16 4" xfId="11706" xr:uid="{00000000-0005-0000-0000-0000862D0000}"/>
    <cellStyle name="Normal 24 17" xfId="11707" xr:uid="{00000000-0005-0000-0000-0000872D0000}"/>
    <cellStyle name="Normal 24 17 2" xfId="11708" xr:uid="{00000000-0005-0000-0000-0000882D0000}"/>
    <cellStyle name="Normal 24 17 3" xfId="11709" xr:uid="{00000000-0005-0000-0000-0000892D0000}"/>
    <cellStyle name="Normal 24 17 4" xfId="11710" xr:uid="{00000000-0005-0000-0000-00008A2D0000}"/>
    <cellStyle name="Normal 24 18" xfId="11711" xr:uid="{00000000-0005-0000-0000-00008B2D0000}"/>
    <cellStyle name="Normal 24 18 2" xfId="11712" xr:uid="{00000000-0005-0000-0000-00008C2D0000}"/>
    <cellStyle name="Normal 24 18 3" xfId="11713" xr:uid="{00000000-0005-0000-0000-00008D2D0000}"/>
    <cellStyle name="Normal 24 18 4" xfId="11714" xr:uid="{00000000-0005-0000-0000-00008E2D0000}"/>
    <cellStyle name="Normal 24 19" xfId="11715" xr:uid="{00000000-0005-0000-0000-00008F2D0000}"/>
    <cellStyle name="Normal 24 19 2" xfId="11716" xr:uid="{00000000-0005-0000-0000-0000902D0000}"/>
    <cellStyle name="Normal 24 19 3" xfId="11717" xr:uid="{00000000-0005-0000-0000-0000912D0000}"/>
    <cellStyle name="Normal 24 19 4" xfId="11718" xr:uid="{00000000-0005-0000-0000-0000922D0000}"/>
    <cellStyle name="Normal 24 2" xfId="11719" xr:uid="{00000000-0005-0000-0000-0000932D0000}"/>
    <cellStyle name="Normal 24 2 2" xfId="11720" xr:uid="{00000000-0005-0000-0000-0000942D0000}"/>
    <cellStyle name="Normal 24 2 2 2" xfId="11721" xr:uid="{00000000-0005-0000-0000-0000952D0000}"/>
    <cellStyle name="Normal 24 2 2 3" xfId="11722" xr:uid="{00000000-0005-0000-0000-0000962D0000}"/>
    <cellStyle name="Normal 24 2 3" xfId="11723" xr:uid="{00000000-0005-0000-0000-0000972D0000}"/>
    <cellStyle name="Normal 24 2 3 2" xfId="11724" xr:uid="{00000000-0005-0000-0000-0000982D0000}"/>
    <cellStyle name="Normal 24 2 3 3" xfId="11725" xr:uid="{00000000-0005-0000-0000-0000992D0000}"/>
    <cellStyle name="Normal 24 2 4" xfId="11726" xr:uid="{00000000-0005-0000-0000-00009A2D0000}"/>
    <cellStyle name="Normal 24 2 4 2" xfId="11727" xr:uid="{00000000-0005-0000-0000-00009B2D0000}"/>
    <cellStyle name="Normal 24 2 4 3" xfId="11728" xr:uid="{00000000-0005-0000-0000-00009C2D0000}"/>
    <cellStyle name="Normal 24 2 5" xfId="11729" xr:uid="{00000000-0005-0000-0000-00009D2D0000}"/>
    <cellStyle name="Normal 24 2 5 2" xfId="11730" xr:uid="{00000000-0005-0000-0000-00009E2D0000}"/>
    <cellStyle name="Normal 24 2 6" xfId="11731" xr:uid="{00000000-0005-0000-0000-00009F2D0000}"/>
    <cellStyle name="Normal 24 2 6 2" xfId="11732" xr:uid="{00000000-0005-0000-0000-0000A02D0000}"/>
    <cellStyle name="Normal 24 2 7" xfId="11733" xr:uid="{00000000-0005-0000-0000-0000A12D0000}"/>
    <cellStyle name="Normal 24 2 7 2" xfId="11734" xr:uid="{00000000-0005-0000-0000-0000A22D0000}"/>
    <cellStyle name="Normal 24 2 8" xfId="11735" xr:uid="{00000000-0005-0000-0000-0000A32D0000}"/>
    <cellStyle name="Normal 24 2 9" xfId="11736" xr:uid="{00000000-0005-0000-0000-0000A42D0000}"/>
    <cellStyle name="Normal 24 20" xfId="11737" xr:uid="{00000000-0005-0000-0000-0000A52D0000}"/>
    <cellStyle name="Normal 24 20 2" xfId="11738" xr:uid="{00000000-0005-0000-0000-0000A62D0000}"/>
    <cellStyle name="Normal 24 20 3" xfId="11739" xr:uid="{00000000-0005-0000-0000-0000A72D0000}"/>
    <cellStyle name="Normal 24 21" xfId="11740" xr:uid="{00000000-0005-0000-0000-0000A82D0000}"/>
    <cellStyle name="Normal 24 21 2" xfId="11741" xr:uid="{00000000-0005-0000-0000-0000A92D0000}"/>
    <cellStyle name="Normal 24 21 3" xfId="11742" xr:uid="{00000000-0005-0000-0000-0000AA2D0000}"/>
    <cellStyle name="Normal 24 22" xfId="11743" xr:uid="{00000000-0005-0000-0000-0000AB2D0000}"/>
    <cellStyle name="Normal 24 22 2" xfId="11744" xr:uid="{00000000-0005-0000-0000-0000AC2D0000}"/>
    <cellStyle name="Normal 24 22 3" xfId="11745" xr:uid="{00000000-0005-0000-0000-0000AD2D0000}"/>
    <cellStyle name="Normal 24 23" xfId="11746" xr:uid="{00000000-0005-0000-0000-0000AE2D0000}"/>
    <cellStyle name="Normal 24 23 2" xfId="11747" xr:uid="{00000000-0005-0000-0000-0000AF2D0000}"/>
    <cellStyle name="Normal 24 24" xfId="11748" xr:uid="{00000000-0005-0000-0000-0000B02D0000}"/>
    <cellStyle name="Normal 24 24 2" xfId="11749" xr:uid="{00000000-0005-0000-0000-0000B12D0000}"/>
    <cellStyle name="Normal 24 25" xfId="11750" xr:uid="{00000000-0005-0000-0000-0000B22D0000}"/>
    <cellStyle name="Normal 24 25 2" xfId="11751" xr:uid="{00000000-0005-0000-0000-0000B32D0000}"/>
    <cellStyle name="Normal 24 26" xfId="11752" xr:uid="{00000000-0005-0000-0000-0000B42D0000}"/>
    <cellStyle name="Normal 24 27" xfId="11753" xr:uid="{00000000-0005-0000-0000-0000B52D0000}"/>
    <cellStyle name="Normal 24 28" xfId="11754" xr:uid="{00000000-0005-0000-0000-0000B62D0000}"/>
    <cellStyle name="Normal 24 3" xfId="11755" xr:uid="{00000000-0005-0000-0000-0000B72D0000}"/>
    <cellStyle name="Normal 24 3 2" xfId="11756" xr:uid="{00000000-0005-0000-0000-0000B82D0000}"/>
    <cellStyle name="Normal 24 3 3" xfId="11757" xr:uid="{00000000-0005-0000-0000-0000B92D0000}"/>
    <cellStyle name="Normal 24 3 4" xfId="11758" xr:uid="{00000000-0005-0000-0000-0000BA2D0000}"/>
    <cellStyle name="Normal 24 4" xfId="11759" xr:uid="{00000000-0005-0000-0000-0000BB2D0000}"/>
    <cellStyle name="Normal 24 4 2" xfId="11760" xr:uid="{00000000-0005-0000-0000-0000BC2D0000}"/>
    <cellStyle name="Normal 24 4 3" xfId="11761" xr:uid="{00000000-0005-0000-0000-0000BD2D0000}"/>
    <cellStyle name="Normal 24 4 4" xfId="11762" xr:uid="{00000000-0005-0000-0000-0000BE2D0000}"/>
    <cellStyle name="Normal 24 5" xfId="11763" xr:uid="{00000000-0005-0000-0000-0000BF2D0000}"/>
    <cellStyle name="Normal 24 5 2" xfId="11764" xr:uid="{00000000-0005-0000-0000-0000C02D0000}"/>
    <cellStyle name="Normal 24 5 3" xfId="11765" xr:uid="{00000000-0005-0000-0000-0000C12D0000}"/>
    <cellStyle name="Normal 24 5 4" xfId="11766" xr:uid="{00000000-0005-0000-0000-0000C22D0000}"/>
    <cellStyle name="Normal 24 6" xfId="11767" xr:uid="{00000000-0005-0000-0000-0000C32D0000}"/>
    <cellStyle name="Normal 24 6 2" xfId="11768" xr:uid="{00000000-0005-0000-0000-0000C42D0000}"/>
    <cellStyle name="Normal 24 6 3" xfId="11769" xr:uid="{00000000-0005-0000-0000-0000C52D0000}"/>
    <cellStyle name="Normal 24 6 4" xfId="11770" xr:uid="{00000000-0005-0000-0000-0000C62D0000}"/>
    <cellStyle name="Normal 24 7" xfId="11771" xr:uid="{00000000-0005-0000-0000-0000C72D0000}"/>
    <cellStyle name="Normal 24 7 2" xfId="11772" xr:uid="{00000000-0005-0000-0000-0000C82D0000}"/>
    <cellStyle name="Normal 24 7 3" xfId="11773" xr:uid="{00000000-0005-0000-0000-0000C92D0000}"/>
    <cellStyle name="Normal 24 7 4" xfId="11774" xr:uid="{00000000-0005-0000-0000-0000CA2D0000}"/>
    <cellStyle name="Normal 24 8" xfId="11775" xr:uid="{00000000-0005-0000-0000-0000CB2D0000}"/>
    <cellStyle name="Normal 24 8 2" xfId="11776" xr:uid="{00000000-0005-0000-0000-0000CC2D0000}"/>
    <cellStyle name="Normal 24 8 3" xfId="11777" xr:uid="{00000000-0005-0000-0000-0000CD2D0000}"/>
    <cellStyle name="Normal 24 8 4" xfId="11778" xr:uid="{00000000-0005-0000-0000-0000CE2D0000}"/>
    <cellStyle name="Normal 24 9" xfId="11779" xr:uid="{00000000-0005-0000-0000-0000CF2D0000}"/>
    <cellStyle name="Normal 24 9 2" xfId="11780" xr:uid="{00000000-0005-0000-0000-0000D02D0000}"/>
    <cellStyle name="Normal 24 9 3" xfId="11781" xr:uid="{00000000-0005-0000-0000-0000D12D0000}"/>
    <cellStyle name="Normal 24 9 4" xfId="11782" xr:uid="{00000000-0005-0000-0000-0000D22D0000}"/>
    <cellStyle name="Normal 240" xfId="11783" xr:uid="{00000000-0005-0000-0000-0000D32D0000}"/>
    <cellStyle name="Normal 241" xfId="11784" xr:uid="{00000000-0005-0000-0000-0000D42D0000}"/>
    <cellStyle name="Normal 242" xfId="11785" xr:uid="{00000000-0005-0000-0000-0000D52D0000}"/>
    <cellStyle name="Normal 243" xfId="11786" xr:uid="{00000000-0005-0000-0000-0000D62D0000}"/>
    <cellStyle name="Normal 244" xfId="11787" xr:uid="{00000000-0005-0000-0000-0000D72D0000}"/>
    <cellStyle name="Normal 245" xfId="11788" xr:uid="{00000000-0005-0000-0000-0000D82D0000}"/>
    <cellStyle name="Normal 246" xfId="11789" xr:uid="{00000000-0005-0000-0000-0000D92D0000}"/>
    <cellStyle name="Normal 247" xfId="11790" xr:uid="{00000000-0005-0000-0000-0000DA2D0000}"/>
    <cellStyle name="Normal 248" xfId="11791" xr:uid="{00000000-0005-0000-0000-0000DB2D0000}"/>
    <cellStyle name="Normal 249" xfId="11792" xr:uid="{00000000-0005-0000-0000-0000DC2D0000}"/>
    <cellStyle name="Normal 25" xfId="11793" xr:uid="{00000000-0005-0000-0000-0000DD2D0000}"/>
    <cellStyle name="Normal 25 10" xfId="11794" xr:uid="{00000000-0005-0000-0000-0000DE2D0000}"/>
    <cellStyle name="Normal 25 10 2" xfId="11795" xr:uid="{00000000-0005-0000-0000-0000DF2D0000}"/>
    <cellStyle name="Normal 25 10 3" xfId="11796" xr:uid="{00000000-0005-0000-0000-0000E02D0000}"/>
    <cellStyle name="Normal 25 10 4" xfId="11797" xr:uid="{00000000-0005-0000-0000-0000E12D0000}"/>
    <cellStyle name="Normal 25 11" xfId="11798" xr:uid="{00000000-0005-0000-0000-0000E22D0000}"/>
    <cellStyle name="Normal 25 11 2" xfId="11799" xr:uid="{00000000-0005-0000-0000-0000E32D0000}"/>
    <cellStyle name="Normal 25 11 3" xfId="11800" xr:uid="{00000000-0005-0000-0000-0000E42D0000}"/>
    <cellStyle name="Normal 25 11 4" xfId="11801" xr:uid="{00000000-0005-0000-0000-0000E52D0000}"/>
    <cellStyle name="Normal 25 12" xfId="11802" xr:uid="{00000000-0005-0000-0000-0000E62D0000}"/>
    <cellStyle name="Normal 25 12 2" xfId="11803" xr:uid="{00000000-0005-0000-0000-0000E72D0000}"/>
    <cellStyle name="Normal 25 12 3" xfId="11804" xr:uid="{00000000-0005-0000-0000-0000E82D0000}"/>
    <cellStyle name="Normal 25 12 4" xfId="11805" xr:uid="{00000000-0005-0000-0000-0000E92D0000}"/>
    <cellStyle name="Normal 25 13" xfId="11806" xr:uid="{00000000-0005-0000-0000-0000EA2D0000}"/>
    <cellStyle name="Normal 25 13 2" xfId="11807" xr:uid="{00000000-0005-0000-0000-0000EB2D0000}"/>
    <cellStyle name="Normal 25 13 3" xfId="11808" xr:uid="{00000000-0005-0000-0000-0000EC2D0000}"/>
    <cellStyle name="Normal 25 13 4" xfId="11809" xr:uid="{00000000-0005-0000-0000-0000ED2D0000}"/>
    <cellStyle name="Normal 25 14" xfId="11810" xr:uid="{00000000-0005-0000-0000-0000EE2D0000}"/>
    <cellStyle name="Normal 25 14 2" xfId="11811" xr:uid="{00000000-0005-0000-0000-0000EF2D0000}"/>
    <cellStyle name="Normal 25 14 3" xfId="11812" xr:uid="{00000000-0005-0000-0000-0000F02D0000}"/>
    <cellStyle name="Normal 25 14 4" xfId="11813" xr:uid="{00000000-0005-0000-0000-0000F12D0000}"/>
    <cellStyle name="Normal 25 15" xfId="11814" xr:uid="{00000000-0005-0000-0000-0000F22D0000}"/>
    <cellStyle name="Normal 25 15 2" xfId="11815" xr:uid="{00000000-0005-0000-0000-0000F32D0000}"/>
    <cellStyle name="Normal 25 15 3" xfId="11816" xr:uid="{00000000-0005-0000-0000-0000F42D0000}"/>
    <cellStyle name="Normal 25 15 4" xfId="11817" xr:uid="{00000000-0005-0000-0000-0000F52D0000}"/>
    <cellStyle name="Normal 25 16" xfId="11818" xr:uid="{00000000-0005-0000-0000-0000F62D0000}"/>
    <cellStyle name="Normal 25 16 2" xfId="11819" xr:uid="{00000000-0005-0000-0000-0000F72D0000}"/>
    <cellStyle name="Normal 25 16 3" xfId="11820" xr:uid="{00000000-0005-0000-0000-0000F82D0000}"/>
    <cellStyle name="Normal 25 16 4" xfId="11821" xr:uid="{00000000-0005-0000-0000-0000F92D0000}"/>
    <cellStyle name="Normal 25 17" xfId="11822" xr:uid="{00000000-0005-0000-0000-0000FA2D0000}"/>
    <cellStyle name="Normal 25 17 2" xfId="11823" xr:uid="{00000000-0005-0000-0000-0000FB2D0000}"/>
    <cellStyle name="Normal 25 17 3" xfId="11824" xr:uid="{00000000-0005-0000-0000-0000FC2D0000}"/>
    <cellStyle name="Normal 25 17 4" xfId="11825" xr:uid="{00000000-0005-0000-0000-0000FD2D0000}"/>
    <cellStyle name="Normal 25 18" xfId="11826" xr:uid="{00000000-0005-0000-0000-0000FE2D0000}"/>
    <cellStyle name="Normal 25 18 2" xfId="11827" xr:uid="{00000000-0005-0000-0000-0000FF2D0000}"/>
    <cellStyle name="Normal 25 18 3" xfId="11828" xr:uid="{00000000-0005-0000-0000-0000002E0000}"/>
    <cellStyle name="Normal 25 18 4" xfId="11829" xr:uid="{00000000-0005-0000-0000-0000012E0000}"/>
    <cellStyle name="Normal 25 19" xfId="11830" xr:uid="{00000000-0005-0000-0000-0000022E0000}"/>
    <cellStyle name="Normal 25 19 2" xfId="11831" xr:uid="{00000000-0005-0000-0000-0000032E0000}"/>
    <cellStyle name="Normal 25 19 3" xfId="11832" xr:uid="{00000000-0005-0000-0000-0000042E0000}"/>
    <cellStyle name="Normal 25 19 4" xfId="11833" xr:uid="{00000000-0005-0000-0000-0000052E0000}"/>
    <cellStyle name="Normal 25 2" xfId="11834" xr:uid="{00000000-0005-0000-0000-0000062E0000}"/>
    <cellStyle name="Normal 25 2 2" xfId="11835" xr:uid="{00000000-0005-0000-0000-0000072E0000}"/>
    <cellStyle name="Normal 25 2 2 2" xfId="11836" xr:uid="{00000000-0005-0000-0000-0000082E0000}"/>
    <cellStyle name="Normal 25 2 2 3" xfId="11837" xr:uid="{00000000-0005-0000-0000-0000092E0000}"/>
    <cellStyle name="Normal 25 2 3" xfId="11838" xr:uid="{00000000-0005-0000-0000-00000A2E0000}"/>
    <cellStyle name="Normal 25 2 3 2" xfId="11839" xr:uid="{00000000-0005-0000-0000-00000B2E0000}"/>
    <cellStyle name="Normal 25 2 3 3" xfId="11840" xr:uid="{00000000-0005-0000-0000-00000C2E0000}"/>
    <cellStyle name="Normal 25 2 4" xfId="11841" xr:uid="{00000000-0005-0000-0000-00000D2E0000}"/>
    <cellStyle name="Normal 25 2 4 2" xfId="11842" xr:uid="{00000000-0005-0000-0000-00000E2E0000}"/>
    <cellStyle name="Normal 25 2 4 3" xfId="11843" xr:uid="{00000000-0005-0000-0000-00000F2E0000}"/>
    <cellStyle name="Normal 25 2 5" xfId="11844" xr:uid="{00000000-0005-0000-0000-0000102E0000}"/>
    <cellStyle name="Normal 25 2 5 2" xfId="11845" xr:uid="{00000000-0005-0000-0000-0000112E0000}"/>
    <cellStyle name="Normal 25 2 6" xfId="11846" xr:uid="{00000000-0005-0000-0000-0000122E0000}"/>
    <cellStyle name="Normal 25 2 6 2" xfId="11847" xr:uid="{00000000-0005-0000-0000-0000132E0000}"/>
    <cellStyle name="Normal 25 2 7" xfId="11848" xr:uid="{00000000-0005-0000-0000-0000142E0000}"/>
    <cellStyle name="Normal 25 2 7 2" xfId="11849" xr:uid="{00000000-0005-0000-0000-0000152E0000}"/>
    <cellStyle name="Normal 25 2 8" xfId="11850" xr:uid="{00000000-0005-0000-0000-0000162E0000}"/>
    <cellStyle name="Normal 25 2 9" xfId="11851" xr:uid="{00000000-0005-0000-0000-0000172E0000}"/>
    <cellStyle name="Normal 25 20" xfId="11852" xr:uid="{00000000-0005-0000-0000-0000182E0000}"/>
    <cellStyle name="Normal 25 20 2" xfId="11853" xr:uid="{00000000-0005-0000-0000-0000192E0000}"/>
    <cellStyle name="Normal 25 20 3" xfId="11854" xr:uid="{00000000-0005-0000-0000-00001A2E0000}"/>
    <cellStyle name="Normal 25 21" xfId="11855" xr:uid="{00000000-0005-0000-0000-00001B2E0000}"/>
    <cellStyle name="Normal 25 21 2" xfId="11856" xr:uid="{00000000-0005-0000-0000-00001C2E0000}"/>
    <cellStyle name="Normal 25 21 3" xfId="11857" xr:uid="{00000000-0005-0000-0000-00001D2E0000}"/>
    <cellStyle name="Normal 25 22" xfId="11858" xr:uid="{00000000-0005-0000-0000-00001E2E0000}"/>
    <cellStyle name="Normal 25 22 2" xfId="11859" xr:uid="{00000000-0005-0000-0000-00001F2E0000}"/>
    <cellStyle name="Normal 25 22 3" xfId="11860" xr:uid="{00000000-0005-0000-0000-0000202E0000}"/>
    <cellStyle name="Normal 25 23" xfId="11861" xr:uid="{00000000-0005-0000-0000-0000212E0000}"/>
    <cellStyle name="Normal 25 23 2" xfId="11862" xr:uid="{00000000-0005-0000-0000-0000222E0000}"/>
    <cellStyle name="Normal 25 24" xfId="11863" xr:uid="{00000000-0005-0000-0000-0000232E0000}"/>
    <cellStyle name="Normal 25 24 2" xfId="11864" xr:uid="{00000000-0005-0000-0000-0000242E0000}"/>
    <cellStyle name="Normal 25 25" xfId="11865" xr:uid="{00000000-0005-0000-0000-0000252E0000}"/>
    <cellStyle name="Normal 25 25 2" xfId="11866" xr:uid="{00000000-0005-0000-0000-0000262E0000}"/>
    <cellStyle name="Normal 25 26" xfId="11867" xr:uid="{00000000-0005-0000-0000-0000272E0000}"/>
    <cellStyle name="Normal 25 27" xfId="11868" xr:uid="{00000000-0005-0000-0000-0000282E0000}"/>
    <cellStyle name="Normal 25 28" xfId="11869" xr:uid="{00000000-0005-0000-0000-0000292E0000}"/>
    <cellStyle name="Normal 25 3" xfId="11870" xr:uid="{00000000-0005-0000-0000-00002A2E0000}"/>
    <cellStyle name="Normal 25 3 2" xfId="11871" xr:uid="{00000000-0005-0000-0000-00002B2E0000}"/>
    <cellStyle name="Normal 25 3 3" xfId="11872" xr:uid="{00000000-0005-0000-0000-00002C2E0000}"/>
    <cellStyle name="Normal 25 3 4" xfId="11873" xr:uid="{00000000-0005-0000-0000-00002D2E0000}"/>
    <cellStyle name="Normal 25 4" xfId="11874" xr:uid="{00000000-0005-0000-0000-00002E2E0000}"/>
    <cellStyle name="Normal 25 4 2" xfId="11875" xr:uid="{00000000-0005-0000-0000-00002F2E0000}"/>
    <cellStyle name="Normal 25 4 3" xfId="11876" xr:uid="{00000000-0005-0000-0000-0000302E0000}"/>
    <cellStyle name="Normal 25 4 4" xfId="11877" xr:uid="{00000000-0005-0000-0000-0000312E0000}"/>
    <cellStyle name="Normal 25 5" xfId="11878" xr:uid="{00000000-0005-0000-0000-0000322E0000}"/>
    <cellStyle name="Normal 25 5 2" xfId="11879" xr:uid="{00000000-0005-0000-0000-0000332E0000}"/>
    <cellStyle name="Normal 25 5 3" xfId="11880" xr:uid="{00000000-0005-0000-0000-0000342E0000}"/>
    <cellStyle name="Normal 25 5 4" xfId="11881" xr:uid="{00000000-0005-0000-0000-0000352E0000}"/>
    <cellStyle name="Normal 25 6" xfId="11882" xr:uid="{00000000-0005-0000-0000-0000362E0000}"/>
    <cellStyle name="Normal 25 6 2" xfId="11883" xr:uid="{00000000-0005-0000-0000-0000372E0000}"/>
    <cellStyle name="Normal 25 6 3" xfId="11884" xr:uid="{00000000-0005-0000-0000-0000382E0000}"/>
    <cellStyle name="Normal 25 6 4" xfId="11885" xr:uid="{00000000-0005-0000-0000-0000392E0000}"/>
    <cellStyle name="Normal 25 7" xfId="11886" xr:uid="{00000000-0005-0000-0000-00003A2E0000}"/>
    <cellStyle name="Normal 25 7 2" xfId="11887" xr:uid="{00000000-0005-0000-0000-00003B2E0000}"/>
    <cellStyle name="Normal 25 7 3" xfId="11888" xr:uid="{00000000-0005-0000-0000-00003C2E0000}"/>
    <cellStyle name="Normal 25 7 4" xfId="11889" xr:uid="{00000000-0005-0000-0000-00003D2E0000}"/>
    <cellStyle name="Normal 25 8" xfId="11890" xr:uid="{00000000-0005-0000-0000-00003E2E0000}"/>
    <cellStyle name="Normal 25 8 2" xfId="11891" xr:uid="{00000000-0005-0000-0000-00003F2E0000}"/>
    <cellStyle name="Normal 25 8 3" xfId="11892" xr:uid="{00000000-0005-0000-0000-0000402E0000}"/>
    <cellStyle name="Normal 25 8 4" xfId="11893" xr:uid="{00000000-0005-0000-0000-0000412E0000}"/>
    <cellStyle name="Normal 25 9" xfId="11894" xr:uid="{00000000-0005-0000-0000-0000422E0000}"/>
    <cellStyle name="Normal 25 9 2" xfId="11895" xr:uid="{00000000-0005-0000-0000-0000432E0000}"/>
    <cellStyle name="Normal 25 9 3" xfId="11896" xr:uid="{00000000-0005-0000-0000-0000442E0000}"/>
    <cellStyle name="Normal 25 9 4" xfId="11897" xr:uid="{00000000-0005-0000-0000-0000452E0000}"/>
    <cellStyle name="Normal 250" xfId="11898" xr:uid="{00000000-0005-0000-0000-0000462E0000}"/>
    <cellStyle name="Normal 251" xfId="11899" xr:uid="{00000000-0005-0000-0000-0000472E0000}"/>
    <cellStyle name="Normal 252" xfId="11900" xr:uid="{00000000-0005-0000-0000-0000482E0000}"/>
    <cellStyle name="Normal 253" xfId="11901" xr:uid="{00000000-0005-0000-0000-0000492E0000}"/>
    <cellStyle name="Normal 254" xfId="11902" xr:uid="{00000000-0005-0000-0000-00004A2E0000}"/>
    <cellStyle name="Normal 255" xfId="11903" xr:uid="{00000000-0005-0000-0000-00004B2E0000}"/>
    <cellStyle name="Normal 256" xfId="11904" xr:uid="{00000000-0005-0000-0000-00004C2E0000}"/>
    <cellStyle name="Normal 257" xfId="11905" xr:uid="{00000000-0005-0000-0000-00004D2E0000}"/>
    <cellStyle name="Normal 258" xfId="11906" xr:uid="{00000000-0005-0000-0000-00004E2E0000}"/>
    <cellStyle name="Normal 259" xfId="11907" xr:uid="{00000000-0005-0000-0000-00004F2E0000}"/>
    <cellStyle name="Normal 26" xfId="11908" xr:uid="{00000000-0005-0000-0000-0000502E0000}"/>
    <cellStyle name="Normal 26 10" xfId="11909" xr:uid="{00000000-0005-0000-0000-0000512E0000}"/>
    <cellStyle name="Normal 26 10 2" xfId="11910" xr:uid="{00000000-0005-0000-0000-0000522E0000}"/>
    <cellStyle name="Normal 26 10 3" xfId="11911" xr:uid="{00000000-0005-0000-0000-0000532E0000}"/>
    <cellStyle name="Normal 26 10 4" xfId="11912" xr:uid="{00000000-0005-0000-0000-0000542E0000}"/>
    <cellStyle name="Normal 26 11" xfId="11913" xr:uid="{00000000-0005-0000-0000-0000552E0000}"/>
    <cellStyle name="Normal 26 11 2" xfId="11914" xr:uid="{00000000-0005-0000-0000-0000562E0000}"/>
    <cellStyle name="Normal 26 11 3" xfId="11915" xr:uid="{00000000-0005-0000-0000-0000572E0000}"/>
    <cellStyle name="Normal 26 11 4" xfId="11916" xr:uid="{00000000-0005-0000-0000-0000582E0000}"/>
    <cellStyle name="Normal 26 12" xfId="11917" xr:uid="{00000000-0005-0000-0000-0000592E0000}"/>
    <cellStyle name="Normal 26 12 2" xfId="11918" xr:uid="{00000000-0005-0000-0000-00005A2E0000}"/>
    <cellStyle name="Normal 26 12 3" xfId="11919" xr:uid="{00000000-0005-0000-0000-00005B2E0000}"/>
    <cellStyle name="Normal 26 12 4" xfId="11920" xr:uid="{00000000-0005-0000-0000-00005C2E0000}"/>
    <cellStyle name="Normal 26 13" xfId="11921" xr:uid="{00000000-0005-0000-0000-00005D2E0000}"/>
    <cellStyle name="Normal 26 13 2" xfId="11922" xr:uid="{00000000-0005-0000-0000-00005E2E0000}"/>
    <cellStyle name="Normal 26 13 3" xfId="11923" xr:uid="{00000000-0005-0000-0000-00005F2E0000}"/>
    <cellStyle name="Normal 26 13 4" xfId="11924" xr:uid="{00000000-0005-0000-0000-0000602E0000}"/>
    <cellStyle name="Normal 26 14" xfId="11925" xr:uid="{00000000-0005-0000-0000-0000612E0000}"/>
    <cellStyle name="Normal 26 14 2" xfId="11926" xr:uid="{00000000-0005-0000-0000-0000622E0000}"/>
    <cellStyle name="Normal 26 14 3" xfId="11927" xr:uid="{00000000-0005-0000-0000-0000632E0000}"/>
    <cellStyle name="Normal 26 14 4" xfId="11928" xr:uid="{00000000-0005-0000-0000-0000642E0000}"/>
    <cellStyle name="Normal 26 15" xfId="11929" xr:uid="{00000000-0005-0000-0000-0000652E0000}"/>
    <cellStyle name="Normal 26 15 2" xfId="11930" xr:uid="{00000000-0005-0000-0000-0000662E0000}"/>
    <cellStyle name="Normal 26 15 3" xfId="11931" xr:uid="{00000000-0005-0000-0000-0000672E0000}"/>
    <cellStyle name="Normal 26 15 4" xfId="11932" xr:uid="{00000000-0005-0000-0000-0000682E0000}"/>
    <cellStyle name="Normal 26 16" xfId="11933" xr:uid="{00000000-0005-0000-0000-0000692E0000}"/>
    <cellStyle name="Normal 26 16 2" xfId="11934" xr:uid="{00000000-0005-0000-0000-00006A2E0000}"/>
    <cellStyle name="Normal 26 16 3" xfId="11935" xr:uid="{00000000-0005-0000-0000-00006B2E0000}"/>
    <cellStyle name="Normal 26 16 4" xfId="11936" xr:uid="{00000000-0005-0000-0000-00006C2E0000}"/>
    <cellStyle name="Normal 26 17" xfId="11937" xr:uid="{00000000-0005-0000-0000-00006D2E0000}"/>
    <cellStyle name="Normal 26 17 2" xfId="11938" xr:uid="{00000000-0005-0000-0000-00006E2E0000}"/>
    <cellStyle name="Normal 26 17 3" xfId="11939" xr:uid="{00000000-0005-0000-0000-00006F2E0000}"/>
    <cellStyle name="Normal 26 17 4" xfId="11940" xr:uid="{00000000-0005-0000-0000-0000702E0000}"/>
    <cellStyle name="Normal 26 18" xfId="11941" xr:uid="{00000000-0005-0000-0000-0000712E0000}"/>
    <cellStyle name="Normal 26 18 2" xfId="11942" xr:uid="{00000000-0005-0000-0000-0000722E0000}"/>
    <cellStyle name="Normal 26 18 3" xfId="11943" xr:uid="{00000000-0005-0000-0000-0000732E0000}"/>
    <cellStyle name="Normal 26 18 4" xfId="11944" xr:uid="{00000000-0005-0000-0000-0000742E0000}"/>
    <cellStyle name="Normal 26 19" xfId="11945" xr:uid="{00000000-0005-0000-0000-0000752E0000}"/>
    <cellStyle name="Normal 26 19 2" xfId="11946" xr:uid="{00000000-0005-0000-0000-0000762E0000}"/>
    <cellStyle name="Normal 26 19 3" xfId="11947" xr:uid="{00000000-0005-0000-0000-0000772E0000}"/>
    <cellStyle name="Normal 26 19 4" xfId="11948" xr:uid="{00000000-0005-0000-0000-0000782E0000}"/>
    <cellStyle name="Normal 26 2" xfId="11949" xr:uid="{00000000-0005-0000-0000-0000792E0000}"/>
    <cellStyle name="Normal 26 2 10" xfId="11950" xr:uid="{00000000-0005-0000-0000-00007A2E0000}"/>
    <cellStyle name="Normal 26 2 11" xfId="11951" xr:uid="{00000000-0005-0000-0000-00007B2E0000}"/>
    <cellStyle name="Normal 26 2 12" xfId="11952" xr:uid="{00000000-0005-0000-0000-00007C2E0000}"/>
    <cellStyle name="Normal 26 2 13" xfId="11953" xr:uid="{00000000-0005-0000-0000-00007D2E0000}"/>
    <cellStyle name="Normal 26 2 14" xfId="11954" xr:uid="{00000000-0005-0000-0000-00007E2E0000}"/>
    <cellStyle name="Normal 26 2 15" xfId="11955" xr:uid="{00000000-0005-0000-0000-00007F2E0000}"/>
    <cellStyle name="Normal 26 2 16" xfId="11956" xr:uid="{00000000-0005-0000-0000-0000802E0000}"/>
    <cellStyle name="Normal 26 2 17" xfId="11957" xr:uid="{00000000-0005-0000-0000-0000812E0000}"/>
    <cellStyle name="Normal 26 2 18" xfId="11958" xr:uid="{00000000-0005-0000-0000-0000822E0000}"/>
    <cellStyle name="Normal 26 2 19" xfId="11959" xr:uid="{00000000-0005-0000-0000-0000832E0000}"/>
    <cellStyle name="Normal 26 2 2" xfId="11960" xr:uid="{00000000-0005-0000-0000-0000842E0000}"/>
    <cellStyle name="Normal 26 2 2 2" xfId="11961" xr:uid="{00000000-0005-0000-0000-0000852E0000}"/>
    <cellStyle name="Normal 26 2 3" xfId="11962" xr:uid="{00000000-0005-0000-0000-0000862E0000}"/>
    <cellStyle name="Normal 26 2 4" xfId="11963" xr:uid="{00000000-0005-0000-0000-0000872E0000}"/>
    <cellStyle name="Normal 26 2 5" xfId="11964" xr:uid="{00000000-0005-0000-0000-0000882E0000}"/>
    <cellStyle name="Normal 26 2 6" xfId="11965" xr:uid="{00000000-0005-0000-0000-0000892E0000}"/>
    <cellStyle name="Normal 26 2 7" xfId="11966" xr:uid="{00000000-0005-0000-0000-00008A2E0000}"/>
    <cellStyle name="Normal 26 2 8" xfId="11967" xr:uid="{00000000-0005-0000-0000-00008B2E0000}"/>
    <cellStyle name="Normal 26 2 9" xfId="11968" xr:uid="{00000000-0005-0000-0000-00008C2E0000}"/>
    <cellStyle name="Normal 26 20" xfId="11969" xr:uid="{00000000-0005-0000-0000-00008D2E0000}"/>
    <cellStyle name="Normal 26 20 2" xfId="11970" xr:uid="{00000000-0005-0000-0000-00008E2E0000}"/>
    <cellStyle name="Normal 26 20 3" xfId="11971" xr:uid="{00000000-0005-0000-0000-00008F2E0000}"/>
    <cellStyle name="Normal 26 20 4" xfId="11972" xr:uid="{00000000-0005-0000-0000-0000902E0000}"/>
    <cellStyle name="Normal 26 21" xfId="11973" xr:uid="{00000000-0005-0000-0000-0000912E0000}"/>
    <cellStyle name="Normal 26 21 2" xfId="11974" xr:uid="{00000000-0005-0000-0000-0000922E0000}"/>
    <cellStyle name="Normal 26 21 3" xfId="11975" xr:uid="{00000000-0005-0000-0000-0000932E0000}"/>
    <cellStyle name="Normal 26 22" xfId="11976" xr:uid="{00000000-0005-0000-0000-0000942E0000}"/>
    <cellStyle name="Normal 26 22 2" xfId="11977" xr:uid="{00000000-0005-0000-0000-0000952E0000}"/>
    <cellStyle name="Normal 26 22 3" xfId="11978" xr:uid="{00000000-0005-0000-0000-0000962E0000}"/>
    <cellStyle name="Normal 26 23" xfId="11979" xr:uid="{00000000-0005-0000-0000-0000972E0000}"/>
    <cellStyle name="Normal 26 23 2" xfId="11980" xr:uid="{00000000-0005-0000-0000-0000982E0000}"/>
    <cellStyle name="Normal 26 23 3" xfId="11981" xr:uid="{00000000-0005-0000-0000-0000992E0000}"/>
    <cellStyle name="Normal 26 24" xfId="11982" xr:uid="{00000000-0005-0000-0000-00009A2E0000}"/>
    <cellStyle name="Normal 26 24 2" xfId="11983" xr:uid="{00000000-0005-0000-0000-00009B2E0000}"/>
    <cellStyle name="Normal 26 25" xfId="11984" xr:uid="{00000000-0005-0000-0000-00009C2E0000}"/>
    <cellStyle name="Normal 26 25 2" xfId="11985" xr:uid="{00000000-0005-0000-0000-00009D2E0000}"/>
    <cellStyle name="Normal 26 26" xfId="11986" xr:uid="{00000000-0005-0000-0000-00009E2E0000}"/>
    <cellStyle name="Normal 26 26 2" xfId="11987" xr:uid="{00000000-0005-0000-0000-00009F2E0000}"/>
    <cellStyle name="Normal 26 27" xfId="11988" xr:uid="{00000000-0005-0000-0000-0000A02E0000}"/>
    <cellStyle name="Normal 26 28" xfId="11989" xr:uid="{00000000-0005-0000-0000-0000A12E0000}"/>
    <cellStyle name="Normal 26 3" xfId="11990" xr:uid="{00000000-0005-0000-0000-0000A22E0000}"/>
    <cellStyle name="Normal 26 3 2" xfId="11991" xr:uid="{00000000-0005-0000-0000-0000A32E0000}"/>
    <cellStyle name="Normal 26 3 2 2" xfId="11992" xr:uid="{00000000-0005-0000-0000-0000A42E0000}"/>
    <cellStyle name="Normal 26 3 2 3" xfId="11993" xr:uid="{00000000-0005-0000-0000-0000A52E0000}"/>
    <cellStyle name="Normal 26 3 3" xfId="11994" xr:uid="{00000000-0005-0000-0000-0000A62E0000}"/>
    <cellStyle name="Normal 26 3 3 2" xfId="11995" xr:uid="{00000000-0005-0000-0000-0000A72E0000}"/>
    <cellStyle name="Normal 26 3 3 3" xfId="11996" xr:uid="{00000000-0005-0000-0000-0000A82E0000}"/>
    <cellStyle name="Normal 26 3 4" xfId="11997" xr:uid="{00000000-0005-0000-0000-0000A92E0000}"/>
    <cellStyle name="Normal 26 3 4 2" xfId="11998" xr:uid="{00000000-0005-0000-0000-0000AA2E0000}"/>
    <cellStyle name="Normal 26 3 4 3" xfId="11999" xr:uid="{00000000-0005-0000-0000-0000AB2E0000}"/>
    <cellStyle name="Normal 26 3 5" xfId="12000" xr:uid="{00000000-0005-0000-0000-0000AC2E0000}"/>
    <cellStyle name="Normal 26 3 5 2" xfId="12001" xr:uid="{00000000-0005-0000-0000-0000AD2E0000}"/>
    <cellStyle name="Normal 26 3 6" xfId="12002" xr:uid="{00000000-0005-0000-0000-0000AE2E0000}"/>
    <cellStyle name="Normal 26 3 6 2" xfId="12003" xr:uid="{00000000-0005-0000-0000-0000AF2E0000}"/>
    <cellStyle name="Normal 26 3 7" xfId="12004" xr:uid="{00000000-0005-0000-0000-0000B02E0000}"/>
    <cellStyle name="Normal 26 3 7 2" xfId="12005" xr:uid="{00000000-0005-0000-0000-0000B12E0000}"/>
    <cellStyle name="Normal 26 3 8" xfId="12006" xr:uid="{00000000-0005-0000-0000-0000B22E0000}"/>
    <cellStyle name="Normal 26 3 9" xfId="12007" xr:uid="{00000000-0005-0000-0000-0000B32E0000}"/>
    <cellStyle name="Normal 26 4" xfId="12008" xr:uid="{00000000-0005-0000-0000-0000B42E0000}"/>
    <cellStyle name="Normal 26 4 2" xfId="12009" xr:uid="{00000000-0005-0000-0000-0000B52E0000}"/>
    <cellStyle name="Normal 26 4 3" xfId="12010" xr:uid="{00000000-0005-0000-0000-0000B62E0000}"/>
    <cellStyle name="Normal 26 4 4" xfId="12011" xr:uid="{00000000-0005-0000-0000-0000B72E0000}"/>
    <cellStyle name="Normal 26 5" xfId="12012" xr:uid="{00000000-0005-0000-0000-0000B82E0000}"/>
    <cellStyle name="Normal 26 5 2" xfId="12013" xr:uid="{00000000-0005-0000-0000-0000B92E0000}"/>
    <cellStyle name="Normal 26 5 3" xfId="12014" xr:uid="{00000000-0005-0000-0000-0000BA2E0000}"/>
    <cellStyle name="Normal 26 5 4" xfId="12015" xr:uid="{00000000-0005-0000-0000-0000BB2E0000}"/>
    <cellStyle name="Normal 26 6" xfId="12016" xr:uid="{00000000-0005-0000-0000-0000BC2E0000}"/>
    <cellStyle name="Normal 26 6 2" xfId="12017" xr:uid="{00000000-0005-0000-0000-0000BD2E0000}"/>
    <cellStyle name="Normal 26 6 3" xfId="12018" xr:uid="{00000000-0005-0000-0000-0000BE2E0000}"/>
    <cellStyle name="Normal 26 6 4" xfId="12019" xr:uid="{00000000-0005-0000-0000-0000BF2E0000}"/>
    <cellStyle name="Normal 26 7" xfId="12020" xr:uid="{00000000-0005-0000-0000-0000C02E0000}"/>
    <cellStyle name="Normal 26 7 2" xfId="12021" xr:uid="{00000000-0005-0000-0000-0000C12E0000}"/>
    <cellStyle name="Normal 26 7 3" xfId="12022" xr:uid="{00000000-0005-0000-0000-0000C22E0000}"/>
    <cellStyle name="Normal 26 7 4" xfId="12023" xr:uid="{00000000-0005-0000-0000-0000C32E0000}"/>
    <cellStyle name="Normal 26 8" xfId="12024" xr:uid="{00000000-0005-0000-0000-0000C42E0000}"/>
    <cellStyle name="Normal 26 8 2" xfId="12025" xr:uid="{00000000-0005-0000-0000-0000C52E0000}"/>
    <cellStyle name="Normal 26 8 3" xfId="12026" xr:uid="{00000000-0005-0000-0000-0000C62E0000}"/>
    <cellStyle name="Normal 26 8 4" xfId="12027" xr:uid="{00000000-0005-0000-0000-0000C72E0000}"/>
    <cellStyle name="Normal 26 9" xfId="12028" xr:uid="{00000000-0005-0000-0000-0000C82E0000}"/>
    <cellStyle name="Normal 26 9 2" xfId="12029" xr:uid="{00000000-0005-0000-0000-0000C92E0000}"/>
    <cellStyle name="Normal 26 9 3" xfId="12030" xr:uid="{00000000-0005-0000-0000-0000CA2E0000}"/>
    <cellStyle name="Normal 26 9 4" xfId="12031" xr:uid="{00000000-0005-0000-0000-0000CB2E0000}"/>
    <cellStyle name="Normal 26_Financial Impacts" xfId="12032" xr:uid="{00000000-0005-0000-0000-0000CC2E0000}"/>
    <cellStyle name="Normal 260" xfId="12033" xr:uid="{00000000-0005-0000-0000-0000CD2E0000}"/>
    <cellStyle name="Normal 261" xfId="12034" xr:uid="{00000000-0005-0000-0000-0000CE2E0000}"/>
    <cellStyle name="Normal 262" xfId="12035" xr:uid="{00000000-0005-0000-0000-0000CF2E0000}"/>
    <cellStyle name="Normal 263" xfId="12036" xr:uid="{00000000-0005-0000-0000-0000D02E0000}"/>
    <cellStyle name="Normal 264" xfId="12037" xr:uid="{00000000-0005-0000-0000-0000D12E0000}"/>
    <cellStyle name="Normal 265" xfId="12038" xr:uid="{00000000-0005-0000-0000-0000D22E0000}"/>
    <cellStyle name="Normal 266" xfId="12039" xr:uid="{00000000-0005-0000-0000-0000D32E0000}"/>
    <cellStyle name="Normal 267" xfId="12040" xr:uid="{00000000-0005-0000-0000-0000D42E0000}"/>
    <cellStyle name="Normal 268" xfId="12041" xr:uid="{00000000-0005-0000-0000-0000D52E0000}"/>
    <cellStyle name="Normal 269" xfId="12042" xr:uid="{00000000-0005-0000-0000-0000D62E0000}"/>
    <cellStyle name="Normal 27" xfId="12043" xr:uid="{00000000-0005-0000-0000-0000D72E0000}"/>
    <cellStyle name="Normal 27 10" xfId="12044" xr:uid="{00000000-0005-0000-0000-0000D82E0000}"/>
    <cellStyle name="Normal 27 10 2" xfId="12045" xr:uid="{00000000-0005-0000-0000-0000D92E0000}"/>
    <cellStyle name="Normal 27 10 3" xfId="12046" xr:uid="{00000000-0005-0000-0000-0000DA2E0000}"/>
    <cellStyle name="Normal 27 10 4" xfId="12047" xr:uid="{00000000-0005-0000-0000-0000DB2E0000}"/>
    <cellStyle name="Normal 27 11" xfId="12048" xr:uid="{00000000-0005-0000-0000-0000DC2E0000}"/>
    <cellStyle name="Normal 27 11 2" xfId="12049" xr:uid="{00000000-0005-0000-0000-0000DD2E0000}"/>
    <cellStyle name="Normal 27 11 3" xfId="12050" xr:uid="{00000000-0005-0000-0000-0000DE2E0000}"/>
    <cellStyle name="Normal 27 11 4" xfId="12051" xr:uid="{00000000-0005-0000-0000-0000DF2E0000}"/>
    <cellStyle name="Normal 27 12" xfId="12052" xr:uid="{00000000-0005-0000-0000-0000E02E0000}"/>
    <cellStyle name="Normal 27 12 2" xfId="12053" xr:uid="{00000000-0005-0000-0000-0000E12E0000}"/>
    <cellStyle name="Normal 27 12 3" xfId="12054" xr:uid="{00000000-0005-0000-0000-0000E22E0000}"/>
    <cellStyle name="Normal 27 12 4" xfId="12055" xr:uid="{00000000-0005-0000-0000-0000E32E0000}"/>
    <cellStyle name="Normal 27 13" xfId="12056" xr:uid="{00000000-0005-0000-0000-0000E42E0000}"/>
    <cellStyle name="Normal 27 13 2" xfId="12057" xr:uid="{00000000-0005-0000-0000-0000E52E0000}"/>
    <cellStyle name="Normal 27 13 3" xfId="12058" xr:uid="{00000000-0005-0000-0000-0000E62E0000}"/>
    <cellStyle name="Normal 27 13 4" xfId="12059" xr:uid="{00000000-0005-0000-0000-0000E72E0000}"/>
    <cellStyle name="Normal 27 14" xfId="12060" xr:uid="{00000000-0005-0000-0000-0000E82E0000}"/>
    <cellStyle name="Normal 27 14 2" xfId="12061" xr:uid="{00000000-0005-0000-0000-0000E92E0000}"/>
    <cellStyle name="Normal 27 14 3" xfId="12062" xr:uid="{00000000-0005-0000-0000-0000EA2E0000}"/>
    <cellStyle name="Normal 27 14 4" xfId="12063" xr:uid="{00000000-0005-0000-0000-0000EB2E0000}"/>
    <cellStyle name="Normal 27 15" xfId="12064" xr:uid="{00000000-0005-0000-0000-0000EC2E0000}"/>
    <cellStyle name="Normal 27 15 2" xfId="12065" xr:uid="{00000000-0005-0000-0000-0000ED2E0000}"/>
    <cellStyle name="Normal 27 15 3" xfId="12066" xr:uid="{00000000-0005-0000-0000-0000EE2E0000}"/>
    <cellStyle name="Normal 27 15 4" xfId="12067" xr:uid="{00000000-0005-0000-0000-0000EF2E0000}"/>
    <cellStyle name="Normal 27 16" xfId="12068" xr:uid="{00000000-0005-0000-0000-0000F02E0000}"/>
    <cellStyle name="Normal 27 16 2" xfId="12069" xr:uid="{00000000-0005-0000-0000-0000F12E0000}"/>
    <cellStyle name="Normal 27 16 3" xfId="12070" xr:uid="{00000000-0005-0000-0000-0000F22E0000}"/>
    <cellStyle name="Normal 27 16 4" xfId="12071" xr:uid="{00000000-0005-0000-0000-0000F32E0000}"/>
    <cellStyle name="Normal 27 17" xfId="12072" xr:uid="{00000000-0005-0000-0000-0000F42E0000}"/>
    <cellStyle name="Normal 27 17 2" xfId="12073" xr:uid="{00000000-0005-0000-0000-0000F52E0000}"/>
    <cellStyle name="Normal 27 17 3" xfId="12074" xr:uid="{00000000-0005-0000-0000-0000F62E0000}"/>
    <cellStyle name="Normal 27 17 4" xfId="12075" xr:uid="{00000000-0005-0000-0000-0000F72E0000}"/>
    <cellStyle name="Normal 27 18" xfId="12076" xr:uid="{00000000-0005-0000-0000-0000F82E0000}"/>
    <cellStyle name="Normal 27 18 2" xfId="12077" xr:uid="{00000000-0005-0000-0000-0000F92E0000}"/>
    <cellStyle name="Normal 27 18 3" xfId="12078" xr:uid="{00000000-0005-0000-0000-0000FA2E0000}"/>
    <cellStyle name="Normal 27 18 4" xfId="12079" xr:uid="{00000000-0005-0000-0000-0000FB2E0000}"/>
    <cellStyle name="Normal 27 19" xfId="12080" xr:uid="{00000000-0005-0000-0000-0000FC2E0000}"/>
    <cellStyle name="Normal 27 19 2" xfId="12081" xr:uid="{00000000-0005-0000-0000-0000FD2E0000}"/>
    <cellStyle name="Normal 27 19 3" xfId="12082" xr:uid="{00000000-0005-0000-0000-0000FE2E0000}"/>
    <cellStyle name="Normal 27 19 4" xfId="12083" xr:uid="{00000000-0005-0000-0000-0000FF2E0000}"/>
    <cellStyle name="Normal 27 2" xfId="12084" xr:uid="{00000000-0005-0000-0000-0000002F0000}"/>
    <cellStyle name="Normal 27 2 10" xfId="12085" xr:uid="{00000000-0005-0000-0000-0000012F0000}"/>
    <cellStyle name="Normal 27 2 11" xfId="12086" xr:uid="{00000000-0005-0000-0000-0000022F0000}"/>
    <cellStyle name="Normal 27 2 12" xfId="12087" xr:uid="{00000000-0005-0000-0000-0000032F0000}"/>
    <cellStyle name="Normal 27 2 13" xfId="12088" xr:uid="{00000000-0005-0000-0000-0000042F0000}"/>
    <cellStyle name="Normal 27 2 14" xfId="12089" xr:uid="{00000000-0005-0000-0000-0000052F0000}"/>
    <cellStyle name="Normal 27 2 15" xfId="12090" xr:uid="{00000000-0005-0000-0000-0000062F0000}"/>
    <cellStyle name="Normal 27 2 16" xfId="12091" xr:uid="{00000000-0005-0000-0000-0000072F0000}"/>
    <cellStyle name="Normal 27 2 17" xfId="12092" xr:uid="{00000000-0005-0000-0000-0000082F0000}"/>
    <cellStyle name="Normal 27 2 18" xfId="12093" xr:uid="{00000000-0005-0000-0000-0000092F0000}"/>
    <cellStyle name="Normal 27 2 19" xfId="12094" xr:uid="{00000000-0005-0000-0000-00000A2F0000}"/>
    <cellStyle name="Normal 27 2 2" xfId="12095" xr:uid="{00000000-0005-0000-0000-00000B2F0000}"/>
    <cellStyle name="Normal 27 2 2 2" xfId="12096" xr:uid="{00000000-0005-0000-0000-00000C2F0000}"/>
    <cellStyle name="Normal 27 2 3" xfId="12097" xr:uid="{00000000-0005-0000-0000-00000D2F0000}"/>
    <cellStyle name="Normal 27 2 4" xfId="12098" xr:uid="{00000000-0005-0000-0000-00000E2F0000}"/>
    <cellStyle name="Normal 27 2 5" xfId="12099" xr:uid="{00000000-0005-0000-0000-00000F2F0000}"/>
    <cellStyle name="Normal 27 2 6" xfId="12100" xr:uid="{00000000-0005-0000-0000-0000102F0000}"/>
    <cellStyle name="Normal 27 2 7" xfId="12101" xr:uid="{00000000-0005-0000-0000-0000112F0000}"/>
    <cellStyle name="Normal 27 2 8" xfId="12102" xr:uid="{00000000-0005-0000-0000-0000122F0000}"/>
    <cellStyle name="Normal 27 2 9" xfId="12103" xr:uid="{00000000-0005-0000-0000-0000132F0000}"/>
    <cellStyle name="Normal 27 20" xfId="12104" xr:uid="{00000000-0005-0000-0000-0000142F0000}"/>
    <cellStyle name="Normal 27 20 2" xfId="12105" xr:uid="{00000000-0005-0000-0000-0000152F0000}"/>
    <cellStyle name="Normal 27 20 3" xfId="12106" xr:uid="{00000000-0005-0000-0000-0000162F0000}"/>
    <cellStyle name="Normal 27 20 4" xfId="12107" xr:uid="{00000000-0005-0000-0000-0000172F0000}"/>
    <cellStyle name="Normal 27 21" xfId="12108" xr:uid="{00000000-0005-0000-0000-0000182F0000}"/>
    <cellStyle name="Normal 27 21 2" xfId="12109" xr:uid="{00000000-0005-0000-0000-0000192F0000}"/>
    <cellStyle name="Normal 27 21 3" xfId="12110" xr:uid="{00000000-0005-0000-0000-00001A2F0000}"/>
    <cellStyle name="Normal 27 22" xfId="12111" xr:uid="{00000000-0005-0000-0000-00001B2F0000}"/>
    <cellStyle name="Normal 27 22 2" xfId="12112" xr:uid="{00000000-0005-0000-0000-00001C2F0000}"/>
    <cellStyle name="Normal 27 22 3" xfId="12113" xr:uid="{00000000-0005-0000-0000-00001D2F0000}"/>
    <cellStyle name="Normal 27 23" xfId="12114" xr:uid="{00000000-0005-0000-0000-00001E2F0000}"/>
    <cellStyle name="Normal 27 23 2" xfId="12115" xr:uid="{00000000-0005-0000-0000-00001F2F0000}"/>
    <cellStyle name="Normal 27 23 3" xfId="12116" xr:uid="{00000000-0005-0000-0000-0000202F0000}"/>
    <cellStyle name="Normal 27 24" xfId="12117" xr:uid="{00000000-0005-0000-0000-0000212F0000}"/>
    <cellStyle name="Normal 27 24 2" xfId="12118" xr:uid="{00000000-0005-0000-0000-0000222F0000}"/>
    <cellStyle name="Normal 27 25" xfId="12119" xr:uid="{00000000-0005-0000-0000-0000232F0000}"/>
    <cellStyle name="Normal 27 25 2" xfId="12120" xr:uid="{00000000-0005-0000-0000-0000242F0000}"/>
    <cellStyle name="Normal 27 26" xfId="12121" xr:uid="{00000000-0005-0000-0000-0000252F0000}"/>
    <cellStyle name="Normal 27 26 2" xfId="12122" xr:uid="{00000000-0005-0000-0000-0000262F0000}"/>
    <cellStyle name="Normal 27 27" xfId="12123" xr:uid="{00000000-0005-0000-0000-0000272F0000}"/>
    <cellStyle name="Normal 27 28" xfId="12124" xr:uid="{00000000-0005-0000-0000-0000282F0000}"/>
    <cellStyle name="Normal 27 3" xfId="12125" xr:uid="{00000000-0005-0000-0000-0000292F0000}"/>
    <cellStyle name="Normal 27 3 2" xfId="12126" xr:uid="{00000000-0005-0000-0000-00002A2F0000}"/>
    <cellStyle name="Normal 27 3 2 2" xfId="12127" xr:uid="{00000000-0005-0000-0000-00002B2F0000}"/>
    <cellStyle name="Normal 27 3 2 3" xfId="12128" xr:uid="{00000000-0005-0000-0000-00002C2F0000}"/>
    <cellStyle name="Normal 27 3 3" xfId="12129" xr:uid="{00000000-0005-0000-0000-00002D2F0000}"/>
    <cellStyle name="Normal 27 3 3 2" xfId="12130" xr:uid="{00000000-0005-0000-0000-00002E2F0000}"/>
    <cellStyle name="Normal 27 3 3 3" xfId="12131" xr:uid="{00000000-0005-0000-0000-00002F2F0000}"/>
    <cellStyle name="Normal 27 3 4" xfId="12132" xr:uid="{00000000-0005-0000-0000-0000302F0000}"/>
    <cellStyle name="Normal 27 3 4 2" xfId="12133" xr:uid="{00000000-0005-0000-0000-0000312F0000}"/>
    <cellStyle name="Normal 27 3 4 3" xfId="12134" xr:uid="{00000000-0005-0000-0000-0000322F0000}"/>
    <cellStyle name="Normal 27 3 5" xfId="12135" xr:uid="{00000000-0005-0000-0000-0000332F0000}"/>
    <cellStyle name="Normal 27 3 5 2" xfId="12136" xr:uid="{00000000-0005-0000-0000-0000342F0000}"/>
    <cellStyle name="Normal 27 3 6" xfId="12137" xr:uid="{00000000-0005-0000-0000-0000352F0000}"/>
    <cellStyle name="Normal 27 3 6 2" xfId="12138" xr:uid="{00000000-0005-0000-0000-0000362F0000}"/>
    <cellStyle name="Normal 27 3 7" xfId="12139" xr:uid="{00000000-0005-0000-0000-0000372F0000}"/>
    <cellStyle name="Normal 27 3 7 2" xfId="12140" xr:uid="{00000000-0005-0000-0000-0000382F0000}"/>
    <cellStyle name="Normal 27 3 8" xfId="12141" xr:uid="{00000000-0005-0000-0000-0000392F0000}"/>
    <cellStyle name="Normal 27 3 9" xfId="12142" xr:uid="{00000000-0005-0000-0000-00003A2F0000}"/>
    <cellStyle name="Normal 27 4" xfId="12143" xr:uid="{00000000-0005-0000-0000-00003B2F0000}"/>
    <cellStyle name="Normal 27 4 2" xfId="12144" xr:uid="{00000000-0005-0000-0000-00003C2F0000}"/>
    <cellStyle name="Normal 27 4 3" xfId="12145" xr:uid="{00000000-0005-0000-0000-00003D2F0000}"/>
    <cellStyle name="Normal 27 4 4" xfId="12146" xr:uid="{00000000-0005-0000-0000-00003E2F0000}"/>
    <cellStyle name="Normal 27 5" xfId="12147" xr:uid="{00000000-0005-0000-0000-00003F2F0000}"/>
    <cellStyle name="Normal 27 5 2" xfId="12148" xr:uid="{00000000-0005-0000-0000-0000402F0000}"/>
    <cellStyle name="Normal 27 5 3" xfId="12149" xr:uid="{00000000-0005-0000-0000-0000412F0000}"/>
    <cellStyle name="Normal 27 5 4" xfId="12150" xr:uid="{00000000-0005-0000-0000-0000422F0000}"/>
    <cellStyle name="Normal 27 6" xfId="12151" xr:uid="{00000000-0005-0000-0000-0000432F0000}"/>
    <cellStyle name="Normal 27 6 2" xfId="12152" xr:uid="{00000000-0005-0000-0000-0000442F0000}"/>
    <cellStyle name="Normal 27 6 3" xfId="12153" xr:uid="{00000000-0005-0000-0000-0000452F0000}"/>
    <cellStyle name="Normal 27 6 4" xfId="12154" xr:uid="{00000000-0005-0000-0000-0000462F0000}"/>
    <cellStyle name="Normal 27 7" xfId="12155" xr:uid="{00000000-0005-0000-0000-0000472F0000}"/>
    <cellStyle name="Normal 27 7 2" xfId="12156" xr:uid="{00000000-0005-0000-0000-0000482F0000}"/>
    <cellStyle name="Normal 27 7 3" xfId="12157" xr:uid="{00000000-0005-0000-0000-0000492F0000}"/>
    <cellStyle name="Normal 27 7 4" xfId="12158" xr:uid="{00000000-0005-0000-0000-00004A2F0000}"/>
    <cellStyle name="Normal 27 8" xfId="12159" xr:uid="{00000000-0005-0000-0000-00004B2F0000}"/>
    <cellStyle name="Normal 27 8 2" xfId="12160" xr:uid="{00000000-0005-0000-0000-00004C2F0000}"/>
    <cellStyle name="Normal 27 8 3" xfId="12161" xr:uid="{00000000-0005-0000-0000-00004D2F0000}"/>
    <cellStyle name="Normal 27 8 4" xfId="12162" xr:uid="{00000000-0005-0000-0000-00004E2F0000}"/>
    <cellStyle name="Normal 27 9" xfId="12163" xr:uid="{00000000-0005-0000-0000-00004F2F0000}"/>
    <cellStyle name="Normal 27 9 2" xfId="12164" xr:uid="{00000000-0005-0000-0000-0000502F0000}"/>
    <cellStyle name="Normal 27 9 3" xfId="12165" xr:uid="{00000000-0005-0000-0000-0000512F0000}"/>
    <cellStyle name="Normal 27 9 4" xfId="12166" xr:uid="{00000000-0005-0000-0000-0000522F0000}"/>
    <cellStyle name="Normal 27_Financial Impacts" xfId="12167" xr:uid="{00000000-0005-0000-0000-0000532F0000}"/>
    <cellStyle name="Normal 270" xfId="12168" xr:uid="{00000000-0005-0000-0000-0000542F0000}"/>
    <cellStyle name="Normal 271" xfId="12169" xr:uid="{00000000-0005-0000-0000-0000552F0000}"/>
    <cellStyle name="Normal 272" xfId="12170" xr:uid="{00000000-0005-0000-0000-0000562F0000}"/>
    <cellStyle name="Normal 273" xfId="12171" xr:uid="{00000000-0005-0000-0000-0000572F0000}"/>
    <cellStyle name="Normal 274" xfId="12172" xr:uid="{00000000-0005-0000-0000-0000582F0000}"/>
    <cellStyle name="Normal 275" xfId="12173" xr:uid="{00000000-0005-0000-0000-0000592F0000}"/>
    <cellStyle name="Normal 276" xfId="12174" xr:uid="{00000000-0005-0000-0000-00005A2F0000}"/>
    <cellStyle name="Normal 277" xfId="12175" xr:uid="{00000000-0005-0000-0000-00005B2F0000}"/>
    <cellStyle name="Normal 278" xfId="12176" xr:uid="{00000000-0005-0000-0000-00005C2F0000}"/>
    <cellStyle name="Normal 279" xfId="12177" xr:uid="{00000000-0005-0000-0000-00005D2F0000}"/>
    <cellStyle name="Normal 28" xfId="12178" xr:uid="{00000000-0005-0000-0000-00005E2F0000}"/>
    <cellStyle name="Normal 28 10" xfId="12179" xr:uid="{00000000-0005-0000-0000-00005F2F0000}"/>
    <cellStyle name="Normal 28 10 2" xfId="12180" xr:uid="{00000000-0005-0000-0000-0000602F0000}"/>
    <cellStyle name="Normal 28 11" xfId="12181" xr:uid="{00000000-0005-0000-0000-0000612F0000}"/>
    <cellStyle name="Normal 28 12" xfId="12182" xr:uid="{00000000-0005-0000-0000-0000622F0000}"/>
    <cellStyle name="Normal 28 2" xfId="12183" xr:uid="{00000000-0005-0000-0000-0000632F0000}"/>
    <cellStyle name="Normal 28 2 10" xfId="12184" xr:uid="{00000000-0005-0000-0000-0000642F0000}"/>
    <cellStyle name="Normal 28 2 11" xfId="12185" xr:uid="{00000000-0005-0000-0000-0000652F0000}"/>
    <cellStyle name="Normal 28 2 12" xfId="12186" xr:uid="{00000000-0005-0000-0000-0000662F0000}"/>
    <cellStyle name="Normal 28 2 13" xfId="12187" xr:uid="{00000000-0005-0000-0000-0000672F0000}"/>
    <cellStyle name="Normal 28 2 14" xfId="12188" xr:uid="{00000000-0005-0000-0000-0000682F0000}"/>
    <cellStyle name="Normal 28 2 15" xfId="12189" xr:uid="{00000000-0005-0000-0000-0000692F0000}"/>
    <cellStyle name="Normal 28 2 16" xfId="12190" xr:uid="{00000000-0005-0000-0000-00006A2F0000}"/>
    <cellStyle name="Normal 28 2 17" xfId="12191" xr:uid="{00000000-0005-0000-0000-00006B2F0000}"/>
    <cellStyle name="Normal 28 2 18" xfId="12192" xr:uid="{00000000-0005-0000-0000-00006C2F0000}"/>
    <cellStyle name="Normal 28 2 19" xfId="12193" xr:uid="{00000000-0005-0000-0000-00006D2F0000}"/>
    <cellStyle name="Normal 28 2 2" xfId="12194" xr:uid="{00000000-0005-0000-0000-00006E2F0000}"/>
    <cellStyle name="Normal 28 2 2 2" xfId="12195" xr:uid="{00000000-0005-0000-0000-00006F2F0000}"/>
    <cellStyle name="Normal 28 2 3" xfId="12196" xr:uid="{00000000-0005-0000-0000-0000702F0000}"/>
    <cellStyle name="Normal 28 2 4" xfId="12197" xr:uid="{00000000-0005-0000-0000-0000712F0000}"/>
    <cellStyle name="Normal 28 2 5" xfId="12198" xr:uid="{00000000-0005-0000-0000-0000722F0000}"/>
    <cellStyle name="Normal 28 2 6" xfId="12199" xr:uid="{00000000-0005-0000-0000-0000732F0000}"/>
    <cellStyle name="Normal 28 2 7" xfId="12200" xr:uid="{00000000-0005-0000-0000-0000742F0000}"/>
    <cellStyle name="Normal 28 2 8" xfId="12201" xr:uid="{00000000-0005-0000-0000-0000752F0000}"/>
    <cellStyle name="Normal 28 2 9" xfId="12202" xr:uid="{00000000-0005-0000-0000-0000762F0000}"/>
    <cellStyle name="Normal 28 3" xfId="12203" xr:uid="{00000000-0005-0000-0000-0000772F0000}"/>
    <cellStyle name="Normal 28 3 2" xfId="12204" xr:uid="{00000000-0005-0000-0000-0000782F0000}"/>
    <cellStyle name="Normal 28 3 2 2" xfId="12205" xr:uid="{00000000-0005-0000-0000-0000792F0000}"/>
    <cellStyle name="Normal 28 3 2 3" xfId="12206" xr:uid="{00000000-0005-0000-0000-00007A2F0000}"/>
    <cellStyle name="Normal 28 3 3" xfId="12207" xr:uid="{00000000-0005-0000-0000-00007B2F0000}"/>
    <cellStyle name="Normal 28 3 3 2" xfId="12208" xr:uid="{00000000-0005-0000-0000-00007C2F0000}"/>
    <cellStyle name="Normal 28 3 3 3" xfId="12209" xr:uid="{00000000-0005-0000-0000-00007D2F0000}"/>
    <cellStyle name="Normal 28 3 4" xfId="12210" xr:uid="{00000000-0005-0000-0000-00007E2F0000}"/>
    <cellStyle name="Normal 28 3 4 2" xfId="12211" xr:uid="{00000000-0005-0000-0000-00007F2F0000}"/>
    <cellStyle name="Normal 28 3 4 3" xfId="12212" xr:uid="{00000000-0005-0000-0000-0000802F0000}"/>
    <cellStyle name="Normal 28 3 5" xfId="12213" xr:uid="{00000000-0005-0000-0000-0000812F0000}"/>
    <cellStyle name="Normal 28 3 5 2" xfId="12214" xr:uid="{00000000-0005-0000-0000-0000822F0000}"/>
    <cellStyle name="Normal 28 3 6" xfId="12215" xr:uid="{00000000-0005-0000-0000-0000832F0000}"/>
    <cellStyle name="Normal 28 3 6 2" xfId="12216" xr:uid="{00000000-0005-0000-0000-0000842F0000}"/>
    <cellStyle name="Normal 28 3 7" xfId="12217" xr:uid="{00000000-0005-0000-0000-0000852F0000}"/>
    <cellStyle name="Normal 28 3 7 2" xfId="12218" xr:uid="{00000000-0005-0000-0000-0000862F0000}"/>
    <cellStyle name="Normal 28 3 8" xfId="12219" xr:uid="{00000000-0005-0000-0000-0000872F0000}"/>
    <cellStyle name="Normal 28 3 9" xfId="12220" xr:uid="{00000000-0005-0000-0000-0000882F0000}"/>
    <cellStyle name="Normal 28 4" xfId="12221" xr:uid="{00000000-0005-0000-0000-0000892F0000}"/>
    <cellStyle name="Normal 28 4 2" xfId="12222" xr:uid="{00000000-0005-0000-0000-00008A2F0000}"/>
    <cellStyle name="Normal 28 4 3" xfId="12223" xr:uid="{00000000-0005-0000-0000-00008B2F0000}"/>
    <cellStyle name="Normal 28 5" xfId="12224" xr:uid="{00000000-0005-0000-0000-00008C2F0000}"/>
    <cellStyle name="Normal 28 5 2" xfId="12225" xr:uid="{00000000-0005-0000-0000-00008D2F0000}"/>
    <cellStyle name="Normal 28 5 3" xfId="12226" xr:uid="{00000000-0005-0000-0000-00008E2F0000}"/>
    <cellStyle name="Normal 28 6" xfId="12227" xr:uid="{00000000-0005-0000-0000-00008F2F0000}"/>
    <cellStyle name="Normal 28 6 2" xfId="12228" xr:uid="{00000000-0005-0000-0000-0000902F0000}"/>
    <cellStyle name="Normal 28 6 3" xfId="12229" xr:uid="{00000000-0005-0000-0000-0000912F0000}"/>
    <cellStyle name="Normal 28 7" xfId="12230" xr:uid="{00000000-0005-0000-0000-0000922F0000}"/>
    <cellStyle name="Normal 28 7 2" xfId="12231" xr:uid="{00000000-0005-0000-0000-0000932F0000}"/>
    <cellStyle name="Normal 28 7 3" xfId="12232" xr:uid="{00000000-0005-0000-0000-0000942F0000}"/>
    <cellStyle name="Normal 28 8" xfId="12233" xr:uid="{00000000-0005-0000-0000-0000952F0000}"/>
    <cellStyle name="Normal 28 8 2" xfId="12234" xr:uid="{00000000-0005-0000-0000-0000962F0000}"/>
    <cellStyle name="Normal 28 9" xfId="12235" xr:uid="{00000000-0005-0000-0000-0000972F0000}"/>
    <cellStyle name="Normal 28 9 2" xfId="12236" xr:uid="{00000000-0005-0000-0000-0000982F0000}"/>
    <cellStyle name="Normal 28_Financial Impacts" xfId="12237" xr:uid="{00000000-0005-0000-0000-0000992F0000}"/>
    <cellStyle name="Normal 280" xfId="12238" xr:uid="{00000000-0005-0000-0000-00009A2F0000}"/>
    <cellStyle name="Normal 281" xfId="12239" xr:uid="{00000000-0005-0000-0000-00009B2F0000}"/>
    <cellStyle name="Normal 282" xfId="12240" xr:uid="{00000000-0005-0000-0000-00009C2F0000}"/>
    <cellStyle name="Normal 283" xfId="12241" xr:uid="{00000000-0005-0000-0000-00009D2F0000}"/>
    <cellStyle name="Normal 284" xfId="12242" xr:uid="{00000000-0005-0000-0000-00009E2F0000}"/>
    <cellStyle name="Normal 285" xfId="12243" xr:uid="{00000000-0005-0000-0000-00009F2F0000}"/>
    <cellStyle name="Normal 286" xfId="12244" xr:uid="{00000000-0005-0000-0000-0000A02F0000}"/>
    <cellStyle name="Normal 287" xfId="12245" xr:uid="{00000000-0005-0000-0000-0000A12F0000}"/>
    <cellStyle name="Normal 288" xfId="12246" xr:uid="{00000000-0005-0000-0000-0000A22F0000}"/>
    <cellStyle name="Normal 289" xfId="12247" xr:uid="{00000000-0005-0000-0000-0000A32F0000}"/>
    <cellStyle name="Normal 29" xfId="12248" xr:uid="{00000000-0005-0000-0000-0000A42F0000}"/>
    <cellStyle name="Normal 29 10" xfId="12249" xr:uid="{00000000-0005-0000-0000-0000A52F0000}"/>
    <cellStyle name="Normal 29 11" xfId="12250" xr:uid="{00000000-0005-0000-0000-0000A62F0000}"/>
    <cellStyle name="Normal 29 12" xfId="12251" xr:uid="{00000000-0005-0000-0000-0000A72F0000}"/>
    <cellStyle name="Normal 29 13" xfId="12252" xr:uid="{00000000-0005-0000-0000-0000A82F0000}"/>
    <cellStyle name="Normal 29 14" xfId="12253" xr:uid="{00000000-0005-0000-0000-0000A92F0000}"/>
    <cellStyle name="Normal 29 15" xfId="12254" xr:uid="{00000000-0005-0000-0000-0000AA2F0000}"/>
    <cellStyle name="Normal 29 16" xfId="12255" xr:uid="{00000000-0005-0000-0000-0000AB2F0000}"/>
    <cellStyle name="Normal 29 17" xfId="12256" xr:uid="{00000000-0005-0000-0000-0000AC2F0000}"/>
    <cellStyle name="Normal 29 18" xfId="12257" xr:uid="{00000000-0005-0000-0000-0000AD2F0000}"/>
    <cellStyle name="Normal 29 19" xfId="12258" xr:uid="{00000000-0005-0000-0000-0000AE2F0000}"/>
    <cellStyle name="Normal 29 2" xfId="12259" xr:uid="{00000000-0005-0000-0000-0000AF2F0000}"/>
    <cellStyle name="Normal 29 2 2" xfId="12260" xr:uid="{00000000-0005-0000-0000-0000B02F0000}"/>
    <cellStyle name="Normal 29 3" xfId="12261" xr:uid="{00000000-0005-0000-0000-0000B12F0000}"/>
    <cellStyle name="Normal 29 4" xfId="12262" xr:uid="{00000000-0005-0000-0000-0000B22F0000}"/>
    <cellStyle name="Normal 29 5" xfId="12263" xr:uid="{00000000-0005-0000-0000-0000B32F0000}"/>
    <cellStyle name="Normal 29 6" xfId="12264" xr:uid="{00000000-0005-0000-0000-0000B42F0000}"/>
    <cellStyle name="Normal 29 7" xfId="12265" xr:uid="{00000000-0005-0000-0000-0000B52F0000}"/>
    <cellStyle name="Normal 29 8" xfId="12266" xr:uid="{00000000-0005-0000-0000-0000B62F0000}"/>
    <cellStyle name="Normal 29 9" xfId="12267" xr:uid="{00000000-0005-0000-0000-0000B72F0000}"/>
    <cellStyle name="Normal 290" xfId="12268" xr:uid="{00000000-0005-0000-0000-0000B82F0000}"/>
    <cellStyle name="Normal 291" xfId="12269" xr:uid="{00000000-0005-0000-0000-0000B92F0000}"/>
    <cellStyle name="Normal 292" xfId="12270" xr:uid="{00000000-0005-0000-0000-0000BA2F0000}"/>
    <cellStyle name="Normal 293" xfId="12271" xr:uid="{00000000-0005-0000-0000-0000BB2F0000}"/>
    <cellStyle name="Normal 294" xfId="12272" xr:uid="{00000000-0005-0000-0000-0000BC2F0000}"/>
    <cellStyle name="Normal 295" xfId="12273" xr:uid="{00000000-0005-0000-0000-0000BD2F0000}"/>
    <cellStyle name="Normal 296" xfId="12274" xr:uid="{00000000-0005-0000-0000-0000BE2F0000}"/>
    <cellStyle name="Normal 297" xfId="12275" xr:uid="{00000000-0005-0000-0000-0000BF2F0000}"/>
    <cellStyle name="Normal 298" xfId="12276" xr:uid="{00000000-0005-0000-0000-0000C02F0000}"/>
    <cellStyle name="Normal 299" xfId="12277" xr:uid="{00000000-0005-0000-0000-0000C12F0000}"/>
    <cellStyle name="Normal 3" xfId="54" xr:uid="{00000000-0005-0000-0000-0000C22F0000}"/>
    <cellStyle name="Normal 3 2" xfId="12278" xr:uid="{00000000-0005-0000-0000-0000C32F0000}"/>
    <cellStyle name="Normal 3 2 2" xfId="12279" xr:uid="{00000000-0005-0000-0000-0000C42F0000}"/>
    <cellStyle name="Normal 3 2 2 2" xfId="12280" xr:uid="{00000000-0005-0000-0000-0000C52F0000}"/>
    <cellStyle name="Normal 3 2 3" xfId="12281" xr:uid="{00000000-0005-0000-0000-0000C62F0000}"/>
    <cellStyle name="Normal 3 2 4" xfId="12282" xr:uid="{00000000-0005-0000-0000-0000C72F0000}"/>
    <cellStyle name="Normal 3 2 5" xfId="12283" xr:uid="{00000000-0005-0000-0000-0000C82F0000}"/>
    <cellStyle name="Normal 3 2 6" xfId="12284" xr:uid="{00000000-0005-0000-0000-0000C92F0000}"/>
    <cellStyle name="Normal 3 2 7" xfId="12285" xr:uid="{00000000-0005-0000-0000-0000CA2F0000}"/>
    <cellStyle name="Normal 3 3" xfId="12286" xr:uid="{00000000-0005-0000-0000-0000CB2F0000}"/>
    <cellStyle name="Normal 3 3 2" xfId="12287" xr:uid="{00000000-0005-0000-0000-0000CC2F0000}"/>
    <cellStyle name="Normal 3 3 3" xfId="12288" xr:uid="{00000000-0005-0000-0000-0000CD2F0000}"/>
    <cellStyle name="Normal 3 3 4" xfId="12289" xr:uid="{00000000-0005-0000-0000-0000CE2F0000}"/>
    <cellStyle name="Normal 3 3 5" xfId="12290" xr:uid="{00000000-0005-0000-0000-0000CF2F0000}"/>
    <cellStyle name="Normal 3 4" xfId="12291" xr:uid="{00000000-0005-0000-0000-0000D02F0000}"/>
    <cellStyle name="Normal 3 4 10" xfId="12292" xr:uid="{00000000-0005-0000-0000-0000D12F0000}"/>
    <cellStyle name="Normal 3 4 11" xfId="12293" xr:uid="{00000000-0005-0000-0000-0000D22F0000}"/>
    <cellStyle name="Normal 3 4 12" xfId="12294" xr:uid="{00000000-0005-0000-0000-0000D32F0000}"/>
    <cellStyle name="Normal 3 4 13" xfId="12295" xr:uid="{00000000-0005-0000-0000-0000D42F0000}"/>
    <cellStyle name="Normal 3 4 14" xfId="12296" xr:uid="{00000000-0005-0000-0000-0000D52F0000}"/>
    <cellStyle name="Normal 3 4 15" xfId="12297" xr:uid="{00000000-0005-0000-0000-0000D62F0000}"/>
    <cellStyle name="Normal 3 4 16" xfId="12298" xr:uid="{00000000-0005-0000-0000-0000D72F0000}"/>
    <cellStyle name="Normal 3 4 17" xfId="12299" xr:uid="{00000000-0005-0000-0000-0000D82F0000}"/>
    <cellStyle name="Normal 3 4 18" xfId="12300" xr:uid="{00000000-0005-0000-0000-0000D92F0000}"/>
    <cellStyle name="Normal 3 4 19" xfId="12301" xr:uid="{00000000-0005-0000-0000-0000DA2F0000}"/>
    <cellStyle name="Normal 3 4 2" xfId="12302" xr:uid="{00000000-0005-0000-0000-0000DB2F0000}"/>
    <cellStyle name="Normal 3 4 2 2" xfId="12303" xr:uid="{00000000-0005-0000-0000-0000DC2F0000}"/>
    <cellStyle name="Normal 3 4 20" xfId="12304" xr:uid="{00000000-0005-0000-0000-0000DD2F0000}"/>
    <cellStyle name="Normal 3 4 21" xfId="12305" xr:uid="{00000000-0005-0000-0000-0000DE2F0000}"/>
    <cellStyle name="Normal 3 4 3" xfId="12306" xr:uid="{00000000-0005-0000-0000-0000DF2F0000}"/>
    <cellStyle name="Normal 3 4 4" xfId="12307" xr:uid="{00000000-0005-0000-0000-0000E02F0000}"/>
    <cellStyle name="Normal 3 4 5" xfId="12308" xr:uid="{00000000-0005-0000-0000-0000E12F0000}"/>
    <cellStyle name="Normal 3 4 6" xfId="12309" xr:uid="{00000000-0005-0000-0000-0000E22F0000}"/>
    <cellStyle name="Normal 3 4 7" xfId="12310" xr:uid="{00000000-0005-0000-0000-0000E32F0000}"/>
    <cellStyle name="Normal 3 4 8" xfId="12311" xr:uid="{00000000-0005-0000-0000-0000E42F0000}"/>
    <cellStyle name="Normal 3 4 9" xfId="12312" xr:uid="{00000000-0005-0000-0000-0000E52F0000}"/>
    <cellStyle name="Normal 3 5" xfId="12313" xr:uid="{00000000-0005-0000-0000-0000E62F0000}"/>
    <cellStyle name="Normal 3 6" xfId="12314" xr:uid="{00000000-0005-0000-0000-0000E72F0000}"/>
    <cellStyle name="Normal 3 7" xfId="12315" xr:uid="{00000000-0005-0000-0000-0000E82F0000}"/>
    <cellStyle name="Normal 3 8" xfId="12316" xr:uid="{00000000-0005-0000-0000-0000E92F0000}"/>
    <cellStyle name="Normal 3 9" xfId="23783" xr:uid="{00000000-0005-0000-0000-0000EA2F0000}"/>
    <cellStyle name="Normal 3_11 July 2012 Decomp" xfId="12317" xr:uid="{00000000-0005-0000-0000-0000EB2F0000}"/>
    <cellStyle name="Normal 30" xfId="12318" xr:uid="{00000000-0005-0000-0000-0000EC2F0000}"/>
    <cellStyle name="Normal 30 10" xfId="12319" xr:uid="{00000000-0005-0000-0000-0000ED2F0000}"/>
    <cellStyle name="Normal 30 11" xfId="12320" xr:uid="{00000000-0005-0000-0000-0000EE2F0000}"/>
    <cellStyle name="Normal 30 2" xfId="12321" xr:uid="{00000000-0005-0000-0000-0000EF2F0000}"/>
    <cellStyle name="Normal 30 2 2" xfId="12322" xr:uid="{00000000-0005-0000-0000-0000F02F0000}"/>
    <cellStyle name="Normal 30 2 2 2" xfId="12323" xr:uid="{00000000-0005-0000-0000-0000F12F0000}"/>
    <cellStyle name="Normal 30 2 2 3" xfId="12324" xr:uid="{00000000-0005-0000-0000-0000F22F0000}"/>
    <cellStyle name="Normal 30 2 3" xfId="12325" xr:uid="{00000000-0005-0000-0000-0000F32F0000}"/>
    <cellStyle name="Normal 30 2 3 2" xfId="12326" xr:uid="{00000000-0005-0000-0000-0000F42F0000}"/>
    <cellStyle name="Normal 30 2 3 3" xfId="12327" xr:uid="{00000000-0005-0000-0000-0000F52F0000}"/>
    <cellStyle name="Normal 30 2 4" xfId="12328" xr:uid="{00000000-0005-0000-0000-0000F62F0000}"/>
    <cellStyle name="Normal 30 2 4 2" xfId="12329" xr:uid="{00000000-0005-0000-0000-0000F72F0000}"/>
    <cellStyle name="Normal 30 2 4 3" xfId="12330" xr:uid="{00000000-0005-0000-0000-0000F82F0000}"/>
    <cellStyle name="Normal 30 2 5" xfId="12331" xr:uid="{00000000-0005-0000-0000-0000F92F0000}"/>
    <cellStyle name="Normal 30 2 5 2" xfId="12332" xr:uid="{00000000-0005-0000-0000-0000FA2F0000}"/>
    <cellStyle name="Normal 30 2 6" xfId="12333" xr:uid="{00000000-0005-0000-0000-0000FB2F0000}"/>
    <cellStyle name="Normal 30 2 6 2" xfId="12334" xr:uid="{00000000-0005-0000-0000-0000FC2F0000}"/>
    <cellStyle name="Normal 30 2 7" xfId="12335" xr:uid="{00000000-0005-0000-0000-0000FD2F0000}"/>
    <cellStyle name="Normal 30 2 7 2" xfId="12336" xr:uid="{00000000-0005-0000-0000-0000FE2F0000}"/>
    <cellStyle name="Normal 30 2 8" xfId="12337" xr:uid="{00000000-0005-0000-0000-0000FF2F0000}"/>
    <cellStyle name="Normal 30 2 9" xfId="12338" xr:uid="{00000000-0005-0000-0000-000000300000}"/>
    <cellStyle name="Normal 30 3" xfId="12339" xr:uid="{00000000-0005-0000-0000-000001300000}"/>
    <cellStyle name="Normal 30 3 2" xfId="12340" xr:uid="{00000000-0005-0000-0000-000002300000}"/>
    <cellStyle name="Normal 30 3 3" xfId="12341" xr:uid="{00000000-0005-0000-0000-000003300000}"/>
    <cellStyle name="Normal 30 4" xfId="12342" xr:uid="{00000000-0005-0000-0000-000004300000}"/>
    <cellStyle name="Normal 30 4 2" xfId="12343" xr:uid="{00000000-0005-0000-0000-000005300000}"/>
    <cellStyle name="Normal 30 4 3" xfId="12344" xr:uid="{00000000-0005-0000-0000-000006300000}"/>
    <cellStyle name="Normal 30 5" xfId="12345" xr:uid="{00000000-0005-0000-0000-000007300000}"/>
    <cellStyle name="Normal 30 5 2" xfId="12346" xr:uid="{00000000-0005-0000-0000-000008300000}"/>
    <cellStyle name="Normal 30 5 3" xfId="12347" xr:uid="{00000000-0005-0000-0000-000009300000}"/>
    <cellStyle name="Normal 30 6" xfId="12348" xr:uid="{00000000-0005-0000-0000-00000A300000}"/>
    <cellStyle name="Normal 30 6 2" xfId="12349" xr:uid="{00000000-0005-0000-0000-00000B300000}"/>
    <cellStyle name="Normal 30 6 3" xfId="12350" xr:uid="{00000000-0005-0000-0000-00000C300000}"/>
    <cellStyle name="Normal 30 7" xfId="12351" xr:uid="{00000000-0005-0000-0000-00000D300000}"/>
    <cellStyle name="Normal 30 7 2" xfId="12352" xr:uid="{00000000-0005-0000-0000-00000E300000}"/>
    <cellStyle name="Normal 30 8" xfId="12353" xr:uid="{00000000-0005-0000-0000-00000F300000}"/>
    <cellStyle name="Normal 30 8 2" xfId="12354" xr:uid="{00000000-0005-0000-0000-000010300000}"/>
    <cellStyle name="Normal 30 9" xfId="12355" xr:uid="{00000000-0005-0000-0000-000011300000}"/>
    <cellStyle name="Normal 30 9 2" xfId="12356" xr:uid="{00000000-0005-0000-0000-000012300000}"/>
    <cellStyle name="Normal 300" xfId="12357" xr:uid="{00000000-0005-0000-0000-000013300000}"/>
    <cellStyle name="Normal 301" xfId="12358" xr:uid="{00000000-0005-0000-0000-000014300000}"/>
    <cellStyle name="Normal 302" xfId="12359" xr:uid="{00000000-0005-0000-0000-000015300000}"/>
    <cellStyle name="Normal 303" xfId="12360" xr:uid="{00000000-0005-0000-0000-000016300000}"/>
    <cellStyle name="Normal 304" xfId="12361" xr:uid="{00000000-0005-0000-0000-000017300000}"/>
    <cellStyle name="Normal 305" xfId="12362" xr:uid="{00000000-0005-0000-0000-000018300000}"/>
    <cellStyle name="Normal 306" xfId="12363" xr:uid="{00000000-0005-0000-0000-000019300000}"/>
    <cellStyle name="Normal 307" xfId="12364" xr:uid="{00000000-0005-0000-0000-00001A300000}"/>
    <cellStyle name="Normal 308" xfId="12365" xr:uid="{00000000-0005-0000-0000-00001B300000}"/>
    <cellStyle name="Normal 309" xfId="12366" xr:uid="{00000000-0005-0000-0000-00001C300000}"/>
    <cellStyle name="Normal 31" xfId="12367" xr:uid="{00000000-0005-0000-0000-00001D300000}"/>
    <cellStyle name="Normal 31 2" xfId="12368" xr:uid="{00000000-0005-0000-0000-00001E300000}"/>
    <cellStyle name="Normal 31 3" xfId="12369" xr:uid="{00000000-0005-0000-0000-00001F300000}"/>
    <cellStyle name="Normal 310" xfId="12370" xr:uid="{00000000-0005-0000-0000-000020300000}"/>
    <cellStyle name="Normal 311" xfId="12371" xr:uid="{00000000-0005-0000-0000-000021300000}"/>
    <cellStyle name="Normal 312" xfId="12372" xr:uid="{00000000-0005-0000-0000-000022300000}"/>
    <cellStyle name="Normal 313" xfId="12373" xr:uid="{00000000-0005-0000-0000-000023300000}"/>
    <cellStyle name="Normal 314" xfId="12374" xr:uid="{00000000-0005-0000-0000-000024300000}"/>
    <cellStyle name="Normal 315" xfId="12375" xr:uid="{00000000-0005-0000-0000-000025300000}"/>
    <cellStyle name="Normal 316" xfId="12376" xr:uid="{00000000-0005-0000-0000-000026300000}"/>
    <cellStyle name="Normal 317" xfId="12377" xr:uid="{00000000-0005-0000-0000-000027300000}"/>
    <cellStyle name="Normal 318" xfId="12378" xr:uid="{00000000-0005-0000-0000-000028300000}"/>
    <cellStyle name="Normal 319" xfId="12379" xr:uid="{00000000-0005-0000-0000-000029300000}"/>
    <cellStyle name="Normal 32" xfId="12380" xr:uid="{00000000-0005-0000-0000-00002A300000}"/>
    <cellStyle name="Normal 32 2" xfId="12381" xr:uid="{00000000-0005-0000-0000-00002B300000}"/>
    <cellStyle name="Normal 32 3" xfId="12382" xr:uid="{00000000-0005-0000-0000-00002C300000}"/>
    <cellStyle name="Normal 320" xfId="12383" xr:uid="{00000000-0005-0000-0000-00002D300000}"/>
    <cellStyle name="Normal 321" xfId="12384" xr:uid="{00000000-0005-0000-0000-00002E300000}"/>
    <cellStyle name="Normal 322" xfId="12385" xr:uid="{00000000-0005-0000-0000-00002F300000}"/>
    <cellStyle name="Normal 323" xfId="12386" xr:uid="{00000000-0005-0000-0000-000030300000}"/>
    <cellStyle name="Normal 324" xfId="12387" xr:uid="{00000000-0005-0000-0000-000031300000}"/>
    <cellStyle name="Normal 325" xfId="12388" xr:uid="{00000000-0005-0000-0000-000032300000}"/>
    <cellStyle name="Normal 326" xfId="12389" xr:uid="{00000000-0005-0000-0000-000033300000}"/>
    <cellStyle name="Normal 327" xfId="12390" xr:uid="{00000000-0005-0000-0000-000034300000}"/>
    <cellStyle name="Normal 328" xfId="12391" xr:uid="{00000000-0005-0000-0000-000035300000}"/>
    <cellStyle name="Normal 329" xfId="12392" xr:uid="{00000000-0005-0000-0000-000036300000}"/>
    <cellStyle name="Normal 33" xfId="12393" xr:uid="{00000000-0005-0000-0000-000037300000}"/>
    <cellStyle name="Normal 33 2" xfId="12394" xr:uid="{00000000-0005-0000-0000-000038300000}"/>
    <cellStyle name="Normal 33 3" xfId="12395" xr:uid="{00000000-0005-0000-0000-000039300000}"/>
    <cellStyle name="Normal 330" xfId="12396" xr:uid="{00000000-0005-0000-0000-00003A300000}"/>
    <cellStyle name="Normal 331" xfId="12397" xr:uid="{00000000-0005-0000-0000-00003B300000}"/>
    <cellStyle name="Normal 332" xfId="12398" xr:uid="{00000000-0005-0000-0000-00003C300000}"/>
    <cellStyle name="Normal 333" xfId="12399" xr:uid="{00000000-0005-0000-0000-00003D300000}"/>
    <cellStyle name="Normal 334" xfId="12400" xr:uid="{00000000-0005-0000-0000-00003E300000}"/>
    <cellStyle name="Normal 335" xfId="12401" xr:uid="{00000000-0005-0000-0000-00003F300000}"/>
    <cellStyle name="Normal 336" xfId="12402" xr:uid="{00000000-0005-0000-0000-000040300000}"/>
    <cellStyle name="Normal 337" xfId="12403" xr:uid="{00000000-0005-0000-0000-000041300000}"/>
    <cellStyle name="Normal 338" xfId="12404" xr:uid="{00000000-0005-0000-0000-000042300000}"/>
    <cellStyle name="Normal 339" xfId="12405" xr:uid="{00000000-0005-0000-0000-000043300000}"/>
    <cellStyle name="Normal 34" xfId="12406" xr:uid="{00000000-0005-0000-0000-000044300000}"/>
    <cellStyle name="Normal 34 2" xfId="12407" xr:uid="{00000000-0005-0000-0000-000045300000}"/>
    <cellStyle name="Normal 34 3" xfId="12408" xr:uid="{00000000-0005-0000-0000-000046300000}"/>
    <cellStyle name="Normal 340" xfId="12409" xr:uid="{00000000-0005-0000-0000-000047300000}"/>
    <cellStyle name="Normal 341" xfId="12410" xr:uid="{00000000-0005-0000-0000-000048300000}"/>
    <cellStyle name="Normal 342" xfId="12411" xr:uid="{00000000-0005-0000-0000-000049300000}"/>
    <cellStyle name="Normal 343" xfId="12412" xr:uid="{00000000-0005-0000-0000-00004A300000}"/>
    <cellStyle name="Normal 344" xfId="12413" xr:uid="{00000000-0005-0000-0000-00004B300000}"/>
    <cellStyle name="Normal 345" xfId="12414" xr:uid="{00000000-0005-0000-0000-00004C300000}"/>
    <cellStyle name="Normal 346" xfId="12415" xr:uid="{00000000-0005-0000-0000-00004D300000}"/>
    <cellStyle name="Normal 347" xfId="12416" xr:uid="{00000000-0005-0000-0000-00004E300000}"/>
    <cellStyle name="Normal 348" xfId="12417" xr:uid="{00000000-0005-0000-0000-00004F300000}"/>
    <cellStyle name="Normal 349" xfId="12418" xr:uid="{00000000-0005-0000-0000-000050300000}"/>
    <cellStyle name="Normal 35" xfId="12419" xr:uid="{00000000-0005-0000-0000-000051300000}"/>
    <cellStyle name="Normal 35 2" xfId="12420" xr:uid="{00000000-0005-0000-0000-000052300000}"/>
    <cellStyle name="Normal 35 3" xfId="12421" xr:uid="{00000000-0005-0000-0000-000053300000}"/>
    <cellStyle name="Normal 350" xfId="12422" xr:uid="{00000000-0005-0000-0000-000054300000}"/>
    <cellStyle name="Normal 351" xfId="12423" xr:uid="{00000000-0005-0000-0000-000055300000}"/>
    <cellStyle name="Normal 352" xfId="12424" xr:uid="{00000000-0005-0000-0000-000056300000}"/>
    <cellStyle name="Normal 353" xfId="12425" xr:uid="{00000000-0005-0000-0000-000057300000}"/>
    <cellStyle name="Normal 354" xfId="12426" xr:uid="{00000000-0005-0000-0000-000058300000}"/>
    <cellStyle name="Normal 355" xfId="12427" xr:uid="{00000000-0005-0000-0000-000059300000}"/>
    <cellStyle name="Normal 356" xfId="12428" xr:uid="{00000000-0005-0000-0000-00005A300000}"/>
    <cellStyle name="Normal 357" xfId="12429" xr:uid="{00000000-0005-0000-0000-00005B300000}"/>
    <cellStyle name="Normal 358" xfId="12430" xr:uid="{00000000-0005-0000-0000-00005C300000}"/>
    <cellStyle name="Normal 359" xfId="12431" xr:uid="{00000000-0005-0000-0000-00005D300000}"/>
    <cellStyle name="Normal 36" xfId="12432" xr:uid="{00000000-0005-0000-0000-00005E300000}"/>
    <cellStyle name="Normal 36 2" xfId="12433" xr:uid="{00000000-0005-0000-0000-00005F300000}"/>
    <cellStyle name="Normal 36 3" xfId="12434" xr:uid="{00000000-0005-0000-0000-000060300000}"/>
    <cellStyle name="Normal 360" xfId="12435" xr:uid="{00000000-0005-0000-0000-000061300000}"/>
    <cellStyle name="Normal 361" xfId="12436" xr:uid="{00000000-0005-0000-0000-000062300000}"/>
    <cellStyle name="Normal 362" xfId="12437" xr:uid="{00000000-0005-0000-0000-000063300000}"/>
    <cellStyle name="Normal 363" xfId="12438" xr:uid="{00000000-0005-0000-0000-000064300000}"/>
    <cellStyle name="Normal 364" xfId="12439" xr:uid="{00000000-0005-0000-0000-000065300000}"/>
    <cellStyle name="Normal 365" xfId="12440" xr:uid="{00000000-0005-0000-0000-000066300000}"/>
    <cellStyle name="Normal 366" xfId="12441" xr:uid="{00000000-0005-0000-0000-000067300000}"/>
    <cellStyle name="Normal 367" xfId="12442" xr:uid="{00000000-0005-0000-0000-000068300000}"/>
    <cellStyle name="Normal 368" xfId="12443" xr:uid="{00000000-0005-0000-0000-000069300000}"/>
    <cellStyle name="Normal 369" xfId="12444" xr:uid="{00000000-0005-0000-0000-00006A300000}"/>
    <cellStyle name="Normal 37" xfId="12445" xr:uid="{00000000-0005-0000-0000-00006B300000}"/>
    <cellStyle name="Normal 37 2" xfId="12446" xr:uid="{00000000-0005-0000-0000-00006C300000}"/>
    <cellStyle name="Normal 37 3" xfId="12447" xr:uid="{00000000-0005-0000-0000-00006D300000}"/>
    <cellStyle name="Normal 370" xfId="12448" xr:uid="{00000000-0005-0000-0000-00006E300000}"/>
    <cellStyle name="Normal 371" xfId="12449" xr:uid="{00000000-0005-0000-0000-00006F300000}"/>
    <cellStyle name="Normal 372" xfId="12450" xr:uid="{00000000-0005-0000-0000-000070300000}"/>
    <cellStyle name="Normal 373" xfId="12451" xr:uid="{00000000-0005-0000-0000-000071300000}"/>
    <cellStyle name="Normal 374" xfId="12452" xr:uid="{00000000-0005-0000-0000-000072300000}"/>
    <cellStyle name="Normal 375" xfId="12453" xr:uid="{00000000-0005-0000-0000-000073300000}"/>
    <cellStyle name="Normal 376" xfId="12454" xr:uid="{00000000-0005-0000-0000-000074300000}"/>
    <cellStyle name="Normal 377" xfId="12455" xr:uid="{00000000-0005-0000-0000-000075300000}"/>
    <cellStyle name="Normal 378" xfId="12456" xr:uid="{00000000-0005-0000-0000-000076300000}"/>
    <cellStyle name="Normal 379" xfId="12457" xr:uid="{00000000-0005-0000-0000-000077300000}"/>
    <cellStyle name="Normal 38" xfId="12458" xr:uid="{00000000-0005-0000-0000-000078300000}"/>
    <cellStyle name="Normal 38 2" xfId="12459" xr:uid="{00000000-0005-0000-0000-000079300000}"/>
    <cellStyle name="Normal 38 3" xfId="12460" xr:uid="{00000000-0005-0000-0000-00007A300000}"/>
    <cellStyle name="Normal 380" xfId="12461" xr:uid="{00000000-0005-0000-0000-00007B300000}"/>
    <cellStyle name="Normal 381" xfId="12462" xr:uid="{00000000-0005-0000-0000-00007C300000}"/>
    <cellStyle name="Normal 382" xfId="12463" xr:uid="{00000000-0005-0000-0000-00007D300000}"/>
    <cellStyle name="Normal 383" xfId="12464" xr:uid="{00000000-0005-0000-0000-00007E300000}"/>
    <cellStyle name="Normal 384" xfId="12465" xr:uid="{00000000-0005-0000-0000-00007F300000}"/>
    <cellStyle name="Normal 385" xfId="12466" xr:uid="{00000000-0005-0000-0000-000080300000}"/>
    <cellStyle name="Normal 386" xfId="12467" xr:uid="{00000000-0005-0000-0000-000081300000}"/>
    <cellStyle name="Normal 387" xfId="12468" xr:uid="{00000000-0005-0000-0000-000082300000}"/>
    <cellStyle name="Normal 388" xfId="12469" xr:uid="{00000000-0005-0000-0000-000083300000}"/>
    <cellStyle name="Normal 389" xfId="12470" xr:uid="{00000000-0005-0000-0000-000084300000}"/>
    <cellStyle name="Normal 39" xfId="12471" xr:uid="{00000000-0005-0000-0000-000085300000}"/>
    <cellStyle name="Normal 39 2" xfId="12472" xr:uid="{00000000-0005-0000-0000-000086300000}"/>
    <cellStyle name="Normal 39 3" xfId="12473" xr:uid="{00000000-0005-0000-0000-000087300000}"/>
    <cellStyle name="Normal 390" xfId="12474" xr:uid="{00000000-0005-0000-0000-000088300000}"/>
    <cellStyle name="Normal 391" xfId="12475" xr:uid="{00000000-0005-0000-0000-000089300000}"/>
    <cellStyle name="Normal 392" xfId="12476" xr:uid="{00000000-0005-0000-0000-00008A300000}"/>
    <cellStyle name="Normal 393" xfId="12477" xr:uid="{00000000-0005-0000-0000-00008B300000}"/>
    <cellStyle name="Normal 394" xfId="12478" xr:uid="{00000000-0005-0000-0000-00008C300000}"/>
    <cellStyle name="Normal 395" xfId="12479" xr:uid="{00000000-0005-0000-0000-00008D300000}"/>
    <cellStyle name="Normal 396" xfId="12480" xr:uid="{00000000-0005-0000-0000-00008E300000}"/>
    <cellStyle name="Normal 397" xfId="12481" xr:uid="{00000000-0005-0000-0000-00008F300000}"/>
    <cellStyle name="Normal 398" xfId="12482" xr:uid="{00000000-0005-0000-0000-000090300000}"/>
    <cellStyle name="Normal 399" xfId="12483" xr:uid="{00000000-0005-0000-0000-000091300000}"/>
    <cellStyle name="Normal 4" xfId="55" xr:uid="{00000000-0005-0000-0000-000092300000}"/>
    <cellStyle name="Normal 4 10" xfId="12485" xr:uid="{00000000-0005-0000-0000-000093300000}"/>
    <cellStyle name="Normal 4 11" xfId="12486" xr:uid="{00000000-0005-0000-0000-000094300000}"/>
    <cellStyle name="Normal 4 12" xfId="12487" xr:uid="{00000000-0005-0000-0000-000095300000}"/>
    <cellStyle name="Normal 4 13" xfId="12488" xr:uid="{00000000-0005-0000-0000-000096300000}"/>
    <cellStyle name="Normal 4 14" xfId="12489" xr:uid="{00000000-0005-0000-0000-000097300000}"/>
    <cellStyle name="Normal 4 15" xfId="12484" xr:uid="{00000000-0005-0000-0000-000098300000}"/>
    <cellStyle name="Normal 4 16" xfId="159" xr:uid="{00000000-0005-0000-0000-000099300000}"/>
    <cellStyle name="Normal 4 17" xfId="23786" xr:uid="{00000000-0005-0000-0000-00009A300000}"/>
    <cellStyle name="Normal 4 2" xfId="83" xr:uid="{00000000-0005-0000-0000-00009B300000}"/>
    <cellStyle name="Normal 4 2 2" xfId="12491" xr:uid="{00000000-0005-0000-0000-00009C300000}"/>
    <cellStyle name="Normal 4 2 2 2" xfId="12492" xr:uid="{00000000-0005-0000-0000-00009D300000}"/>
    <cellStyle name="Normal 4 2 3" xfId="12493" xr:uid="{00000000-0005-0000-0000-00009E300000}"/>
    <cellStyle name="Normal 4 2 4" xfId="12494" xr:uid="{00000000-0005-0000-0000-00009F300000}"/>
    <cellStyle name="Normal 4 2 5" xfId="12495" xr:uid="{00000000-0005-0000-0000-0000A0300000}"/>
    <cellStyle name="Normal 4 2 6" xfId="12496" xr:uid="{00000000-0005-0000-0000-0000A1300000}"/>
    <cellStyle name="Normal 4 2 7" xfId="12497" xr:uid="{00000000-0005-0000-0000-0000A2300000}"/>
    <cellStyle name="Normal 4 2 8" xfId="12490" xr:uid="{00000000-0005-0000-0000-0000A3300000}"/>
    <cellStyle name="Normal 4 2 9" xfId="23800" xr:uid="{00000000-0005-0000-0000-0000A4300000}"/>
    <cellStyle name="Normal 4 3" xfId="12498" xr:uid="{00000000-0005-0000-0000-0000A5300000}"/>
    <cellStyle name="Normal 4 3 2" xfId="12499" xr:uid="{00000000-0005-0000-0000-0000A6300000}"/>
    <cellStyle name="Normal 4 3 3" xfId="12500" xr:uid="{00000000-0005-0000-0000-0000A7300000}"/>
    <cellStyle name="Normal 4 4" xfId="12501" xr:uid="{00000000-0005-0000-0000-0000A8300000}"/>
    <cellStyle name="Normal 4 4 10" xfId="12502" xr:uid="{00000000-0005-0000-0000-0000A9300000}"/>
    <cellStyle name="Normal 4 4 11" xfId="12503" xr:uid="{00000000-0005-0000-0000-0000AA300000}"/>
    <cellStyle name="Normal 4 4 12" xfId="12504" xr:uid="{00000000-0005-0000-0000-0000AB300000}"/>
    <cellStyle name="Normal 4 4 13" xfId="12505" xr:uid="{00000000-0005-0000-0000-0000AC300000}"/>
    <cellStyle name="Normal 4 4 14" xfId="12506" xr:uid="{00000000-0005-0000-0000-0000AD300000}"/>
    <cellStyle name="Normal 4 4 15" xfId="12507" xr:uid="{00000000-0005-0000-0000-0000AE300000}"/>
    <cellStyle name="Normal 4 4 16" xfId="12508" xr:uid="{00000000-0005-0000-0000-0000AF300000}"/>
    <cellStyle name="Normal 4 4 17" xfId="12509" xr:uid="{00000000-0005-0000-0000-0000B0300000}"/>
    <cellStyle name="Normal 4 4 18" xfId="12510" xr:uid="{00000000-0005-0000-0000-0000B1300000}"/>
    <cellStyle name="Normal 4 4 19" xfId="12511" xr:uid="{00000000-0005-0000-0000-0000B2300000}"/>
    <cellStyle name="Normal 4 4 2" xfId="12512" xr:uid="{00000000-0005-0000-0000-0000B3300000}"/>
    <cellStyle name="Normal 4 4 2 2" xfId="12513" xr:uid="{00000000-0005-0000-0000-0000B4300000}"/>
    <cellStyle name="Normal 4 4 3" xfId="12514" xr:uid="{00000000-0005-0000-0000-0000B5300000}"/>
    <cellStyle name="Normal 4 4 4" xfId="12515" xr:uid="{00000000-0005-0000-0000-0000B6300000}"/>
    <cellStyle name="Normal 4 4 5" xfId="12516" xr:uid="{00000000-0005-0000-0000-0000B7300000}"/>
    <cellStyle name="Normal 4 4 6" xfId="12517" xr:uid="{00000000-0005-0000-0000-0000B8300000}"/>
    <cellStyle name="Normal 4 4 7" xfId="12518" xr:uid="{00000000-0005-0000-0000-0000B9300000}"/>
    <cellStyle name="Normal 4 4 8" xfId="12519" xr:uid="{00000000-0005-0000-0000-0000BA300000}"/>
    <cellStyle name="Normal 4 4 9" xfId="12520" xr:uid="{00000000-0005-0000-0000-0000BB300000}"/>
    <cellStyle name="Normal 4 5" xfId="12521" xr:uid="{00000000-0005-0000-0000-0000BC300000}"/>
    <cellStyle name="Normal 4 5 2" xfId="12522" xr:uid="{00000000-0005-0000-0000-0000BD300000}"/>
    <cellStyle name="Normal 4 5 3" xfId="12523" xr:uid="{00000000-0005-0000-0000-0000BE300000}"/>
    <cellStyle name="Normal 4 5 4" xfId="12524" xr:uid="{00000000-0005-0000-0000-0000BF300000}"/>
    <cellStyle name="Normal 4 6" xfId="12525" xr:uid="{00000000-0005-0000-0000-0000C0300000}"/>
    <cellStyle name="Normal 4 6 2" xfId="12526" xr:uid="{00000000-0005-0000-0000-0000C1300000}"/>
    <cellStyle name="Normal 4 6 3" xfId="12527" xr:uid="{00000000-0005-0000-0000-0000C2300000}"/>
    <cellStyle name="Normal 4 7" xfId="12528" xr:uid="{00000000-0005-0000-0000-0000C3300000}"/>
    <cellStyle name="Normal 4 7 2" xfId="12529" xr:uid="{00000000-0005-0000-0000-0000C4300000}"/>
    <cellStyle name="Normal 4 8" xfId="12530" xr:uid="{00000000-0005-0000-0000-0000C5300000}"/>
    <cellStyle name="Normal 4 8 2" xfId="12531" xr:uid="{00000000-0005-0000-0000-0000C6300000}"/>
    <cellStyle name="Normal 4 9" xfId="12532" xr:uid="{00000000-0005-0000-0000-0000C7300000}"/>
    <cellStyle name="Normal 4 9 2" xfId="12533" xr:uid="{00000000-0005-0000-0000-0000C8300000}"/>
    <cellStyle name="Normal 4_110315 - Modelled Scenarios v1" xfId="12534" xr:uid="{00000000-0005-0000-0000-0000C9300000}"/>
    <cellStyle name="Normal 40" xfId="12535" xr:uid="{00000000-0005-0000-0000-0000CA300000}"/>
    <cellStyle name="Normal 40 2" xfId="12536" xr:uid="{00000000-0005-0000-0000-0000CB300000}"/>
    <cellStyle name="Normal 40 3" xfId="12537" xr:uid="{00000000-0005-0000-0000-0000CC300000}"/>
    <cellStyle name="Normal 400" xfId="12538" xr:uid="{00000000-0005-0000-0000-0000CD300000}"/>
    <cellStyle name="Normal 401" xfId="12539" xr:uid="{00000000-0005-0000-0000-0000CE300000}"/>
    <cellStyle name="Normal 402" xfId="12540" xr:uid="{00000000-0005-0000-0000-0000CF300000}"/>
    <cellStyle name="Normal 403" xfId="12541" xr:uid="{00000000-0005-0000-0000-0000D0300000}"/>
    <cellStyle name="Normal 404" xfId="12542" xr:uid="{00000000-0005-0000-0000-0000D1300000}"/>
    <cellStyle name="Normal 405" xfId="12543" xr:uid="{00000000-0005-0000-0000-0000D2300000}"/>
    <cellStyle name="Normal 406" xfId="12544" xr:uid="{00000000-0005-0000-0000-0000D3300000}"/>
    <cellStyle name="Normal 407" xfId="12545" xr:uid="{00000000-0005-0000-0000-0000D4300000}"/>
    <cellStyle name="Normal 408" xfId="12546" xr:uid="{00000000-0005-0000-0000-0000D5300000}"/>
    <cellStyle name="Normal 409" xfId="12547" xr:uid="{00000000-0005-0000-0000-0000D6300000}"/>
    <cellStyle name="Normal 41" xfId="12548" xr:uid="{00000000-0005-0000-0000-0000D7300000}"/>
    <cellStyle name="Normal 41 2" xfId="12549" xr:uid="{00000000-0005-0000-0000-0000D8300000}"/>
    <cellStyle name="Normal 41 3" xfId="12550" xr:uid="{00000000-0005-0000-0000-0000D9300000}"/>
    <cellStyle name="Normal 410" xfId="12551" xr:uid="{00000000-0005-0000-0000-0000DA300000}"/>
    <cellStyle name="Normal 411" xfId="12552" xr:uid="{00000000-0005-0000-0000-0000DB300000}"/>
    <cellStyle name="Normal 412" xfId="12553" xr:uid="{00000000-0005-0000-0000-0000DC300000}"/>
    <cellStyle name="Normal 413" xfId="12554" xr:uid="{00000000-0005-0000-0000-0000DD300000}"/>
    <cellStyle name="Normal 414" xfId="12555" xr:uid="{00000000-0005-0000-0000-0000DE300000}"/>
    <cellStyle name="Normal 415" xfId="12556" xr:uid="{00000000-0005-0000-0000-0000DF300000}"/>
    <cellStyle name="Normal 416" xfId="12557" xr:uid="{00000000-0005-0000-0000-0000E0300000}"/>
    <cellStyle name="Normal 417" xfId="12558" xr:uid="{00000000-0005-0000-0000-0000E1300000}"/>
    <cellStyle name="Normal 418" xfId="12559" xr:uid="{00000000-0005-0000-0000-0000E2300000}"/>
    <cellStyle name="Normal 419" xfId="12560" xr:uid="{00000000-0005-0000-0000-0000E3300000}"/>
    <cellStyle name="Normal 42" xfId="12561" xr:uid="{00000000-0005-0000-0000-0000E4300000}"/>
    <cellStyle name="Normal 42 2" xfId="12562" xr:uid="{00000000-0005-0000-0000-0000E5300000}"/>
    <cellStyle name="Normal 42 3" xfId="12563" xr:uid="{00000000-0005-0000-0000-0000E6300000}"/>
    <cellStyle name="Normal 420" xfId="12564" xr:uid="{00000000-0005-0000-0000-0000E7300000}"/>
    <cellStyle name="Normal 421" xfId="12565" xr:uid="{00000000-0005-0000-0000-0000E8300000}"/>
    <cellStyle name="Normal 422" xfId="12566" xr:uid="{00000000-0005-0000-0000-0000E9300000}"/>
    <cellStyle name="Normal 423" xfId="12567" xr:uid="{00000000-0005-0000-0000-0000EA300000}"/>
    <cellStyle name="Normal 424" xfId="12568" xr:uid="{00000000-0005-0000-0000-0000EB300000}"/>
    <cellStyle name="Normal 425" xfId="12569" xr:uid="{00000000-0005-0000-0000-0000EC300000}"/>
    <cellStyle name="Normal 426" xfId="12570" xr:uid="{00000000-0005-0000-0000-0000ED300000}"/>
    <cellStyle name="Normal 427" xfId="12571" xr:uid="{00000000-0005-0000-0000-0000EE300000}"/>
    <cellStyle name="Normal 428" xfId="12572" xr:uid="{00000000-0005-0000-0000-0000EF300000}"/>
    <cellStyle name="Normal 429" xfId="12573" xr:uid="{00000000-0005-0000-0000-0000F0300000}"/>
    <cellStyle name="Normal 43" xfId="12574" xr:uid="{00000000-0005-0000-0000-0000F1300000}"/>
    <cellStyle name="Normal 43 2" xfId="12575" xr:uid="{00000000-0005-0000-0000-0000F2300000}"/>
    <cellStyle name="Normal 43 3" xfId="12576" xr:uid="{00000000-0005-0000-0000-0000F3300000}"/>
    <cellStyle name="Normal 430" xfId="12577" xr:uid="{00000000-0005-0000-0000-0000F4300000}"/>
    <cellStyle name="Normal 431" xfId="12578" xr:uid="{00000000-0005-0000-0000-0000F5300000}"/>
    <cellStyle name="Normal 432" xfId="12579" xr:uid="{00000000-0005-0000-0000-0000F6300000}"/>
    <cellStyle name="Normal 433" xfId="12580" xr:uid="{00000000-0005-0000-0000-0000F7300000}"/>
    <cellStyle name="Normal 434" xfId="12581" xr:uid="{00000000-0005-0000-0000-0000F8300000}"/>
    <cellStyle name="Normal 435" xfId="12582" xr:uid="{00000000-0005-0000-0000-0000F9300000}"/>
    <cellStyle name="Normal 436" xfId="12583" xr:uid="{00000000-0005-0000-0000-0000FA300000}"/>
    <cellStyle name="Normal 437" xfId="12584" xr:uid="{00000000-0005-0000-0000-0000FB300000}"/>
    <cellStyle name="Normal 438" xfId="12585" xr:uid="{00000000-0005-0000-0000-0000FC300000}"/>
    <cellStyle name="Normal 439" xfId="12586" xr:uid="{00000000-0005-0000-0000-0000FD300000}"/>
    <cellStyle name="Normal 44" xfId="12587" xr:uid="{00000000-0005-0000-0000-0000FE300000}"/>
    <cellStyle name="Normal 44 2" xfId="12588" xr:uid="{00000000-0005-0000-0000-0000FF300000}"/>
    <cellStyle name="Normal 44 3" xfId="12589" xr:uid="{00000000-0005-0000-0000-000000310000}"/>
    <cellStyle name="Normal 440" xfId="12590" xr:uid="{00000000-0005-0000-0000-000001310000}"/>
    <cellStyle name="Normal 441" xfId="12591" xr:uid="{00000000-0005-0000-0000-000002310000}"/>
    <cellStyle name="Normal 442" xfId="12592" xr:uid="{00000000-0005-0000-0000-000003310000}"/>
    <cellStyle name="Normal 443" xfId="12593" xr:uid="{00000000-0005-0000-0000-000004310000}"/>
    <cellStyle name="Normal 444" xfId="12594" xr:uid="{00000000-0005-0000-0000-000005310000}"/>
    <cellStyle name="Normal 445" xfId="12595" xr:uid="{00000000-0005-0000-0000-000006310000}"/>
    <cellStyle name="Normal 446" xfId="12596" xr:uid="{00000000-0005-0000-0000-000007310000}"/>
    <cellStyle name="Normal 447" xfId="12597" xr:uid="{00000000-0005-0000-0000-000008310000}"/>
    <cellStyle name="Normal 448" xfId="12598" xr:uid="{00000000-0005-0000-0000-000009310000}"/>
    <cellStyle name="Normal 449" xfId="12599" xr:uid="{00000000-0005-0000-0000-00000A310000}"/>
    <cellStyle name="Normal 45" xfId="12600" xr:uid="{00000000-0005-0000-0000-00000B310000}"/>
    <cellStyle name="Normal 45 2" xfId="12601" xr:uid="{00000000-0005-0000-0000-00000C310000}"/>
    <cellStyle name="Normal 45 3" xfId="12602" xr:uid="{00000000-0005-0000-0000-00000D310000}"/>
    <cellStyle name="Normal 450" xfId="12603" xr:uid="{00000000-0005-0000-0000-00000E310000}"/>
    <cellStyle name="Normal 451" xfId="12604" xr:uid="{00000000-0005-0000-0000-00000F310000}"/>
    <cellStyle name="Normal 452" xfId="12605" xr:uid="{00000000-0005-0000-0000-000010310000}"/>
    <cellStyle name="Normal 453" xfId="12606" xr:uid="{00000000-0005-0000-0000-000011310000}"/>
    <cellStyle name="Normal 454" xfId="12607" xr:uid="{00000000-0005-0000-0000-000012310000}"/>
    <cellStyle name="Normal 455" xfId="12608" xr:uid="{00000000-0005-0000-0000-000013310000}"/>
    <cellStyle name="Normal 456" xfId="12609" xr:uid="{00000000-0005-0000-0000-000014310000}"/>
    <cellStyle name="Normal 457" xfId="12610" xr:uid="{00000000-0005-0000-0000-000015310000}"/>
    <cellStyle name="Normal 458" xfId="12611" xr:uid="{00000000-0005-0000-0000-000016310000}"/>
    <cellStyle name="Normal 459" xfId="12612" xr:uid="{00000000-0005-0000-0000-000017310000}"/>
    <cellStyle name="Normal 46" xfId="12613" xr:uid="{00000000-0005-0000-0000-000018310000}"/>
    <cellStyle name="Normal 46 2" xfId="12614" xr:uid="{00000000-0005-0000-0000-000019310000}"/>
    <cellStyle name="Normal 46 3" xfId="12615" xr:uid="{00000000-0005-0000-0000-00001A310000}"/>
    <cellStyle name="Normal 460" xfId="12616" xr:uid="{00000000-0005-0000-0000-00001B310000}"/>
    <cellStyle name="Normal 461" xfId="12617" xr:uid="{00000000-0005-0000-0000-00001C310000}"/>
    <cellStyle name="Normal 462" xfId="12618" xr:uid="{00000000-0005-0000-0000-00001D310000}"/>
    <cellStyle name="Normal 463" xfId="12619" xr:uid="{00000000-0005-0000-0000-00001E310000}"/>
    <cellStyle name="Normal 464" xfId="12620" xr:uid="{00000000-0005-0000-0000-00001F310000}"/>
    <cellStyle name="Normal 465" xfId="12621" xr:uid="{00000000-0005-0000-0000-000020310000}"/>
    <cellStyle name="Normal 466" xfId="12622" xr:uid="{00000000-0005-0000-0000-000021310000}"/>
    <cellStyle name="Normal 467" xfId="12623" xr:uid="{00000000-0005-0000-0000-000022310000}"/>
    <cellStyle name="Normal 468" xfId="12624" xr:uid="{00000000-0005-0000-0000-000023310000}"/>
    <cellStyle name="Normal 469" xfId="12625" xr:uid="{00000000-0005-0000-0000-000024310000}"/>
    <cellStyle name="Normal 47" xfId="12626" xr:uid="{00000000-0005-0000-0000-000025310000}"/>
    <cellStyle name="Normal 47 2" xfId="12627" xr:uid="{00000000-0005-0000-0000-000026310000}"/>
    <cellStyle name="Normal 47 3" xfId="12628" xr:uid="{00000000-0005-0000-0000-000027310000}"/>
    <cellStyle name="Normal 470" xfId="12629" xr:uid="{00000000-0005-0000-0000-000028310000}"/>
    <cellStyle name="Normal 471" xfId="12630" xr:uid="{00000000-0005-0000-0000-000029310000}"/>
    <cellStyle name="Normal 472" xfId="12631" xr:uid="{00000000-0005-0000-0000-00002A310000}"/>
    <cellStyle name="Normal 473" xfId="12632" xr:uid="{00000000-0005-0000-0000-00002B310000}"/>
    <cellStyle name="Normal 474" xfId="12633" xr:uid="{00000000-0005-0000-0000-00002C310000}"/>
    <cellStyle name="Normal 475" xfId="12634" xr:uid="{00000000-0005-0000-0000-00002D310000}"/>
    <cellStyle name="Normal 476" xfId="12635" xr:uid="{00000000-0005-0000-0000-00002E310000}"/>
    <cellStyle name="Normal 477" xfId="12636" xr:uid="{00000000-0005-0000-0000-00002F310000}"/>
    <cellStyle name="Normal 478" xfId="12637" xr:uid="{00000000-0005-0000-0000-000030310000}"/>
    <cellStyle name="Normal 479" xfId="12638" xr:uid="{00000000-0005-0000-0000-000031310000}"/>
    <cellStyle name="Normal 48" xfId="12639" xr:uid="{00000000-0005-0000-0000-000032310000}"/>
    <cellStyle name="Normal 48 2" xfId="12640" xr:uid="{00000000-0005-0000-0000-000033310000}"/>
    <cellStyle name="Normal 48 3" xfId="12641" xr:uid="{00000000-0005-0000-0000-000034310000}"/>
    <cellStyle name="Normal 480" xfId="12642" xr:uid="{00000000-0005-0000-0000-000035310000}"/>
    <cellStyle name="Normal 481" xfId="12643" xr:uid="{00000000-0005-0000-0000-000036310000}"/>
    <cellStyle name="Normal 482" xfId="12644" xr:uid="{00000000-0005-0000-0000-000037310000}"/>
    <cellStyle name="Normal 483" xfId="12645" xr:uid="{00000000-0005-0000-0000-000038310000}"/>
    <cellStyle name="Normal 484" xfId="12646" xr:uid="{00000000-0005-0000-0000-000039310000}"/>
    <cellStyle name="Normal 485" xfId="12647" xr:uid="{00000000-0005-0000-0000-00003A310000}"/>
    <cellStyle name="Normal 486" xfId="12648" xr:uid="{00000000-0005-0000-0000-00003B310000}"/>
    <cellStyle name="Normal 487" xfId="12649" xr:uid="{00000000-0005-0000-0000-00003C310000}"/>
    <cellStyle name="Normal 488" xfId="12650" xr:uid="{00000000-0005-0000-0000-00003D310000}"/>
    <cellStyle name="Normal 489" xfId="12651" xr:uid="{00000000-0005-0000-0000-00003E310000}"/>
    <cellStyle name="Normal 49" xfId="12652" xr:uid="{00000000-0005-0000-0000-00003F310000}"/>
    <cellStyle name="Normal 49 2" xfId="12653" xr:uid="{00000000-0005-0000-0000-000040310000}"/>
    <cellStyle name="Normal 49 3" xfId="12654" xr:uid="{00000000-0005-0000-0000-000041310000}"/>
    <cellStyle name="Normal 490" xfId="12655" xr:uid="{00000000-0005-0000-0000-000042310000}"/>
    <cellStyle name="Normal 491" xfId="12656" xr:uid="{00000000-0005-0000-0000-000043310000}"/>
    <cellStyle name="Normal 492" xfId="12657" xr:uid="{00000000-0005-0000-0000-000044310000}"/>
    <cellStyle name="Normal 493" xfId="12658" xr:uid="{00000000-0005-0000-0000-000045310000}"/>
    <cellStyle name="Normal 494" xfId="12659" xr:uid="{00000000-0005-0000-0000-000046310000}"/>
    <cellStyle name="Normal 495" xfId="12660" xr:uid="{00000000-0005-0000-0000-000047310000}"/>
    <cellStyle name="Normal 496" xfId="12661" xr:uid="{00000000-0005-0000-0000-000048310000}"/>
    <cellStyle name="Normal 497" xfId="12662" xr:uid="{00000000-0005-0000-0000-000049310000}"/>
    <cellStyle name="Normal 498" xfId="12663" xr:uid="{00000000-0005-0000-0000-00004A310000}"/>
    <cellStyle name="Normal 499" xfId="12664" xr:uid="{00000000-0005-0000-0000-00004B310000}"/>
    <cellStyle name="Normal 5" xfId="92" xr:uid="{00000000-0005-0000-0000-00004C310000}"/>
    <cellStyle name="Normal 5 10" xfId="12666" xr:uid="{00000000-0005-0000-0000-00004D310000}"/>
    <cellStyle name="Normal 5 11" xfId="12667" xr:uid="{00000000-0005-0000-0000-00004E310000}"/>
    <cellStyle name="Normal 5 12" xfId="12665" xr:uid="{00000000-0005-0000-0000-00004F310000}"/>
    <cellStyle name="Normal 5 13" xfId="160" xr:uid="{00000000-0005-0000-0000-000050310000}"/>
    <cellStyle name="Normal 5 14" xfId="23812" xr:uid="{00000000-0005-0000-0000-000051310000}"/>
    <cellStyle name="Normal 5 2" xfId="12668" xr:uid="{00000000-0005-0000-0000-000052310000}"/>
    <cellStyle name="Normal 5 2 2" xfId="12669" xr:uid="{00000000-0005-0000-0000-000053310000}"/>
    <cellStyle name="Normal 5 2 2 2" xfId="12670" xr:uid="{00000000-0005-0000-0000-000054310000}"/>
    <cellStyle name="Normal 5 2 2 3" xfId="12671" xr:uid="{00000000-0005-0000-0000-000055310000}"/>
    <cellStyle name="Normal 5 2 3" xfId="12672" xr:uid="{00000000-0005-0000-0000-000056310000}"/>
    <cellStyle name="Normal 5 2 3 2" xfId="12673" xr:uid="{00000000-0005-0000-0000-000057310000}"/>
    <cellStyle name="Normal 5 2 4" xfId="12674" xr:uid="{00000000-0005-0000-0000-000058310000}"/>
    <cellStyle name="Normal 5 2 5" xfId="12675" xr:uid="{00000000-0005-0000-0000-000059310000}"/>
    <cellStyle name="Normal 5 2 6" xfId="12676" xr:uid="{00000000-0005-0000-0000-00005A310000}"/>
    <cellStyle name="Normal 5 2 7" xfId="12677" xr:uid="{00000000-0005-0000-0000-00005B310000}"/>
    <cellStyle name="Normal 5 2_Gold Price" xfId="12678" xr:uid="{00000000-0005-0000-0000-00005C310000}"/>
    <cellStyle name="Normal 5 3" xfId="12679" xr:uid="{00000000-0005-0000-0000-00005D310000}"/>
    <cellStyle name="Normal 5 3 2" xfId="12680" xr:uid="{00000000-0005-0000-0000-00005E310000}"/>
    <cellStyle name="Normal 5 3 2 2" xfId="12681" xr:uid="{00000000-0005-0000-0000-00005F310000}"/>
    <cellStyle name="Normal 5 3 2 3" xfId="12682" xr:uid="{00000000-0005-0000-0000-000060310000}"/>
    <cellStyle name="Normal 5 3 3" xfId="12683" xr:uid="{00000000-0005-0000-0000-000061310000}"/>
    <cellStyle name="Normal 5 3 4" xfId="12684" xr:uid="{00000000-0005-0000-0000-000062310000}"/>
    <cellStyle name="Normal 5 4" xfId="12685" xr:uid="{00000000-0005-0000-0000-000063310000}"/>
    <cellStyle name="Normal 5 4 10" xfId="12686" xr:uid="{00000000-0005-0000-0000-000064310000}"/>
    <cellStyle name="Normal 5 4 11" xfId="12687" xr:uid="{00000000-0005-0000-0000-000065310000}"/>
    <cellStyle name="Normal 5 4 12" xfId="12688" xr:uid="{00000000-0005-0000-0000-000066310000}"/>
    <cellStyle name="Normal 5 4 13" xfId="12689" xr:uid="{00000000-0005-0000-0000-000067310000}"/>
    <cellStyle name="Normal 5 4 14" xfId="12690" xr:uid="{00000000-0005-0000-0000-000068310000}"/>
    <cellStyle name="Normal 5 4 15" xfId="12691" xr:uid="{00000000-0005-0000-0000-000069310000}"/>
    <cellStyle name="Normal 5 4 16" xfId="12692" xr:uid="{00000000-0005-0000-0000-00006A310000}"/>
    <cellStyle name="Normal 5 4 17" xfId="12693" xr:uid="{00000000-0005-0000-0000-00006B310000}"/>
    <cellStyle name="Normal 5 4 18" xfId="12694" xr:uid="{00000000-0005-0000-0000-00006C310000}"/>
    <cellStyle name="Normal 5 4 19" xfId="12695" xr:uid="{00000000-0005-0000-0000-00006D310000}"/>
    <cellStyle name="Normal 5 4 2" xfId="12696" xr:uid="{00000000-0005-0000-0000-00006E310000}"/>
    <cellStyle name="Normal 5 4 2 2" xfId="12697" xr:uid="{00000000-0005-0000-0000-00006F310000}"/>
    <cellStyle name="Normal 5 4 20" xfId="12698" xr:uid="{00000000-0005-0000-0000-000070310000}"/>
    <cellStyle name="Normal 5 4 3" xfId="12699" xr:uid="{00000000-0005-0000-0000-000071310000}"/>
    <cellStyle name="Normal 5 4 4" xfId="12700" xr:uid="{00000000-0005-0000-0000-000072310000}"/>
    <cellStyle name="Normal 5 4 5" xfId="12701" xr:uid="{00000000-0005-0000-0000-000073310000}"/>
    <cellStyle name="Normal 5 4 6" xfId="12702" xr:uid="{00000000-0005-0000-0000-000074310000}"/>
    <cellStyle name="Normal 5 4 7" xfId="12703" xr:uid="{00000000-0005-0000-0000-000075310000}"/>
    <cellStyle name="Normal 5 4 8" xfId="12704" xr:uid="{00000000-0005-0000-0000-000076310000}"/>
    <cellStyle name="Normal 5 4 9" xfId="12705" xr:uid="{00000000-0005-0000-0000-000077310000}"/>
    <cellStyle name="Normal 5 5" xfId="12706" xr:uid="{00000000-0005-0000-0000-000078310000}"/>
    <cellStyle name="Normal 5 5 2" xfId="12707" xr:uid="{00000000-0005-0000-0000-000079310000}"/>
    <cellStyle name="Normal 5 5 3" xfId="12708" xr:uid="{00000000-0005-0000-0000-00007A310000}"/>
    <cellStyle name="Normal 5 6" xfId="12709" xr:uid="{00000000-0005-0000-0000-00007B310000}"/>
    <cellStyle name="Normal 5 7" xfId="12710" xr:uid="{00000000-0005-0000-0000-00007C310000}"/>
    <cellStyle name="Normal 5 8" xfId="12711" xr:uid="{00000000-0005-0000-0000-00007D310000}"/>
    <cellStyle name="Normal 5 9" xfId="12712" xr:uid="{00000000-0005-0000-0000-00007E310000}"/>
    <cellStyle name="Normal 5_Gold Price" xfId="12713" xr:uid="{00000000-0005-0000-0000-00007F310000}"/>
    <cellStyle name="Normal 50" xfId="12714" xr:uid="{00000000-0005-0000-0000-000080310000}"/>
    <cellStyle name="Normal 50 2" xfId="12715" xr:uid="{00000000-0005-0000-0000-000081310000}"/>
    <cellStyle name="Normal 50 3" xfId="12716" xr:uid="{00000000-0005-0000-0000-000082310000}"/>
    <cellStyle name="Normal 500" xfId="12717" xr:uid="{00000000-0005-0000-0000-000083310000}"/>
    <cellStyle name="Normal 501" xfId="12718" xr:uid="{00000000-0005-0000-0000-000084310000}"/>
    <cellStyle name="Normal 502" xfId="12719" xr:uid="{00000000-0005-0000-0000-000085310000}"/>
    <cellStyle name="Normal 503" xfId="12720" xr:uid="{00000000-0005-0000-0000-000086310000}"/>
    <cellStyle name="Normal 504" xfId="12721" xr:uid="{00000000-0005-0000-0000-000087310000}"/>
    <cellStyle name="Normal 505" xfId="12722" xr:uid="{00000000-0005-0000-0000-000088310000}"/>
    <cellStyle name="Normal 506" xfId="12723" xr:uid="{00000000-0005-0000-0000-000089310000}"/>
    <cellStyle name="Normal 507" xfId="12724" xr:uid="{00000000-0005-0000-0000-00008A310000}"/>
    <cellStyle name="Normal 508" xfId="12725" xr:uid="{00000000-0005-0000-0000-00008B310000}"/>
    <cellStyle name="Normal 509" xfId="12726" xr:uid="{00000000-0005-0000-0000-00008C310000}"/>
    <cellStyle name="Normal 51" xfId="12727" xr:uid="{00000000-0005-0000-0000-00008D310000}"/>
    <cellStyle name="Normal 51 2" xfId="12728" xr:uid="{00000000-0005-0000-0000-00008E310000}"/>
    <cellStyle name="Normal 51 3" xfId="12729" xr:uid="{00000000-0005-0000-0000-00008F310000}"/>
    <cellStyle name="Normal 510" xfId="12730" xr:uid="{00000000-0005-0000-0000-000090310000}"/>
    <cellStyle name="Normal 511" xfId="12731" xr:uid="{00000000-0005-0000-0000-000091310000}"/>
    <cellStyle name="Normal 511 2" xfId="12732" xr:uid="{00000000-0005-0000-0000-000092310000}"/>
    <cellStyle name="Normal 512" xfId="12733" xr:uid="{00000000-0005-0000-0000-000093310000}"/>
    <cellStyle name="Normal 512 2" xfId="12734" xr:uid="{00000000-0005-0000-0000-000094310000}"/>
    <cellStyle name="Normal 513" xfId="12735" xr:uid="{00000000-0005-0000-0000-000095310000}"/>
    <cellStyle name="Normal 513 2" xfId="12736" xr:uid="{00000000-0005-0000-0000-000096310000}"/>
    <cellStyle name="Normal 514" xfId="12737" xr:uid="{00000000-0005-0000-0000-000097310000}"/>
    <cellStyle name="Normal 515" xfId="12738" xr:uid="{00000000-0005-0000-0000-000098310000}"/>
    <cellStyle name="Normal 516" xfId="12739" xr:uid="{00000000-0005-0000-0000-000099310000}"/>
    <cellStyle name="Normal 517" xfId="12740" xr:uid="{00000000-0005-0000-0000-00009A310000}"/>
    <cellStyle name="Normal 518" xfId="12741" xr:uid="{00000000-0005-0000-0000-00009B310000}"/>
    <cellStyle name="Normal 519" xfId="12742" xr:uid="{00000000-0005-0000-0000-00009C310000}"/>
    <cellStyle name="Normal 52" xfId="12743" xr:uid="{00000000-0005-0000-0000-00009D310000}"/>
    <cellStyle name="Normal 52 2" xfId="12744" xr:uid="{00000000-0005-0000-0000-00009E310000}"/>
    <cellStyle name="Normal 52 3" xfId="12745" xr:uid="{00000000-0005-0000-0000-00009F310000}"/>
    <cellStyle name="Normal 520" xfId="12746" xr:uid="{00000000-0005-0000-0000-0000A0310000}"/>
    <cellStyle name="Normal 521" xfId="12747" xr:uid="{00000000-0005-0000-0000-0000A1310000}"/>
    <cellStyle name="Normal 522" xfId="12748" xr:uid="{00000000-0005-0000-0000-0000A2310000}"/>
    <cellStyle name="Normal 523" xfId="12749" xr:uid="{00000000-0005-0000-0000-0000A3310000}"/>
    <cellStyle name="Normal 524" xfId="12750" xr:uid="{00000000-0005-0000-0000-0000A4310000}"/>
    <cellStyle name="Normal 525" xfId="12751" xr:uid="{00000000-0005-0000-0000-0000A5310000}"/>
    <cellStyle name="Normal 526" xfId="12752" xr:uid="{00000000-0005-0000-0000-0000A6310000}"/>
    <cellStyle name="Normal 527" xfId="12753" xr:uid="{00000000-0005-0000-0000-0000A7310000}"/>
    <cellStyle name="Normal 528" xfId="12754" xr:uid="{00000000-0005-0000-0000-0000A8310000}"/>
    <cellStyle name="Normal 529" xfId="12755" xr:uid="{00000000-0005-0000-0000-0000A9310000}"/>
    <cellStyle name="Normal 53" xfId="12756" xr:uid="{00000000-0005-0000-0000-0000AA310000}"/>
    <cellStyle name="Normal 53 2" xfId="12757" xr:uid="{00000000-0005-0000-0000-0000AB310000}"/>
    <cellStyle name="Normal 53 3" xfId="12758" xr:uid="{00000000-0005-0000-0000-0000AC310000}"/>
    <cellStyle name="Normal 530" xfId="12759" xr:uid="{00000000-0005-0000-0000-0000AD310000}"/>
    <cellStyle name="Normal 531" xfId="12760" xr:uid="{00000000-0005-0000-0000-0000AE310000}"/>
    <cellStyle name="Normal 532" xfId="12761" xr:uid="{00000000-0005-0000-0000-0000AF310000}"/>
    <cellStyle name="Normal 533" xfId="12762" xr:uid="{00000000-0005-0000-0000-0000B0310000}"/>
    <cellStyle name="Normal 534" xfId="12763" xr:uid="{00000000-0005-0000-0000-0000B1310000}"/>
    <cellStyle name="Normal 535" xfId="12764" xr:uid="{00000000-0005-0000-0000-0000B2310000}"/>
    <cellStyle name="Normal 536" xfId="12765" xr:uid="{00000000-0005-0000-0000-0000B3310000}"/>
    <cellStyle name="Normal 537" xfId="12766" xr:uid="{00000000-0005-0000-0000-0000B4310000}"/>
    <cellStyle name="Normal 538" xfId="12767" xr:uid="{00000000-0005-0000-0000-0000B5310000}"/>
    <cellStyle name="Normal 539" xfId="12768" xr:uid="{00000000-0005-0000-0000-0000B6310000}"/>
    <cellStyle name="Normal 54" xfId="12769" xr:uid="{00000000-0005-0000-0000-0000B7310000}"/>
    <cellStyle name="Normal 54 2" xfId="12770" xr:uid="{00000000-0005-0000-0000-0000B8310000}"/>
    <cellStyle name="Normal 54 3" xfId="12771" xr:uid="{00000000-0005-0000-0000-0000B9310000}"/>
    <cellStyle name="Normal 540" xfId="12772" xr:uid="{00000000-0005-0000-0000-0000BA310000}"/>
    <cellStyle name="Normal 541" xfId="12773" xr:uid="{00000000-0005-0000-0000-0000BB310000}"/>
    <cellStyle name="Normal 542" xfId="12774" xr:uid="{00000000-0005-0000-0000-0000BC310000}"/>
    <cellStyle name="Normal 543" xfId="12775" xr:uid="{00000000-0005-0000-0000-0000BD310000}"/>
    <cellStyle name="Normal 544" xfId="12776" xr:uid="{00000000-0005-0000-0000-0000BE310000}"/>
    <cellStyle name="Normal 545" xfId="12777" xr:uid="{00000000-0005-0000-0000-0000BF310000}"/>
    <cellStyle name="Normal 546" xfId="61" xr:uid="{00000000-0005-0000-0000-0000C0310000}"/>
    <cellStyle name="Normal 546 2" xfId="86" xr:uid="{00000000-0005-0000-0000-0000C1310000}"/>
    <cellStyle name="Normal 546 2 2" xfId="23802" xr:uid="{00000000-0005-0000-0000-0000C2310000}"/>
    <cellStyle name="Normal 546 3" xfId="161" xr:uid="{00000000-0005-0000-0000-0000C3310000}"/>
    <cellStyle name="Normal 547" xfId="23736" xr:uid="{00000000-0005-0000-0000-0000C4310000}"/>
    <cellStyle name="Normal 548" xfId="23739" xr:uid="{00000000-0005-0000-0000-0000C5310000}"/>
    <cellStyle name="Normal 549" xfId="62" xr:uid="{00000000-0005-0000-0000-0000C6310000}"/>
    <cellStyle name="Normal 549 2" xfId="87" xr:uid="{00000000-0005-0000-0000-0000C7310000}"/>
    <cellStyle name="Normal 549 2 2" xfId="23811" xr:uid="{00000000-0005-0000-0000-0000C8310000}"/>
    <cellStyle name="Normal 549 3" xfId="162" xr:uid="{00000000-0005-0000-0000-0000C9310000}"/>
    <cellStyle name="Normal 55" xfId="12778" xr:uid="{00000000-0005-0000-0000-0000CA310000}"/>
    <cellStyle name="Normal 55 2" xfId="12779" xr:uid="{00000000-0005-0000-0000-0000CB310000}"/>
    <cellStyle name="Normal 55 3" xfId="12780" xr:uid="{00000000-0005-0000-0000-0000CC310000}"/>
    <cellStyle name="Normal 550" xfId="63" xr:uid="{00000000-0005-0000-0000-0000CD310000}"/>
    <cellStyle name="Normal 551" xfId="64" xr:uid="{00000000-0005-0000-0000-0000CE310000}"/>
    <cellStyle name="Normal 552" xfId="65" xr:uid="{00000000-0005-0000-0000-0000CF310000}"/>
    <cellStyle name="Normal 553" xfId="66" xr:uid="{00000000-0005-0000-0000-0000D0310000}"/>
    <cellStyle name="Normal 554" xfId="67" xr:uid="{00000000-0005-0000-0000-0000D1310000}"/>
    <cellStyle name="Normal 555" xfId="68" xr:uid="{00000000-0005-0000-0000-0000D2310000}"/>
    <cellStyle name="Normal 556" xfId="69" xr:uid="{00000000-0005-0000-0000-0000D3310000}"/>
    <cellStyle name="Normal 557" xfId="70" xr:uid="{00000000-0005-0000-0000-0000D4310000}"/>
    <cellStyle name="Normal 558" xfId="71" xr:uid="{00000000-0005-0000-0000-0000D5310000}"/>
    <cellStyle name="Normal 559" xfId="23751" xr:uid="{00000000-0005-0000-0000-0000D6310000}"/>
    <cellStyle name="Normal 56" xfId="12781" xr:uid="{00000000-0005-0000-0000-0000D7310000}"/>
    <cellStyle name="Normal 56 2" xfId="12782" xr:uid="{00000000-0005-0000-0000-0000D8310000}"/>
    <cellStyle name="Normal 56 3" xfId="12783" xr:uid="{00000000-0005-0000-0000-0000D9310000}"/>
    <cellStyle name="Normal 560" xfId="72" xr:uid="{00000000-0005-0000-0000-0000DA310000}"/>
    <cellStyle name="Normal 561" xfId="23754" xr:uid="{00000000-0005-0000-0000-0000DB310000}"/>
    <cellStyle name="Normal 562" xfId="73" xr:uid="{00000000-0005-0000-0000-0000DC310000}"/>
    <cellStyle name="Normal 563" xfId="23756" xr:uid="{00000000-0005-0000-0000-0000DD310000}"/>
    <cellStyle name="Normal 564" xfId="23758" xr:uid="{00000000-0005-0000-0000-0000DE310000}"/>
    <cellStyle name="Normal 565" xfId="23760" xr:uid="{00000000-0005-0000-0000-0000DF310000}"/>
    <cellStyle name="Normal 566" xfId="74" xr:uid="{00000000-0005-0000-0000-0000E0310000}"/>
    <cellStyle name="Normal 567" xfId="75" xr:uid="{00000000-0005-0000-0000-0000E1310000}"/>
    <cellStyle name="Normal 568" xfId="76" xr:uid="{00000000-0005-0000-0000-0000E2310000}"/>
    <cellStyle name="Normal 569" xfId="77" xr:uid="{00000000-0005-0000-0000-0000E3310000}"/>
    <cellStyle name="Normal 57" xfId="12784" xr:uid="{00000000-0005-0000-0000-0000E4310000}"/>
    <cellStyle name="Normal 57 2" xfId="12785" xr:uid="{00000000-0005-0000-0000-0000E5310000}"/>
    <cellStyle name="Normal 57 3" xfId="12786" xr:uid="{00000000-0005-0000-0000-0000E6310000}"/>
    <cellStyle name="Normal 570" xfId="78" xr:uid="{00000000-0005-0000-0000-0000E7310000}"/>
    <cellStyle name="Normal 571" xfId="23762" xr:uid="{00000000-0005-0000-0000-0000E8310000}"/>
    <cellStyle name="Normal 572" xfId="79" xr:uid="{00000000-0005-0000-0000-0000E9310000}"/>
    <cellStyle name="Normal 572 2" xfId="88" xr:uid="{00000000-0005-0000-0000-0000EA310000}"/>
    <cellStyle name="Normal 572 2 2" xfId="23816" xr:uid="{00000000-0005-0000-0000-0000EB310000}"/>
    <cellStyle name="Normal 572 3" xfId="164" xr:uid="{00000000-0005-0000-0000-0000EC310000}"/>
    <cellStyle name="Normal 573" xfId="23764" xr:uid="{00000000-0005-0000-0000-0000ED310000}"/>
    <cellStyle name="Normal 574" xfId="23766" xr:uid="{00000000-0005-0000-0000-0000EE310000}"/>
    <cellStyle name="Normal 575" xfId="23767" xr:uid="{00000000-0005-0000-0000-0000EF310000}"/>
    <cellStyle name="Normal 576" xfId="23769" xr:uid="{00000000-0005-0000-0000-0000F0310000}"/>
    <cellStyle name="Normal 577" xfId="23770" xr:uid="{00000000-0005-0000-0000-0000F1310000}"/>
    <cellStyle name="Normal 578" xfId="98" xr:uid="{00000000-0005-0000-0000-0000F2310000}"/>
    <cellStyle name="Normal 579" xfId="171" xr:uid="{00000000-0005-0000-0000-0000F3310000}"/>
    <cellStyle name="Normal 58" xfId="12787" xr:uid="{00000000-0005-0000-0000-0000F4310000}"/>
    <cellStyle name="Normal 58 2" xfId="12788" xr:uid="{00000000-0005-0000-0000-0000F5310000}"/>
    <cellStyle name="Normal 58 3" xfId="12789" xr:uid="{00000000-0005-0000-0000-0000F6310000}"/>
    <cellStyle name="Normal 580" xfId="23819" xr:uid="{00000000-0005-0000-0000-0000F7310000}"/>
    <cellStyle name="Normal 581" xfId="23774" xr:uid="{00000000-0005-0000-0000-0000F8310000}"/>
    <cellStyle name="Normal 582" xfId="23817" xr:uid="{00000000-0005-0000-0000-0000F9310000}"/>
    <cellStyle name="Normal 583" xfId="23777" xr:uid="{00000000-0005-0000-0000-0000FA310000}"/>
    <cellStyle name="Normal 584" xfId="23814" xr:uid="{00000000-0005-0000-0000-0000FB310000}"/>
    <cellStyle name="Normal 585" xfId="23781" xr:uid="{00000000-0005-0000-0000-0000FC310000}"/>
    <cellStyle name="Normal 586" xfId="23810" xr:uid="{00000000-0005-0000-0000-0000FD310000}"/>
    <cellStyle name="Normal 587" xfId="23782" xr:uid="{00000000-0005-0000-0000-0000FE310000}"/>
    <cellStyle name="Normal 588" xfId="23789" xr:uid="{00000000-0005-0000-0000-0000FF310000}"/>
    <cellStyle name="Normal 589" xfId="23791" xr:uid="{00000000-0005-0000-0000-000000320000}"/>
    <cellStyle name="Normal 59" xfId="12790" xr:uid="{00000000-0005-0000-0000-000001320000}"/>
    <cellStyle name="Normal 59 2" xfId="12791" xr:uid="{00000000-0005-0000-0000-000002320000}"/>
    <cellStyle name="Normal 59 3" xfId="12792" xr:uid="{00000000-0005-0000-0000-000003320000}"/>
    <cellStyle name="Normal 590" xfId="23793" xr:uid="{00000000-0005-0000-0000-000004320000}"/>
    <cellStyle name="Normal 591" xfId="23779" xr:uid="{00000000-0005-0000-0000-000005320000}"/>
    <cellStyle name="Normal 592" xfId="23797" xr:uid="{00000000-0005-0000-0000-000006320000}"/>
    <cellStyle name="Normal 593" xfId="23798" xr:uid="{00000000-0005-0000-0000-000007320000}"/>
    <cellStyle name="Normal 594" xfId="23799" xr:uid="{00000000-0005-0000-0000-000008320000}"/>
    <cellStyle name="Normal 595" xfId="23804" xr:uid="{00000000-0005-0000-0000-000009320000}"/>
    <cellStyle name="Normal 596" xfId="23806" xr:uid="{00000000-0005-0000-0000-00000A320000}"/>
    <cellStyle name="Normal 6" xfId="165" xr:uid="{00000000-0005-0000-0000-00000B320000}"/>
    <cellStyle name="Normal 6 10" xfId="12794" xr:uid="{00000000-0005-0000-0000-00000C320000}"/>
    <cellStyle name="Normal 6 11" xfId="12795" xr:uid="{00000000-0005-0000-0000-00000D320000}"/>
    <cellStyle name="Normal 6 12" xfId="12793" xr:uid="{00000000-0005-0000-0000-00000E320000}"/>
    <cellStyle name="Normal 6 13" xfId="23742" xr:uid="{00000000-0005-0000-0000-00000F320000}"/>
    <cellStyle name="Normal 6 2" xfId="12796" xr:uid="{00000000-0005-0000-0000-000010320000}"/>
    <cellStyle name="Normal 6 2 2" xfId="12797" xr:uid="{00000000-0005-0000-0000-000011320000}"/>
    <cellStyle name="Normal 6 2 2 2" xfId="12798" xr:uid="{00000000-0005-0000-0000-000012320000}"/>
    <cellStyle name="Normal 6 2 2 3" xfId="12799" xr:uid="{00000000-0005-0000-0000-000013320000}"/>
    <cellStyle name="Normal 6 2 3" xfId="12800" xr:uid="{00000000-0005-0000-0000-000014320000}"/>
    <cellStyle name="Normal 6 2 3 2" xfId="12801" xr:uid="{00000000-0005-0000-0000-000015320000}"/>
    <cellStyle name="Normal 6 2 4" xfId="12802" xr:uid="{00000000-0005-0000-0000-000016320000}"/>
    <cellStyle name="Normal 6 2 5" xfId="12803" xr:uid="{00000000-0005-0000-0000-000017320000}"/>
    <cellStyle name="Normal 6 2 6" xfId="12804" xr:uid="{00000000-0005-0000-0000-000018320000}"/>
    <cellStyle name="Normal 6 2 7" xfId="12805" xr:uid="{00000000-0005-0000-0000-000019320000}"/>
    <cellStyle name="Normal 6 2_Gold Price" xfId="12806" xr:uid="{00000000-0005-0000-0000-00001A320000}"/>
    <cellStyle name="Normal 6 3" xfId="12807" xr:uid="{00000000-0005-0000-0000-00001B320000}"/>
    <cellStyle name="Normal 6 3 2" xfId="12808" xr:uid="{00000000-0005-0000-0000-00001C320000}"/>
    <cellStyle name="Normal 6 3 2 2" xfId="12809" xr:uid="{00000000-0005-0000-0000-00001D320000}"/>
    <cellStyle name="Normal 6 3 2 3" xfId="12810" xr:uid="{00000000-0005-0000-0000-00001E320000}"/>
    <cellStyle name="Normal 6 3 3" xfId="12811" xr:uid="{00000000-0005-0000-0000-00001F320000}"/>
    <cellStyle name="Normal 6 3 3 2" xfId="12812" xr:uid="{00000000-0005-0000-0000-000020320000}"/>
    <cellStyle name="Normal 6 3 4" xfId="12813" xr:uid="{00000000-0005-0000-0000-000021320000}"/>
    <cellStyle name="Normal 6 3 5" xfId="12814" xr:uid="{00000000-0005-0000-0000-000022320000}"/>
    <cellStyle name="Normal 6 4" xfId="12815" xr:uid="{00000000-0005-0000-0000-000023320000}"/>
    <cellStyle name="Normal 6 4 2" xfId="12816" xr:uid="{00000000-0005-0000-0000-000024320000}"/>
    <cellStyle name="Normal 6 4 3" xfId="12817" xr:uid="{00000000-0005-0000-0000-000025320000}"/>
    <cellStyle name="Normal 6 5" xfId="12818" xr:uid="{00000000-0005-0000-0000-000026320000}"/>
    <cellStyle name="Normal 6 6" xfId="12819" xr:uid="{00000000-0005-0000-0000-000027320000}"/>
    <cellStyle name="Normal 6 7" xfId="12820" xr:uid="{00000000-0005-0000-0000-000028320000}"/>
    <cellStyle name="Normal 6 8" xfId="12821" xr:uid="{00000000-0005-0000-0000-000029320000}"/>
    <cellStyle name="Normal 6 9" xfId="12822" xr:uid="{00000000-0005-0000-0000-00002A320000}"/>
    <cellStyle name="Normal 6_Gold Price" xfId="12823" xr:uid="{00000000-0005-0000-0000-00002B320000}"/>
    <cellStyle name="Normal 60" xfId="12824" xr:uid="{00000000-0005-0000-0000-00002C320000}"/>
    <cellStyle name="Normal 60 2" xfId="12825" xr:uid="{00000000-0005-0000-0000-00002D320000}"/>
    <cellStyle name="Normal 60 3" xfId="12826" xr:uid="{00000000-0005-0000-0000-00002E320000}"/>
    <cellStyle name="Normal 61" xfId="12827" xr:uid="{00000000-0005-0000-0000-00002F320000}"/>
    <cellStyle name="Normal 61 2" xfId="12828" xr:uid="{00000000-0005-0000-0000-000030320000}"/>
    <cellStyle name="Normal 61 3" xfId="12829" xr:uid="{00000000-0005-0000-0000-000031320000}"/>
    <cellStyle name="Normal 62" xfId="12830" xr:uid="{00000000-0005-0000-0000-000032320000}"/>
    <cellStyle name="Normal 62 2" xfId="12831" xr:uid="{00000000-0005-0000-0000-000033320000}"/>
    <cellStyle name="Normal 62 3" xfId="12832" xr:uid="{00000000-0005-0000-0000-000034320000}"/>
    <cellStyle name="Normal 63" xfId="12833" xr:uid="{00000000-0005-0000-0000-000035320000}"/>
    <cellStyle name="Normal 63 2" xfId="12834" xr:uid="{00000000-0005-0000-0000-000036320000}"/>
    <cellStyle name="Normal 63 3" xfId="12835" xr:uid="{00000000-0005-0000-0000-000037320000}"/>
    <cellStyle name="Normal 64" xfId="12836" xr:uid="{00000000-0005-0000-0000-000038320000}"/>
    <cellStyle name="Normal 64 2" xfId="12837" xr:uid="{00000000-0005-0000-0000-000039320000}"/>
    <cellStyle name="Normal 64 3" xfId="12838" xr:uid="{00000000-0005-0000-0000-00003A320000}"/>
    <cellStyle name="Normal 65" xfId="12839" xr:uid="{00000000-0005-0000-0000-00003B320000}"/>
    <cellStyle name="Normal 65 2" xfId="12840" xr:uid="{00000000-0005-0000-0000-00003C320000}"/>
    <cellStyle name="Normal 65 3" xfId="12841" xr:uid="{00000000-0005-0000-0000-00003D320000}"/>
    <cellStyle name="Normal 66" xfId="12842" xr:uid="{00000000-0005-0000-0000-00003E320000}"/>
    <cellStyle name="Normal 66 2" xfId="12843" xr:uid="{00000000-0005-0000-0000-00003F320000}"/>
    <cellStyle name="Normal 66 3" xfId="12844" xr:uid="{00000000-0005-0000-0000-000040320000}"/>
    <cellStyle name="Normal 67" xfId="12845" xr:uid="{00000000-0005-0000-0000-000041320000}"/>
    <cellStyle name="Normal 67 2" xfId="12846" xr:uid="{00000000-0005-0000-0000-000042320000}"/>
    <cellStyle name="Normal 67 3" xfId="12847" xr:uid="{00000000-0005-0000-0000-000043320000}"/>
    <cellStyle name="Normal 68" xfId="12848" xr:uid="{00000000-0005-0000-0000-000044320000}"/>
    <cellStyle name="Normal 68 2" xfId="12849" xr:uid="{00000000-0005-0000-0000-000045320000}"/>
    <cellStyle name="Normal 68 3" xfId="12850" xr:uid="{00000000-0005-0000-0000-000046320000}"/>
    <cellStyle name="Normal 69" xfId="12851" xr:uid="{00000000-0005-0000-0000-000047320000}"/>
    <cellStyle name="Normal 69 2" xfId="12852" xr:uid="{00000000-0005-0000-0000-000048320000}"/>
    <cellStyle name="Normal 69 3" xfId="12853" xr:uid="{00000000-0005-0000-0000-000049320000}"/>
    <cellStyle name="Normal 7" xfId="166" xr:uid="{00000000-0005-0000-0000-00004A320000}"/>
    <cellStyle name="Normal 7 2" xfId="12855" xr:uid="{00000000-0005-0000-0000-00004B320000}"/>
    <cellStyle name="Normal 7 2 2" xfId="12856" xr:uid="{00000000-0005-0000-0000-00004C320000}"/>
    <cellStyle name="Normal 7 2 2 2" xfId="12857" xr:uid="{00000000-0005-0000-0000-00004D320000}"/>
    <cellStyle name="Normal 7 2 3" xfId="12858" xr:uid="{00000000-0005-0000-0000-00004E320000}"/>
    <cellStyle name="Normal 7 2 4" xfId="12859" xr:uid="{00000000-0005-0000-0000-00004F320000}"/>
    <cellStyle name="Normal 7 2 5" xfId="12860" xr:uid="{00000000-0005-0000-0000-000050320000}"/>
    <cellStyle name="Normal 7 2 6" xfId="12861" xr:uid="{00000000-0005-0000-0000-000051320000}"/>
    <cellStyle name="Normal 7 2 7" xfId="12862" xr:uid="{00000000-0005-0000-0000-000052320000}"/>
    <cellStyle name="Normal 7 3" xfId="12863" xr:uid="{00000000-0005-0000-0000-000053320000}"/>
    <cellStyle name="Normal 7 3 2" xfId="12864" xr:uid="{00000000-0005-0000-0000-000054320000}"/>
    <cellStyle name="Normal 7 4" xfId="12865" xr:uid="{00000000-0005-0000-0000-000055320000}"/>
    <cellStyle name="Normal 7 5" xfId="12866" xr:uid="{00000000-0005-0000-0000-000056320000}"/>
    <cellStyle name="Normal 7 6" xfId="12867" xr:uid="{00000000-0005-0000-0000-000057320000}"/>
    <cellStyle name="Normal 7 7" xfId="12854" xr:uid="{00000000-0005-0000-0000-000058320000}"/>
    <cellStyle name="Normal 7_Gold Price" xfId="12868" xr:uid="{00000000-0005-0000-0000-000059320000}"/>
    <cellStyle name="Normal 70" xfId="12869" xr:uid="{00000000-0005-0000-0000-00005A320000}"/>
    <cellStyle name="Normal 70 2" xfId="12870" xr:uid="{00000000-0005-0000-0000-00005B320000}"/>
    <cellStyle name="Normal 70 3" xfId="12871" xr:uid="{00000000-0005-0000-0000-00005C320000}"/>
    <cellStyle name="Normal 71" xfId="12872" xr:uid="{00000000-0005-0000-0000-00005D320000}"/>
    <cellStyle name="Normal 71 2" xfId="12873" xr:uid="{00000000-0005-0000-0000-00005E320000}"/>
    <cellStyle name="Normal 71 3" xfId="12874" xr:uid="{00000000-0005-0000-0000-00005F320000}"/>
    <cellStyle name="Normal 72" xfId="12875" xr:uid="{00000000-0005-0000-0000-000060320000}"/>
    <cellStyle name="Normal 72 2" xfId="12876" xr:uid="{00000000-0005-0000-0000-000061320000}"/>
    <cellStyle name="Normal 72 3" xfId="12877" xr:uid="{00000000-0005-0000-0000-000062320000}"/>
    <cellStyle name="Normal 73" xfId="12878" xr:uid="{00000000-0005-0000-0000-000063320000}"/>
    <cellStyle name="Normal 73 2" xfId="12879" xr:uid="{00000000-0005-0000-0000-000064320000}"/>
    <cellStyle name="Normal 73 3" xfId="12880" xr:uid="{00000000-0005-0000-0000-000065320000}"/>
    <cellStyle name="Normal 74" xfId="12881" xr:uid="{00000000-0005-0000-0000-000066320000}"/>
    <cellStyle name="Normal 74 2" xfId="12882" xr:uid="{00000000-0005-0000-0000-000067320000}"/>
    <cellStyle name="Normal 74 3" xfId="12883" xr:uid="{00000000-0005-0000-0000-000068320000}"/>
    <cellStyle name="Normal 75" xfId="12884" xr:uid="{00000000-0005-0000-0000-000069320000}"/>
    <cellStyle name="Normal 75 2" xfId="12885" xr:uid="{00000000-0005-0000-0000-00006A320000}"/>
    <cellStyle name="Normal 75 3" xfId="12886" xr:uid="{00000000-0005-0000-0000-00006B320000}"/>
    <cellStyle name="Normal 76" xfId="12887" xr:uid="{00000000-0005-0000-0000-00006C320000}"/>
    <cellStyle name="Normal 76 2" xfId="12888" xr:uid="{00000000-0005-0000-0000-00006D320000}"/>
    <cellStyle name="Normal 76 3" xfId="12889" xr:uid="{00000000-0005-0000-0000-00006E320000}"/>
    <cellStyle name="Normal 77" xfId="12890" xr:uid="{00000000-0005-0000-0000-00006F320000}"/>
    <cellStyle name="Normal 77 2" xfId="12891" xr:uid="{00000000-0005-0000-0000-000070320000}"/>
    <cellStyle name="Normal 77 3" xfId="12892" xr:uid="{00000000-0005-0000-0000-000071320000}"/>
    <cellStyle name="Normal 78" xfId="12893" xr:uid="{00000000-0005-0000-0000-000072320000}"/>
    <cellStyle name="Normal 78 2" xfId="12894" xr:uid="{00000000-0005-0000-0000-000073320000}"/>
    <cellStyle name="Normal 78 3" xfId="12895" xr:uid="{00000000-0005-0000-0000-000074320000}"/>
    <cellStyle name="Normal 79" xfId="12896" xr:uid="{00000000-0005-0000-0000-000075320000}"/>
    <cellStyle name="Normal 79 2" xfId="12897" xr:uid="{00000000-0005-0000-0000-000076320000}"/>
    <cellStyle name="Normal 79 3" xfId="12898" xr:uid="{00000000-0005-0000-0000-000077320000}"/>
    <cellStyle name="Normal 8" xfId="189" xr:uid="{00000000-0005-0000-0000-000078320000}"/>
    <cellStyle name="Normal 8 2" xfId="12900" xr:uid="{00000000-0005-0000-0000-000079320000}"/>
    <cellStyle name="Normal 8 2 2" xfId="12901" xr:uid="{00000000-0005-0000-0000-00007A320000}"/>
    <cellStyle name="Normal 8 2 2 2" xfId="12902" xr:uid="{00000000-0005-0000-0000-00007B320000}"/>
    <cellStyle name="Normal 8 2 3" xfId="12903" xr:uid="{00000000-0005-0000-0000-00007C320000}"/>
    <cellStyle name="Normal 8 2 4" xfId="12904" xr:uid="{00000000-0005-0000-0000-00007D320000}"/>
    <cellStyle name="Normal 8 2 5" xfId="12905" xr:uid="{00000000-0005-0000-0000-00007E320000}"/>
    <cellStyle name="Normal 8 2 6" xfId="12906" xr:uid="{00000000-0005-0000-0000-00007F320000}"/>
    <cellStyle name="Normal 8 2 7" xfId="12907" xr:uid="{00000000-0005-0000-0000-000080320000}"/>
    <cellStyle name="Normal 8 3" xfId="12908" xr:uid="{00000000-0005-0000-0000-000081320000}"/>
    <cellStyle name="Normal 8 3 2" xfId="12909" xr:uid="{00000000-0005-0000-0000-000082320000}"/>
    <cellStyle name="Normal 8 4" xfId="12910" xr:uid="{00000000-0005-0000-0000-000083320000}"/>
    <cellStyle name="Normal 8 5" xfId="12911" xr:uid="{00000000-0005-0000-0000-000084320000}"/>
    <cellStyle name="Normal 8 6" xfId="12912" xr:uid="{00000000-0005-0000-0000-000085320000}"/>
    <cellStyle name="Normal 8 7" xfId="12899" xr:uid="{00000000-0005-0000-0000-000086320000}"/>
    <cellStyle name="Normal 80" xfId="12913" xr:uid="{00000000-0005-0000-0000-000087320000}"/>
    <cellStyle name="Normal 80 2" xfId="12914" xr:uid="{00000000-0005-0000-0000-000088320000}"/>
    <cellStyle name="Normal 80 3" xfId="12915" xr:uid="{00000000-0005-0000-0000-000089320000}"/>
    <cellStyle name="Normal 81" xfId="12916" xr:uid="{00000000-0005-0000-0000-00008A320000}"/>
    <cellStyle name="Normal 81 2" xfId="12917" xr:uid="{00000000-0005-0000-0000-00008B320000}"/>
    <cellStyle name="Normal 81 3" xfId="12918" xr:uid="{00000000-0005-0000-0000-00008C320000}"/>
    <cellStyle name="Normal 82" xfId="12919" xr:uid="{00000000-0005-0000-0000-00008D320000}"/>
    <cellStyle name="Normal 82 2" xfId="12920" xr:uid="{00000000-0005-0000-0000-00008E320000}"/>
    <cellStyle name="Normal 82 3" xfId="12921" xr:uid="{00000000-0005-0000-0000-00008F320000}"/>
    <cellStyle name="Normal 83" xfId="12922" xr:uid="{00000000-0005-0000-0000-000090320000}"/>
    <cellStyle name="Normal 83 2" xfId="12923" xr:uid="{00000000-0005-0000-0000-000091320000}"/>
    <cellStyle name="Normal 83 3" xfId="12924" xr:uid="{00000000-0005-0000-0000-000092320000}"/>
    <cellStyle name="Normal 84" xfId="12925" xr:uid="{00000000-0005-0000-0000-000093320000}"/>
    <cellStyle name="Normal 84 2" xfId="12926" xr:uid="{00000000-0005-0000-0000-000094320000}"/>
    <cellStyle name="Normal 85" xfId="12927" xr:uid="{00000000-0005-0000-0000-000095320000}"/>
    <cellStyle name="Normal 85 2" xfId="12928" xr:uid="{00000000-0005-0000-0000-000096320000}"/>
    <cellStyle name="Normal 85 3" xfId="12929" xr:uid="{00000000-0005-0000-0000-000097320000}"/>
    <cellStyle name="Normal 86" xfId="12930" xr:uid="{00000000-0005-0000-0000-000098320000}"/>
    <cellStyle name="Normal 86 2" xfId="12931" xr:uid="{00000000-0005-0000-0000-000099320000}"/>
    <cellStyle name="Normal 86 3" xfId="12932" xr:uid="{00000000-0005-0000-0000-00009A320000}"/>
    <cellStyle name="Normal 87" xfId="12933" xr:uid="{00000000-0005-0000-0000-00009B320000}"/>
    <cellStyle name="Normal 87 2" xfId="12934" xr:uid="{00000000-0005-0000-0000-00009C320000}"/>
    <cellStyle name="Normal 87 2 2" xfId="12935" xr:uid="{00000000-0005-0000-0000-00009D320000}"/>
    <cellStyle name="Normal 87 2 3" xfId="12936" xr:uid="{00000000-0005-0000-0000-00009E320000}"/>
    <cellStyle name="Normal 87 3" xfId="12937" xr:uid="{00000000-0005-0000-0000-00009F320000}"/>
    <cellStyle name="Normal 87 4" xfId="12938" xr:uid="{00000000-0005-0000-0000-0000A0320000}"/>
    <cellStyle name="Normal 87_Int Log" xfId="12939" xr:uid="{00000000-0005-0000-0000-0000A1320000}"/>
    <cellStyle name="Normal 88" xfId="12940" xr:uid="{00000000-0005-0000-0000-0000A2320000}"/>
    <cellStyle name="Normal 88 2" xfId="12941" xr:uid="{00000000-0005-0000-0000-0000A3320000}"/>
    <cellStyle name="Normal 88 3" xfId="12942" xr:uid="{00000000-0005-0000-0000-0000A4320000}"/>
    <cellStyle name="Normal 89" xfId="12943" xr:uid="{00000000-0005-0000-0000-0000A5320000}"/>
    <cellStyle name="Normal 89 2" xfId="12944" xr:uid="{00000000-0005-0000-0000-0000A6320000}"/>
    <cellStyle name="Normal 89 3" xfId="12945" xr:uid="{00000000-0005-0000-0000-0000A7320000}"/>
    <cellStyle name="Normal 9" xfId="12946" xr:uid="{00000000-0005-0000-0000-0000A8320000}"/>
    <cellStyle name="Normal 9 2" xfId="12947" xr:uid="{00000000-0005-0000-0000-0000A9320000}"/>
    <cellStyle name="Normal 9 2 2" xfId="12948" xr:uid="{00000000-0005-0000-0000-0000AA320000}"/>
    <cellStyle name="Normal 9 2 2 2" xfId="12949" xr:uid="{00000000-0005-0000-0000-0000AB320000}"/>
    <cellStyle name="Normal 9 2 2 3" xfId="12950" xr:uid="{00000000-0005-0000-0000-0000AC320000}"/>
    <cellStyle name="Normal 9 2 3" xfId="12951" xr:uid="{00000000-0005-0000-0000-0000AD320000}"/>
    <cellStyle name="Normal 9 2 4" xfId="12952" xr:uid="{00000000-0005-0000-0000-0000AE320000}"/>
    <cellStyle name="Normal 9 2 5" xfId="12953" xr:uid="{00000000-0005-0000-0000-0000AF320000}"/>
    <cellStyle name="Normal 9 2 6" xfId="12954" xr:uid="{00000000-0005-0000-0000-0000B0320000}"/>
    <cellStyle name="Normal 9 2 7" xfId="12955" xr:uid="{00000000-0005-0000-0000-0000B1320000}"/>
    <cellStyle name="Normal 9 2_Gold Price" xfId="12956" xr:uid="{00000000-0005-0000-0000-0000B2320000}"/>
    <cellStyle name="Normal 9 3" xfId="12957" xr:uid="{00000000-0005-0000-0000-0000B3320000}"/>
    <cellStyle name="Normal 9 3 2" xfId="12958" xr:uid="{00000000-0005-0000-0000-0000B4320000}"/>
    <cellStyle name="Normal 9 4" xfId="12959" xr:uid="{00000000-0005-0000-0000-0000B5320000}"/>
    <cellStyle name="Normal 9 4 2" xfId="12960" xr:uid="{00000000-0005-0000-0000-0000B6320000}"/>
    <cellStyle name="Normal 9 5" xfId="12961" xr:uid="{00000000-0005-0000-0000-0000B7320000}"/>
    <cellStyle name="Normal 9 6" xfId="12962" xr:uid="{00000000-0005-0000-0000-0000B8320000}"/>
    <cellStyle name="Normal 9 7" xfId="12963" xr:uid="{00000000-0005-0000-0000-0000B9320000}"/>
    <cellStyle name="Normal 9_Gold Price" xfId="12964" xr:uid="{00000000-0005-0000-0000-0000BA320000}"/>
    <cellStyle name="Normal 90" xfId="12965" xr:uid="{00000000-0005-0000-0000-0000BB320000}"/>
    <cellStyle name="Normal 90 2" xfId="12966" xr:uid="{00000000-0005-0000-0000-0000BC320000}"/>
    <cellStyle name="Normal 90 3" xfId="12967" xr:uid="{00000000-0005-0000-0000-0000BD320000}"/>
    <cellStyle name="Normal 91" xfId="12968" xr:uid="{00000000-0005-0000-0000-0000BE320000}"/>
    <cellStyle name="Normal 91 2" xfId="12969" xr:uid="{00000000-0005-0000-0000-0000BF320000}"/>
    <cellStyle name="Normal 91 3" xfId="12970" xr:uid="{00000000-0005-0000-0000-0000C0320000}"/>
    <cellStyle name="Normal 92" xfId="12971" xr:uid="{00000000-0005-0000-0000-0000C1320000}"/>
    <cellStyle name="Normal 92 2" xfId="12972" xr:uid="{00000000-0005-0000-0000-0000C2320000}"/>
    <cellStyle name="Normal 92 3" xfId="12973" xr:uid="{00000000-0005-0000-0000-0000C3320000}"/>
    <cellStyle name="Normal 93" xfId="12974" xr:uid="{00000000-0005-0000-0000-0000C4320000}"/>
    <cellStyle name="Normal 93 2" xfId="12975" xr:uid="{00000000-0005-0000-0000-0000C5320000}"/>
    <cellStyle name="Normal 93 3" xfId="12976" xr:uid="{00000000-0005-0000-0000-0000C6320000}"/>
    <cellStyle name="Normal 93 4" xfId="12977" xr:uid="{00000000-0005-0000-0000-0000C7320000}"/>
    <cellStyle name="Normal 94" xfId="12978" xr:uid="{00000000-0005-0000-0000-0000C8320000}"/>
    <cellStyle name="Normal 94 2" xfId="12979" xr:uid="{00000000-0005-0000-0000-0000C9320000}"/>
    <cellStyle name="Normal 94 3" xfId="12980" xr:uid="{00000000-0005-0000-0000-0000CA320000}"/>
    <cellStyle name="Normal 95" xfId="12981" xr:uid="{00000000-0005-0000-0000-0000CB320000}"/>
    <cellStyle name="Normal 95 2" xfId="12982" xr:uid="{00000000-0005-0000-0000-0000CC320000}"/>
    <cellStyle name="Normal 96" xfId="12983" xr:uid="{00000000-0005-0000-0000-0000CD320000}"/>
    <cellStyle name="Normal 96 2" xfId="12984" xr:uid="{00000000-0005-0000-0000-0000CE320000}"/>
    <cellStyle name="Normal 97" xfId="12985" xr:uid="{00000000-0005-0000-0000-0000CF320000}"/>
    <cellStyle name="Normal 97 2" xfId="12986" xr:uid="{00000000-0005-0000-0000-0000D0320000}"/>
    <cellStyle name="Normal 98" xfId="12987" xr:uid="{00000000-0005-0000-0000-0000D1320000}"/>
    <cellStyle name="Normal 98 2" xfId="12988" xr:uid="{00000000-0005-0000-0000-0000D2320000}"/>
    <cellStyle name="Normal 99" xfId="12989" xr:uid="{00000000-0005-0000-0000-0000D3320000}"/>
    <cellStyle name="Normal 99 2" xfId="12990" xr:uid="{00000000-0005-0000-0000-0000D4320000}"/>
    <cellStyle name="Normal U" xfId="12991" xr:uid="{00000000-0005-0000-0000-0000D5320000}"/>
    <cellStyle name="Normal_1049 TIMS queries" xfId="3" xr:uid="{00000000-0005-0000-0000-0000D6320000}"/>
    <cellStyle name="Normal_Appendix 5 Pasting Data" xfId="167" xr:uid="{00000000-0005-0000-0000-0000D7320000}"/>
    <cellStyle name="Normal_Appendix 5 Pasting Data 2" xfId="168" xr:uid="{00000000-0005-0000-0000-0000D8320000}"/>
    <cellStyle name="Normal_Borrowings" xfId="4" xr:uid="{00000000-0005-0000-0000-0000D9320000}"/>
    <cellStyle name="Normal_Dec 2010 Pasting Data" xfId="169" xr:uid="{00000000-0005-0000-0000-0000DA320000}"/>
    <cellStyle name="Normal_December Pasting Data formatted2" xfId="97" xr:uid="{00000000-0005-0000-0000-0000DB320000}"/>
    <cellStyle name="Normal_GG - OS" xfId="5" xr:uid="{00000000-0005-0000-0000-0000DC320000}"/>
    <cellStyle name="Normal_Operating Revenue Tables Pasting Data prior year balance" xfId="170" xr:uid="{00000000-0005-0000-0000-0000DD320000}"/>
    <cellStyle name="Normal_Other Financial Assets" xfId="6" xr:uid="{00000000-0005-0000-0000-0000DE320000}"/>
    <cellStyle name="Note 10" xfId="12992" xr:uid="{00000000-0005-0000-0000-0000DF320000}"/>
    <cellStyle name="Note 10 10" xfId="12993" xr:uid="{00000000-0005-0000-0000-0000E0320000}"/>
    <cellStyle name="Note 10 10 2" xfId="12994" xr:uid="{00000000-0005-0000-0000-0000E1320000}"/>
    <cellStyle name="Note 10 11" xfId="12995" xr:uid="{00000000-0005-0000-0000-0000E2320000}"/>
    <cellStyle name="Note 10 11 2" xfId="12996" xr:uid="{00000000-0005-0000-0000-0000E3320000}"/>
    <cellStyle name="Note 10 12" xfId="12997" xr:uid="{00000000-0005-0000-0000-0000E4320000}"/>
    <cellStyle name="Note 10 12 2" xfId="12998" xr:uid="{00000000-0005-0000-0000-0000E5320000}"/>
    <cellStyle name="Note 10 13" xfId="12999" xr:uid="{00000000-0005-0000-0000-0000E6320000}"/>
    <cellStyle name="Note 10 13 2" xfId="13000" xr:uid="{00000000-0005-0000-0000-0000E7320000}"/>
    <cellStyle name="Note 10 14" xfId="13001" xr:uid="{00000000-0005-0000-0000-0000E8320000}"/>
    <cellStyle name="Note 10 14 2" xfId="13002" xr:uid="{00000000-0005-0000-0000-0000E9320000}"/>
    <cellStyle name="Note 10 15" xfId="13003" xr:uid="{00000000-0005-0000-0000-0000EA320000}"/>
    <cellStyle name="Note 10 15 2" xfId="13004" xr:uid="{00000000-0005-0000-0000-0000EB320000}"/>
    <cellStyle name="Note 10 16" xfId="13005" xr:uid="{00000000-0005-0000-0000-0000EC320000}"/>
    <cellStyle name="Note 10 16 2" xfId="13006" xr:uid="{00000000-0005-0000-0000-0000ED320000}"/>
    <cellStyle name="Note 10 17" xfId="13007" xr:uid="{00000000-0005-0000-0000-0000EE320000}"/>
    <cellStyle name="Note 10 17 2" xfId="13008" xr:uid="{00000000-0005-0000-0000-0000EF320000}"/>
    <cellStyle name="Note 10 18" xfId="13009" xr:uid="{00000000-0005-0000-0000-0000F0320000}"/>
    <cellStyle name="Note 10 18 2" xfId="13010" xr:uid="{00000000-0005-0000-0000-0000F1320000}"/>
    <cellStyle name="Note 10 19" xfId="13011" xr:uid="{00000000-0005-0000-0000-0000F2320000}"/>
    <cellStyle name="Note 10 19 2" xfId="13012" xr:uid="{00000000-0005-0000-0000-0000F3320000}"/>
    <cellStyle name="Note 10 2" xfId="13013" xr:uid="{00000000-0005-0000-0000-0000F4320000}"/>
    <cellStyle name="Note 10 2 2" xfId="13014" xr:uid="{00000000-0005-0000-0000-0000F5320000}"/>
    <cellStyle name="Note 10 20" xfId="13015" xr:uid="{00000000-0005-0000-0000-0000F6320000}"/>
    <cellStyle name="Note 10 20 2" xfId="13016" xr:uid="{00000000-0005-0000-0000-0000F7320000}"/>
    <cellStyle name="Note 10 21" xfId="13017" xr:uid="{00000000-0005-0000-0000-0000F8320000}"/>
    <cellStyle name="Note 10 21 2" xfId="13018" xr:uid="{00000000-0005-0000-0000-0000F9320000}"/>
    <cellStyle name="Note 10 22" xfId="13019" xr:uid="{00000000-0005-0000-0000-0000FA320000}"/>
    <cellStyle name="Note 10 22 2" xfId="13020" xr:uid="{00000000-0005-0000-0000-0000FB320000}"/>
    <cellStyle name="Note 10 23" xfId="13021" xr:uid="{00000000-0005-0000-0000-0000FC320000}"/>
    <cellStyle name="Note 10 23 2" xfId="13022" xr:uid="{00000000-0005-0000-0000-0000FD320000}"/>
    <cellStyle name="Note 10 24" xfId="13023" xr:uid="{00000000-0005-0000-0000-0000FE320000}"/>
    <cellStyle name="Note 10 24 2" xfId="13024" xr:uid="{00000000-0005-0000-0000-0000FF320000}"/>
    <cellStyle name="Note 10 25" xfId="13025" xr:uid="{00000000-0005-0000-0000-000000330000}"/>
    <cellStyle name="Note 10 25 2" xfId="13026" xr:uid="{00000000-0005-0000-0000-000001330000}"/>
    <cellStyle name="Note 10 26" xfId="13027" xr:uid="{00000000-0005-0000-0000-000002330000}"/>
    <cellStyle name="Note 10 26 2" xfId="13028" xr:uid="{00000000-0005-0000-0000-000003330000}"/>
    <cellStyle name="Note 10 27" xfId="13029" xr:uid="{00000000-0005-0000-0000-000004330000}"/>
    <cellStyle name="Note 10 27 2" xfId="13030" xr:uid="{00000000-0005-0000-0000-000005330000}"/>
    <cellStyle name="Note 10 28" xfId="13031" xr:uid="{00000000-0005-0000-0000-000006330000}"/>
    <cellStyle name="Note 10 28 2" xfId="13032" xr:uid="{00000000-0005-0000-0000-000007330000}"/>
    <cellStyle name="Note 10 29" xfId="13033" xr:uid="{00000000-0005-0000-0000-000008330000}"/>
    <cellStyle name="Note 10 29 2" xfId="13034" xr:uid="{00000000-0005-0000-0000-000009330000}"/>
    <cellStyle name="Note 10 3" xfId="13035" xr:uid="{00000000-0005-0000-0000-00000A330000}"/>
    <cellStyle name="Note 10 3 2" xfId="13036" xr:uid="{00000000-0005-0000-0000-00000B330000}"/>
    <cellStyle name="Note 10 30" xfId="13037" xr:uid="{00000000-0005-0000-0000-00000C330000}"/>
    <cellStyle name="Note 10 30 2" xfId="13038" xr:uid="{00000000-0005-0000-0000-00000D330000}"/>
    <cellStyle name="Note 10 31" xfId="13039" xr:uid="{00000000-0005-0000-0000-00000E330000}"/>
    <cellStyle name="Note 10 32" xfId="13040" xr:uid="{00000000-0005-0000-0000-00000F330000}"/>
    <cellStyle name="Note 10 33" xfId="13041" xr:uid="{00000000-0005-0000-0000-000010330000}"/>
    <cellStyle name="Note 10 34" xfId="13042" xr:uid="{00000000-0005-0000-0000-000011330000}"/>
    <cellStyle name="Note 10 35" xfId="13043" xr:uid="{00000000-0005-0000-0000-000012330000}"/>
    <cellStyle name="Note 10 36" xfId="13044" xr:uid="{00000000-0005-0000-0000-000013330000}"/>
    <cellStyle name="Note 10 37" xfId="13045" xr:uid="{00000000-0005-0000-0000-000014330000}"/>
    <cellStyle name="Note 10 38" xfId="13046" xr:uid="{00000000-0005-0000-0000-000015330000}"/>
    <cellStyle name="Note 10 39" xfId="13047" xr:uid="{00000000-0005-0000-0000-000016330000}"/>
    <cellStyle name="Note 10 4" xfId="13048" xr:uid="{00000000-0005-0000-0000-000017330000}"/>
    <cellStyle name="Note 10 4 2" xfId="13049" xr:uid="{00000000-0005-0000-0000-000018330000}"/>
    <cellStyle name="Note 10 40" xfId="13050" xr:uid="{00000000-0005-0000-0000-000019330000}"/>
    <cellStyle name="Note 10 41" xfId="13051" xr:uid="{00000000-0005-0000-0000-00001A330000}"/>
    <cellStyle name="Note 10 42" xfId="13052" xr:uid="{00000000-0005-0000-0000-00001B330000}"/>
    <cellStyle name="Note 10 43" xfId="13053" xr:uid="{00000000-0005-0000-0000-00001C330000}"/>
    <cellStyle name="Note 10 44" xfId="13054" xr:uid="{00000000-0005-0000-0000-00001D330000}"/>
    <cellStyle name="Note 10 45" xfId="13055" xr:uid="{00000000-0005-0000-0000-00001E330000}"/>
    <cellStyle name="Note 10 46" xfId="13056" xr:uid="{00000000-0005-0000-0000-00001F330000}"/>
    <cellStyle name="Note 10 47" xfId="13057" xr:uid="{00000000-0005-0000-0000-000020330000}"/>
    <cellStyle name="Note 10 48" xfId="13058" xr:uid="{00000000-0005-0000-0000-000021330000}"/>
    <cellStyle name="Note 10 49" xfId="13059" xr:uid="{00000000-0005-0000-0000-000022330000}"/>
    <cellStyle name="Note 10 5" xfId="13060" xr:uid="{00000000-0005-0000-0000-000023330000}"/>
    <cellStyle name="Note 10 5 2" xfId="13061" xr:uid="{00000000-0005-0000-0000-000024330000}"/>
    <cellStyle name="Note 10 50" xfId="13062" xr:uid="{00000000-0005-0000-0000-000025330000}"/>
    <cellStyle name="Note 10 51" xfId="13063" xr:uid="{00000000-0005-0000-0000-000026330000}"/>
    <cellStyle name="Note 10 52" xfId="13064" xr:uid="{00000000-0005-0000-0000-000027330000}"/>
    <cellStyle name="Note 10 53" xfId="13065" xr:uid="{00000000-0005-0000-0000-000028330000}"/>
    <cellStyle name="Note 10 54" xfId="13066" xr:uid="{00000000-0005-0000-0000-000029330000}"/>
    <cellStyle name="Note 10 55" xfId="13067" xr:uid="{00000000-0005-0000-0000-00002A330000}"/>
    <cellStyle name="Note 10 6" xfId="13068" xr:uid="{00000000-0005-0000-0000-00002B330000}"/>
    <cellStyle name="Note 10 6 2" xfId="13069" xr:uid="{00000000-0005-0000-0000-00002C330000}"/>
    <cellStyle name="Note 10 7" xfId="13070" xr:uid="{00000000-0005-0000-0000-00002D330000}"/>
    <cellStyle name="Note 10 7 2" xfId="13071" xr:uid="{00000000-0005-0000-0000-00002E330000}"/>
    <cellStyle name="Note 10 8" xfId="13072" xr:uid="{00000000-0005-0000-0000-00002F330000}"/>
    <cellStyle name="Note 10 8 2" xfId="13073" xr:uid="{00000000-0005-0000-0000-000030330000}"/>
    <cellStyle name="Note 10 9" xfId="13074" xr:uid="{00000000-0005-0000-0000-000031330000}"/>
    <cellStyle name="Note 10 9 2" xfId="13075" xr:uid="{00000000-0005-0000-0000-000032330000}"/>
    <cellStyle name="Note 11" xfId="13076" xr:uid="{00000000-0005-0000-0000-000033330000}"/>
    <cellStyle name="Note 11 10" xfId="13077" xr:uid="{00000000-0005-0000-0000-000034330000}"/>
    <cellStyle name="Note 11 10 2" xfId="13078" xr:uid="{00000000-0005-0000-0000-000035330000}"/>
    <cellStyle name="Note 11 11" xfId="13079" xr:uid="{00000000-0005-0000-0000-000036330000}"/>
    <cellStyle name="Note 11 11 2" xfId="13080" xr:uid="{00000000-0005-0000-0000-000037330000}"/>
    <cellStyle name="Note 11 12" xfId="13081" xr:uid="{00000000-0005-0000-0000-000038330000}"/>
    <cellStyle name="Note 11 12 2" xfId="13082" xr:uid="{00000000-0005-0000-0000-000039330000}"/>
    <cellStyle name="Note 11 13" xfId="13083" xr:uid="{00000000-0005-0000-0000-00003A330000}"/>
    <cellStyle name="Note 11 13 2" xfId="13084" xr:uid="{00000000-0005-0000-0000-00003B330000}"/>
    <cellStyle name="Note 11 14" xfId="13085" xr:uid="{00000000-0005-0000-0000-00003C330000}"/>
    <cellStyle name="Note 11 14 2" xfId="13086" xr:uid="{00000000-0005-0000-0000-00003D330000}"/>
    <cellStyle name="Note 11 15" xfId="13087" xr:uid="{00000000-0005-0000-0000-00003E330000}"/>
    <cellStyle name="Note 11 15 2" xfId="13088" xr:uid="{00000000-0005-0000-0000-00003F330000}"/>
    <cellStyle name="Note 11 16" xfId="13089" xr:uid="{00000000-0005-0000-0000-000040330000}"/>
    <cellStyle name="Note 11 16 2" xfId="13090" xr:uid="{00000000-0005-0000-0000-000041330000}"/>
    <cellStyle name="Note 11 17" xfId="13091" xr:uid="{00000000-0005-0000-0000-000042330000}"/>
    <cellStyle name="Note 11 17 2" xfId="13092" xr:uid="{00000000-0005-0000-0000-000043330000}"/>
    <cellStyle name="Note 11 18" xfId="13093" xr:uid="{00000000-0005-0000-0000-000044330000}"/>
    <cellStyle name="Note 11 18 2" xfId="13094" xr:uid="{00000000-0005-0000-0000-000045330000}"/>
    <cellStyle name="Note 11 19" xfId="13095" xr:uid="{00000000-0005-0000-0000-000046330000}"/>
    <cellStyle name="Note 11 19 2" xfId="13096" xr:uid="{00000000-0005-0000-0000-000047330000}"/>
    <cellStyle name="Note 11 2" xfId="13097" xr:uid="{00000000-0005-0000-0000-000048330000}"/>
    <cellStyle name="Note 11 2 2" xfId="13098" xr:uid="{00000000-0005-0000-0000-000049330000}"/>
    <cellStyle name="Note 11 20" xfId="13099" xr:uid="{00000000-0005-0000-0000-00004A330000}"/>
    <cellStyle name="Note 11 20 2" xfId="13100" xr:uid="{00000000-0005-0000-0000-00004B330000}"/>
    <cellStyle name="Note 11 21" xfId="13101" xr:uid="{00000000-0005-0000-0000-00004C330000}"/>
    <cellStyle name="Note 11 21 2" xfId="13102" xr:uid="{00000000-0005-0000-0000-00004D330000}"/>
    <cellStyle name="Note 11 22" xfId="13103" xr:uid="{00000000-0005-0000-0000-00004E330000}"/>
    <cellStyle name="Note 11 22 2" xfId="13104" xr:uid="{00000000-0005-0000-0000-00004F330000}"/>
    <cellStyle name="Note 11 23" xfId="13105" xr:uid="{00000000-0005-0000-0000-000050330000}"/>
    <cellStyle name="Note 11 23 2" xfId="13106" xr:uid="{00000000-0005-0000-0000-000051330000}"/>
    <cellStyle name="Note 11 24" xfId="13107" xr:uid="{00000000-0005-0000-0000-000052330000}"/>
    <cellStyle name="Note 11 24 2" xfId="13108" xr:uid="{00000000-0005-0000-0000-000053330000}"/>
    <cellStyle name="Note 11 25" xfId="13109" xr:uid="{00000000-0005-0000-0000-000054330000}"/>
    <cellStyle name="Note 11 25 2" xfId="13110" xr:uid="{00000000-0005-0000-0000-000055330000}"/>
    <cellStyle name="Note 11 26" xfId="13111" xr:uid="{00000000-0005-0000-0000-000056330000}"/>
    <cellStyle name="Note 11 26 2" xfId="13112" xr:uid="{00000000-0005-0000-0000-000057330000}"/>
    <cellStyle name="Note 11 27" xfId="13113" xr:uid="{00000000-0005-0000-0000-000058330000}"/>
    <cellStyle name="Note 11 27 2" xfId="13114" xr:uid="{00000000-0005-0000-0000-000059330000}"/>
    <cellStyle name="Note 11 28" xfId="13115" xr:uid="{00000000-0005-0000-0000-00005A330000}"/>
    <cellStyle name="Note 11 28 2" xfId="13116" xr:uid="{00000000-0005-0000-0000-00005B330000}"/>
    <cellStyle name="Note 11 29" xfId="13117" xr:uid="{00000000-0005-0000-0000-00005C330000}"/>
    <cellStyle name="Note 11 29 2" xfId="13118" xr:uid="{00000000-0005-0000-0000-00005D330000}"/>
    <cellStyle name="Note 11 3" xfId="13119" xr:uid="{00000000-0005-0000-0000-00005E330000}"/>
    <cellStyle name="Note 11 3 2" xfId="13120" xr:uid="{00000000-0005-0000-0000-00005F330000}"/>
    <cellStyle name="Note 11 30" xfId="13121" xr:uid="{00000000-0005-0000-0000-000060330000}"/>
    <cellStyle name="Note 11 30 2" xfId="13122" xr:uid="{00000000-0005-0000-0000-000061330000}"/>
    <cellStyle name="Note 11 31" xfId="13123" xr:uid="{00000000-0005-0000-0000-000062330000}"/>
    <cellStyle name="Note 11 32" xfId="13124" xr:uid="{00000000-0005-0000-0000-000063330000}"/>
    <cellStyle name="Note 11 33" xfId="13125" xr:uid="{00000000-0005-0000-0000-000064330000}"/>
    <cellStyle name="Note 11 34" xfId="13126" xr:uid="{00000000-0005-0000-0000-000065330000}"/>
    <cellStyle name="Note 11 35" xfId="13127" xr:uid="{00000000-0005-0000-0000-000066330000}"/>
    <cellStyle name="Note 11 36" xfId="13128" xr:uid="{00000000-0005-0000-0000-000067330000}"/>
    <cellStyle name="Note 11 37" xfId="13129" xr:uid="{00000000-0005-0000-0000-000068330000}"/>
    <cellStyle name="Note 11 38" xfId="13130" xr:uid="{00000000-0005-0000-0000-000069330000}"/>
    <cellStyle name="Note 11 39" xfId="13131" xr:uid="{00000000-0005-0000-0000-00006A330000}"/>
    <cellStyle name="Note 11 4" xfId="13132" xr:uid="{00000000-0005-0000-0000-00006B330000}"/>
    <cellStyle name="Note 11 4 2" xfId="13133" xr:uid="{00000000-0005-0000-0000-00006C330000}"/>
    <cellStyle name="Note 11 40" xfId="13134" xr:uid="{00000000-0005-0000-0000-00006D330000}"/>
    <cellStyle name="Note 11 41" xfId="13135" xr:uid="{00000000-0005-0000-0000-00006E330000}"/>
    <cellStyle name="Note 11 42" xfId="13136" xr:uid="{00000000-0005-0000-0000-00006F330000}"/>
    <cellStyle name="Note 11 43" xfId="13137" xr:uid="{00000000-0005-0000-0000-000070330000}"/>
    <cellStyle name="Note 11 44" xfId="13138" xr:uid="{00000000-0005-0000-0000-000071330000}"/>
    <cellStyle name="Note 11 45" xfId="13139" xr:uid="{00000000-0005-0000-0000-000072330000}"/>
    <cellStyle name="Note 11 46" xfId="13140" xr:uid="{00000000-0005-0000-0000-000073330000}"/>
    <cellStyle name="Note 11 47" xfId="13141" xr:uid="{00000000-0005-0000-0000-000074330000}"/>
    <cellStyle name="Note 11 48" xfId="13142" xr:uid="{00000000-0005-0000-0000-000075330000}"/>
    <cellStyle name="Note 11 49" xfId="13143" xr:uid="{00000000-0005-0000-0000-000076330000}"/>
    <cellStyle name="Note 11 5" xfId="13144" xr:uid="{00000000-0005-0000-0000-000077330000}"/>
    <cellStyle name="Note 11 5 2" xfId="13145" xr:uid="{00000000-0005-0000-0000-000078330000}"/>
    <cellStyle name="Note 11 50" xfId="13146" xr:uid="{00000000-0005-0000-0000-000079330000}"/>
    <cellStyle name="Note 11 51" xfId="13147" xr:uid="{00000000-0005-0000-0000-00007A330000}"/>
    <cellStyle name="Note 11 52" xfId="13148" xr:uid="{00000000-0005-0000-0000-00007B330000}"/>
    <cellStyle name="Note 11 53" xfId="13149" xr:uid="{00000000-0005-0000-0000-00007C330000}"/>
    <cellStyle name="Note 11 54" xfId="13150" xr:uid="{00000000-0005-0000-0000-00007D330000}"/>
    <cellStyle name="Note 11 55" xfId="13151" xr:uid="{00000000-0005-0000-0000-00007E330000}"/>
    <cellStyle name="Note 11 6" xfId="13152" xr:uid="{00000000-0005-0000-0000-00007F330000}"/>
    <cellStyle name="Note 11 6 2" xfId="13153" xr:uid="{00000000-0005-0000-0000-000080330000}"/>
    <cellStyle name="Note 11 7" xfId="13154" xr:uid="{00000000-0005-0000-0000-000081330000}"/>
    <cellStyle name="Note 11 7 2" xfId="13155" xr:uid="{00000000-0005-0000-0000-000082330000}"/>
    <cellStyle name="Note 11 8" xfId="13156" xr:uid="{00000000-0005-0000-0000-000083330000}"/>
    <cellStyle name="Note 11 8 2" xfId="13157" xr:uid="{00000000-0005-0000-0000-000084330000}"/>
    <cellStyle name="Note 11 9" xfId="13158" xr:uid="{00000000-0005-0000-0000-000085330000}"/>
    <cellStyle name="Note 11 9 2" xfId="13159" xr:uid="{00000000-0005-0000-0000-000086330000}"/>
    <cellStyle name="Note 12" xfId="13160" xr:uid="{00000000-0005-0000-0000-000087330000}"/>
    <cellStyle name="Note 12 10" xfId="13161" xr:uid="{00000000-0005-0000-0000-000088330000}"/>
    <cellStyle name="Note 12 10 2" xfId="13162" xr:uid="{00000000-0005-0000-0000-000089330000}"/>
    <cellStyle name="Note 12 11" xfId="13163" xr:uid="{00000000-0005-0000-0000-00008A330000}"/>
    <cellStyle name="Note 12 11 2" xfId="13164" xr:uid="{00000000-0005-0000-0000-00008B330000}"/>
    <cellStyle name="Note 12 12" xfId="13165" xr:uid="{00000000-0005-0000-0000-00008C330000}"/>
    <cellStyle name="Note 12 12 2" xfId="13166" xr:uid="{00000000-0005-0000-0000-00008D330000}"/>
    <cellStyle name="Note 12 13" xfId="13167" xr:uid="{00000000-0005-0000-0000-00008E330000}"/>
    <cellStyle name="Note 12 13 2" xfId="13168" xr:uid="{00000000-0005-0000-0000-00008F330000}"/>
    <cellStyle name="Note 12 14" xfId="13169" xr:uid="{00000000-0005-0000-0000-000090330000}"/>
    <cellStyle name="Note 12 14 2" xfId="13170" xr:uid="{00000000-0005-0000-0000-000091330000}"/>
    <cellStyle name="Note 12 15" xfId="13171" xr:uid="{00000000-0005-0000-0000-000092330000}"/>
    <cellStyle name="Note 12 15 2" xfId="13172" xr:uid="{00000000-0005-0000-0000-000093330000}"/>
    <cellStyle name="Note 12 16" xfId="13173" xr:uid="{00000000-0005-0000-0000-000094330000}"/>
    <cellStyle name="Note 12 16 2" xfId="13174" xr:uid="{00000000-0005-0000-0000-000095330000}"/>
    <cellStyle name="Note 12 17" xfId="13175" xr:uid="{00000000-0005-0000-0000-000096330000}"/>
    <cellStyle name="Note 12 17 2" xfId="13176" xr:uid="{00000000-0005-0000-0000-000097330000}"/>
    <cellStyle name="Note 12 18" xfId="13177" xr:uid="{00000000-0005-0000-0000-000098330000}"/>
    <cellStyle name="Note 12 18 2" xfId="13178" xr:uid="{00000000-0005-0000-0000-000099330000}"/>
    <cellStyle name="Note 12 19" xfId="13179" xr:uid="{00000000-0005-0000-0000-00009A330000}"/>
    <cellStyle name="Note 12 19 2" xfId="13180" xr:uid="{00000000-0005-0000-0000-00009B330000}"/>
    <cellStyle name="Note 12 2" xfId="13181" xr:uid="{00000000-0005-0000-0000-00009C330000}"/>
    <cellStyle name="Note 12 2 2" xfId="13182" xr:uid="{00000000-0005-0000-0000-00009D330000}"/>
    <cellStyle name="Note 12 20" xfId="13183" xr:uid="{00000000-0005-0000-0000-00009E330000}"/>
    <cellStyle name="Note 12 20 2" xfId="13184" xr:uid="{00000000-0005-0000-0000-00009F330000}"/>
    <cellStyle name="Note 12 21" xfId="13185" xr:uid="{00000000-0005-0000-0000-0000A0330000}"/>
    <cellStyle name="Note 12 21 2" xfId="13186" xr:uid="{00000000-0005-0000-0000-0000A1330000}"/>
    <cellStyle name="Note 12 22" xfId="13187" xr:uid="{00000000-0005-0000-0000-0000A2330000}"/>
    <cellStyle name="Note 12 22 2" xfId="13188" xr:uid="{00000000-0005-0000-0000-0000A3330000}"/>
    <cellStyle name="Note 12 23" xfId="13189" xr:uid="{00000000-0005-0000-0000-0000A4330000}"/>
    <cellStyle name="Note 12 23 2" xfId="13190" xr:uid="{00000000-0005-0000-0000-0000A5330000}"/>
    <cellStyle name="Note 12 24" xfId="13191" xr:uid="{00000000-0005-0000-0000-0000A6330000}"/>
    <cellStyle name="Note 12 24 2" xfId="13192" xr:uid="{00000000-0005-0000-0000-0000A7330000}"/>
    <cellStyle name="Note 12 25" xfId="13193" xr:uid="{00000000-0005-0000-0000-0000A8330000}"/>
    <cellStyle name="Note 12 25 2" xfId="13194" xr:uid="{00000000-0005-0000-0000-0000A9330000}"/>
    <cellStyle name="Note 12 26" xfId="13195" xr:uid="{00000000-0005-0000-0000-0000AA330000}"/>
    <cellStyle name="Note 12 26 2" xfId="13196" xr:uid="{00000000-0005-0000-0000-0000AB330000}"/>
    <cellStyle name="Note 12 27" xfId="13197" xr:uid="{00000000-0005-0000-0000-0000AC330000}"/>
    <cellStyle name="Note 12 27 2" xfId="13198" xr:uid="{00000000-0005-0000-0000-0000AD330000}"/>
    <cellStyle name="Note 12 28" xfId="13199" xr:uid="{00000000-0005-0000-0000-0000AE330000}"/>
    <cellStyle name="Note 12 28 2" xfId="13200" xr:uid="{00000000-0005-0000-0000-0000AF330000}"/>
    <cellStyle name="Note 12 29" xfId="13201" xr:uid="{00000000-0005-0000-0000-0000B0330000}"/>
    <cellStyle name="Note 12 29 2" xfId="13202" xr:uid="{00000000-0005-0000-0000-0000B1330000}"/>
    <cellStyle name="Note 12 3" xfId="13203" xr:uid="{00000000-0005-0000-0000-0000B2330000}"/>
    <cellStyle name="Note 12 3 2" xfId="13204" xr:uid="{00000000-0005-0000-0000-0000B3330000}"/>
    <cellStyle name="Note 12 30" xfId="13205" xr:uid="{00000000-0005-0000-0000-0000B4330000}"/>
    <cellStyle name="Note 12 30 2" xfId="13206" xr:uid="{00000000-0005-0000-0000-0000B5330000}"/>
    <cellStyle name="Note 12 31" xfId="13207" xr:uid="{00000000-0005-0000-0000-0000B6330000}"/>
    <cellStyle name="Note 12 32" xfId="13208" xr:uid="{00000000-0005-0000-0000-0000B7330000}"/>
    <cellStyle name="Note 12 33" xfId="13209" xr:uid="{00000000-0005-0000-0000-0000B8330000}"/>
    <cellStyle name="Note 12 34" xfId="13210" xr:uid="{00000000-0005-0000-0000-0000B9330000}"/>
    <cellStyle name="Note 12 35" xfId="13211" xr:uid="{00000000-0005-0000-0000-0000BA330000}"/>
    <cellStyle name="Note 12 36" xfId="13212" xr:uid="{00000000-0005-0000-0000-0000BB330000}"/>
    <cellStyle name="Note 12 37" xfId="13213" xr:uid="{00000000-0005-0000-0000-0000BC330000}"/>
    <cellStyle name="Note 12 38" xfId="13214" xr:uid="{00000000-0005-0000-0000-0000BD330000}"/>
    <cellStyle name="Note 12 39" xfId="13215" xr:uid="{00000000-0005-0000-0000-0000BE330000}"/>
    <cellStyle name="Note 12 4" xfId="13216" xr:uid="{00000000-0005-0000-0000-0000BF330000}"/>
    <cellStyle name="Note 12 4 2" xfId="13217" xr:uid="{00000000-0005-0000-0000-0000C0330000}"/>
    <cellStyle name="Note 12 40" xfId="13218" xr:uid="{00000000-0005-0000-0000-0000C1330000}"/>
    <cellStyle name="Note 12 41" xfId="13219" xr:uid="{00000000-0005-0000-0000-0000C2330000}"/>
    <cellStyle name="Note 12 42" xfId="13220" xr:uid="{00000000-0005-0000-0000-0000C3330000}"/>
    <cellStyle name="Note 12 43" xfId="13221" xr:uid="{00000000-0005-0000-0000-0000C4330000}"/>
    <cellStyle name="Note 12 44" xfId="13222" xr:uid="{00000000-0005-0000-0000-0000C5330000}"/>
    <cellStyle name="Note 12 45" xfId="13223" xr:uid="{00000000-0005-0000-0000-0000C6330000}"/>
    <cellStyle name="Note 12 46" xfId="13224" xr:uid="{00000000-0005-0000-0000-0000C7330000}"/>
    <cellStyle name="Note 12 47" xfId="13225" xr:uid="{00000000-0005-0000-0000-0000C8330000}"/>
    <cellStyle name="Note 12 48" xfId="13226" xr:uid="{00000000-0005-0000-0000-0000C9330000}"/>
    <cellStyle name="Note 12 49" xfId="13227" xr:uid="{00000000-0005-0000-0000-0000CA330000}"/>
    <cellStyle name="Note 12 5" xfId="13228" xr:uid="{00000000-0005-0000-0000-0000CB330000}"/>
    <cellStyle name="Note 12 5 2" xfId="13229" xr:uid="{00000000-0005-0000-0000-0000CC330000}"/>
    <cellStyle name="Note 12 50" xfId="13230" xr:uid="{00000000-0005-0000-0000-0000CD330000}"/>
    <cellStyle name="Note 12 51" xfId="13231" xr:uid="{00000000-0005-0000-0000-0000CE330000}"/>
    <cellStyle name="Note 12 52" xfId="13232" xr:uid="{00000000-0005-0000-0000-0000CF330000}"/>
    <cellStyle name="Note 12 53" xfId="13233" xr:uid="{00000000-0005-0000-0000-0000D0330000}"/>
    <cellStyle name="Note 12 54" xfId="13234" xr:uid="{00000000-0005-0000-0000-0000D1330000}"/>
    <cellStyle name="Note 12 55" xfId="13235" xr:uid="{00000000-0005-0000-0000-0000D2330000}"/>
    <cellStyle name="Note 12 6" xfId="13236" xr:uid="{00000000-0005-0000-0000-0000D3330000}"/>
    <cellStyle name="Note 12 6 2" xfId="13237" xr:uid="{00000000-0005-0000-0000-0000D4330000}"/>
    <cellStyle name="Note 12 7" xfId="13238" xr:uid="{00000000-0005-0000-0000-0000D5330000}"/>
    <cellStyle name="Note 12 7 2" xfId="13239" xr:uid="{00000000-0005-0000-0000-0000D6330000}"/>
    <cellStyle name="Note 12 8" xfId="13240" xr:uid="{00000000-0005-0000-0000-0000D7330000}"/>
    <cellStyle name="Note 12 8 2" xfId="13241" xr:uid="{00000000-0005-0000-0000-0000D8330000}"/>
    <cellStyle name="Note 12 9" xfId="13242" xr:uid="{00000000-0005-0000-0000-0000D9330000}"/>
    <cellStyle name="Note 12 9 2" xfId="13243" xr:uid="{00000000-0005-0000-0000-0000DA330000}"/>
    <cellStyle name="Note 13" xfId="13244" xr:uid="{00000000-0005-0000-0000-0000DB330000}"/>
    <cellStyle name="Note 13 10" xfId="13245" xr:uid="{00000000-0005-0000-0000-0000DC330000}"/>
    <cellStyle name="Note 13 10 2" xfId="13246" xr:uid="{00000000-0005-0000-0000-0000DD330000}"/>
    <cellStyle name="Note 13 11" xfId="13247" xr:uid="{00000000-0005-0000-0000-0000DE330000}"/>
    <cellStyle name="Note 13 11 2" xfId="13248" xr:uid="{00000000-0005-0000-0000-0000DF330000}"/>
    <cellStyle name="Note 13 12" xfId="13249" xr:uid="{00000000-0005-0000-0000-0000E0330000}"/>
    <cellStyle name="Note 13 12 2" xfId="13250" xr:uid="{00000000-0005-0000-0000-0000E1330000}"/>
    <cellStyle name="Note 13 13" xfId="13251" xr:uid="{00000000-0005-0000-0000-0000E2330000}"/>
    <cellStyle name="Note 13 13 2" xfId="13252" xr:uid="{00000000-0005-0000-0000-0000E3330000}"/>
    <cellStyle name="Note 13 14" xfId="13253" xr:uid="{00000000-0005-0000-0000-0000E4330000}"/>
    <cellStyle name="Note 13 14 2" xfId="13254" xr:uid="{00000000-0005-0000-0000-0000E5330000}"/>
    <cellStyle name="Note 13 15" xfId="13255" xr:uid="{00000000-0005-0000-0000-0000E6330000}"/>
    <cellStyle name="Note 13 15 2" xfId="13256" xr:uid="{00000000-0005-0000-0000-0000E7330000}"/>
    <cellStyle name="Note 13 16" xfId="13257" xr:uid="{00000000-0005-0000-0000-0000E8330000}"/>
    <cellStyle name="Note 13 16 2" xfId="13258" xr:uid="{00000000-0005-0000-0000-0000E9330000}"/>
    <cellStyle name="Note 13 17" xfId="13259" xr:uid="{00000000-0005-0000-0000-0000EA330000}"/>
    <cellStyle name="Note 13 17 2" xfId="13260" xr:uid="{00000000-0005-0000-0000-0000EB330000}"/>
    <cellStyle name="Note 13 18" xfId="13261" xr:uid="{00000000-0005-0000-0000-0000EC330000}"/>
    <cellStyle name="Note 13 18 2" xfId="13262" xr:uid="{00000000-0005-0000-0000-0000ED330000}"/>
    <cellStyle name="Note 13 19" xfId="13263" xr:uid="{00000000-0005-0000-0000-0000EE330000}"/>
    <cellStyle name="Note 13 19 2" xfId="13264" xr:uid="{00000000-0005-0000-0000-0000EF330000}"/>
    <cellStyle name="Note 13 2" xfId="13265" xr:uid="{00000000-0005-0000-0000-0000F0330000}"/>
    <cellStyle name="Note 13 2 2" xfId="13266" xr:uid="{00000000-0005-0000-0000-0000F1330000}"/>
    <cellStyle name="Note 13 20" xfId="13267" xr:uid="{00000000-0005-0000-0000-0000F2330000}"/>
    <cellStyle name="Note 13 20 2" xfId="13268" xr:uid="{00000000-0005-0000-0000-0000F3330000}"/>
    <cellStyle name="Note 13 21" xfId="13269" xr:uid="{00000000-0005-0000-0000-0000F4330000}"/>
    <cellStyle name="Note 13 21 2" xfId="13270" xr:uid="{00000000-0005-0000-0000-0000F5330000}"/>
    <cellStyle name="Note 13 22" xfId="13271" xr:uid="{00000000-0005-0000-0000-0000F6330000}"/>
    <cellStyle name="Note 13 22 2" xfId="13272" xr:uid="{00000000-0005-0000-0000-0000F7330000}"/>
    <cellStyle name="Note 13 23" xfId="13273" xr:uid="{00000000-0005-0000-0000-0000F8330000}"/>
    <cellStyle name="Note 13 23 2" xfId="13274" xr:uid="{00000000-0005-0000-0000-0000F9330000}"/>
    <cellStyle name="Note 13 24" xfId="13275" xr:uid="{00000000-0005-0000-0000-0000FA330000}"/>
    <cellStyle name="Note 13 24 2" xfId="13276" xr:uid="{00000000-0005-0000-0000-0000FB330000}"/>
    <cellStyle name="Note 13 25" xfId="13277" xr:uid="{00000000-0005-0000-0000-0000FC330000}"/>
    <cellStyle name="Note 13 25 2" xfId="13278" xr:uid="{00000000-0005-0000-0000-0000FD330000}"/>
    <cellStyle name="Note 13 26" xfId="13279" xr:uid="{00000000-0005-0000-0000-0000FE330000}"/>
    <cellStyle name="Note 13 26 2" xfId="13280" xr:uid="{00000000-0005-0000-0000-0000FF330000}"/>
    <cellStyle name="Note 13 27" xfId="13281" xr:uid="{00000000-0005-0000-0000-000000340000}"/>
    <cellStyle name="Note 13 27 2" xfId="13282" xr:uid="{00000000-0005-0000-0000-000001340000}"/>
    <cellStyle name="Note 13 28" xfId="13283" xr:uid="{00000000-0005-0000-0000-000002340000}"/>
    <cellStyle name="Note 13 28 2" xfId="13284" xr:uid="{00000000-0005-0000-0000-000003340000}"/>
    <cellStyle name="Note 13 29" xfId="13285" xr:uid="{00000000-0005-0000-0000-000004340000}"/>
    <cellStyle name="Note 13 29 2" xfId="13286" xr:uid="{00000000-0005-0000-0000-000005340000}"/>
    <cellStyle name="Note 13 3" xfId="13287" xr:uid="{00000000-0005-0000-0000-000006340000}"/>
    <cellStyle name="Note 13 3 2" xfId="13288" xr:uid="{00000000-0005-0000-0000-000007340000}"/>
    <cellStyle name="Note 13 30" xfId="13289" xr:uid="{00000000-0005-0000-0000-000008340000}"/>
    <cellStyle name="Note 13 30 2" xfId="13290" xr:uid="{00000000-0005-0000-0000-000009340000}"/>
    <cellStyle name="Note 13 31" xfId="13291" xr:uid="{00000000-0005-0000-0000-00000A340000}"/>
    <cellStyle name="Note 13 32" xfId="13292" xr:uid="{00000000-0005-0000-0000-00000B340000}"/>
    <cellStyle name="Note 13 33" xfId="13293" xr:uid="{00000000-0005-0000-0000-00000C340000}"/>
    <cellStyle name="Note 13 34" xfId="13294" xr:uid="{00000000-0005-0000-0000-00000D340000}"/>
    <cellStyle name="Note 13 35" xfId="13295" xr:uid="{00000000-0005-0000-0000-00000E340000}"/>
    <cellStyle name="Note 13 36" xfId="13296" xr:uid="{00000000-0005-0000-0000-00000F340000}"/>
    <cellStyle name="Note 13 37" xfId="13297" xr:uid="{00000000-0005-0000-0000-000010340000}"/>
    <cellStyle name="Note 13 38" xfId="13298" xr:uid="{00000000-0005-0000-0000-000011340000}"/>
    <cellStyle name="Note 13 39" xfId="13299" xr:uid="{00000000-0005-0000-0000-000012340000}"/>
    <cellStyle name="Note 13 4" xfId="13300" xr:uid="{00000000-0005-0000-0000-000013340000}"/>
    <cellStyle name="Note 13 4 2" xfId="13301" xr:uid="{00000000-0005-0000-0000-000014340000}"/>
    <cellStyle name="Note 13 40" xfId="13302" xr:uid="{00000000-0005-0000-0000-000015340000}"/>
    <cellStyle name="Note 13 41" xfId="13303" xr:uid="{00000000-0005-0000-0000-000016340000}"/>
    <cellStyle name="Note 13 42" xfId="13304" xr:uid="{00000000-0005-0000-0000-000017340000}"/>
    <cellStyle name="Note 13 43" xfId="13305" xr:uid="{00000000-0005-0000-0000-000018340000}"/>
    <cellStyle name="Note 13 44" xfId="13306" xr:uid="{00000000-0005-0000-0000-000019340000}"/>
    <cellStyle name="Note 13 45" xfId="13307" xr:uid="{00000000-0005-0000-0000-00001A340000}"/>
    <cellStyle name="Note 13 46" xfId="13308" xr:uid="{00000000-0005-0000-0000-00001B340000}"/>
    <cellStyle name="Note 13 47" xfId="13309" xr:uid="{00000000-0005-0000-0000-00001C340000}"/>
    <cellStyle name="Note 13 48" xfId="13310" xr:uid="{00000000-0005-0000-0000-00001D340000}"/>
    <cellStyle name="Note 13 49" xfId="13311" xr:uid="{00000000-0005-0000-0000-00001E340000}"/>
    <cellStyle name="Note 13 5" xfId="13312" xr:uid="{00000000-0005-0000-0000-00001F340000}"/>
    <cellStyle name="Note 13 5 2" xfId="13313" xr:uid="{00000000-0005-0000-0000-000020340000}"/>
    <cellStyle name="Note 13 50" xfId="13314" xr:uid="{00000000-0005-0000-0000-000021340000}"/>
    <cellStyle name="Note 13 51" xfId="13315" xr:uid="{00000000-0005-0000-0000-000022340000}"/>
    <cellStyle name="Note 13 52" xfId="13316" xr:uid="{00000000-0005-0000-0000-000023340000}"/>
    <cellStyle name="Note 13 53" xfId="13317" xr:uid="{00000000-0005-0000-0000-000024340000}"/>
    <cellStyle name="Note 13 54" xfId="13318" xr:uid="{00000000-0005-0000-0000-000025340000}"/>
    <cellStyle name="Note 13 55" xfId="13319" xr:uid="{00000000-0005-0000-0000-000026340000}"/>
    <cellStyle name="Note 13 6" xfId="13320" xr:uid="{00000000-0005-0000-0000-000027340000}"/>
    <cellStyle name="Note 13 6 2" xfId="13321" xr:uid="{00000000-0005-0000-0000-000028340000}"/>
    <cellStyle name="Note 13 7" xfId="13322" xr:uid="{00000000-0005-0000-0000-000029340000}"/>
    <cellStyle name="Note 13 7 2" xfId="13323" xr:uid="{00000000-0005-0000-0000-00002A340000}"/>
    <cellStyle name="Note 13 8" xfId="13324" xr:uid="{00000000-0005-0000-0000-00002B340000}"/>
    <cellStyle name="Note 13 8 2" xfId="13325" xr:uid="{00000000-0005-0000-0000-00002C340000}"/>
    <cellStyle name="Note 13 9" xfId="13326" xr:uid="{00000000-0005-0000-0000-00002D340000}"/>
    <cellStyle name="Note 13 9 2" xfId="13327" xr:uid="{00000000-0005-0000-0000-00002E340000}"/>
    <cellStyle name="Note 14" xfId="13328" xr:uid="{00000000-0005-0000-0000-00002F340000}"/>
    <cellStyle name="Note 14 10" xfId="13329" xr:uid="{00000000-0005-0000-0000-000030340000}"/>
    <cellStyle name="Note 14 10 2" xfId="13330" xr:uid="{00000000-0005-0000-0000-000031340000}"/>
    <cellStyle name="Note 14 11" xfId="13331" xr:uid="{00000000-0005-0000-0000-000032340000}"/>
    <cellStyle name="Note 14 11 2" xfId="13332" xr:uid="{00000000-0005-0000-0000-000033340000}"/>
    <cellStyle name="Note 14 12" xfId="13333" xr:uid="{00000000-0005-0000-0000-000034340000}"/>
    <cellStyle name="Note 14 12 2" xfId="13334" xr:uid="{00000000-0005-0000-0000-000035340000}"/>
    <cellStyle name="Note 14 13" xfId="13335" xr:uid="{00000000-0005-0000-0000-000036340000}"/>
    <cellStyle name="Note 14 13 2" xfId="13336" xr:uid="{00000000-0005-0000-0000-000037340000}"/>
    <cellStyle name="Note 14 14" xfId="13337" xr:uid="{00000000-0005-0000-0000-000038340000}"/>
    <cellStyle name="Note 14 14 2" xfId="13338" xr:uid="{00000000-0005-0000-0000-000039340000}"/>
    <cellStyle name="Note 14 15" xfId="13339" xr:uid="{00000000-0005-0000-0000-00003A340000}"/>
    <cellStyle name="Note 14 15 2" xfId="13340" xr:uid="{00000000-0005-0000-0000-00003B340000}"/>
    <cellStyle name="Note 14 16" xfId="13341" xr:uid="{00000000-0005-0000-0000-00003C340000}"/>
    <cellStyle name="Note 14 16 2" xfId="13342" xr:uid="{00000000-0005-0000-0000-00003D340000}"/>
    <cellStyle name="Note 14 17" xfId="13343" xr:uid="{00000000-0005-0000-0000-00003E340000}"/>
    <cellStyle name="Note 14 17 2" xfId="13344" xr:uid="{00000000-0005-0000-0000-00003F340000}"/>
    <cellStyle name="Note 14 18" xfId="13345" xr:uid="{00000000-0005-0000-0000-000040340000}"/>
    <cellStyle name="Note 14 18 2" xfId="13346" xr:uid="{00000000-0005-0000-0000-000041340000}"/>
    <cellStyle name="Note 14 19" xfId="13347" xr:uid="{00000000-0005-0000-0000-000042340000}"/>
    <cellStyle name="Note 14 19 2" xfId="13348" xr:uid="{00000000-0005-0000-0000-000043340000}"/>
    <cellStyle name="Note 14 2" xfId="13349" xr:uid="{00000000-0005-0000-0000-000044340000}"/>
    <cellStyle name="Note 14 2 2" xfId="13350" xr:uid="{00000000-0005-0000-0000-000045340000}"/>
    <cellStyle name="Note 14 20" xfId="13351" xr:uid="{00000000-0005-0000-0000-000046340000}"/>
    <cellStyle name="Note 14 20 2" xfId="13352" xr:uid="{00000000-0005-0000-0000-000047340000}"/>
    <cellStyle name="Note 14 21" xfId="13353" xr:uid="{00000000-0005-0000-0000-000048340000}"/>
    <cellStyle name="Note 14 21 2" xfId="13354" xr:uid="{00000000-0005-0000-0000-000049340000}"/>
    <cellStyle name="Note 14 22" xfId="13355" xr:uid="{00000000-0005-0000-0000-00004A340000}"/>
    <cellStyle name="Note 14 22 2" xfId="13356" xr:uid="{00000000-0005-0000-0000-00004B340000}"/>
    <cellStyle name="Note 14 23" xfId="13357" xr:uid="{00000000-0005-0000-0000-00004C340000}"/>
    <cellStyle name="Note 14 23 2" xfId="13358" xr:uid="{00000000-0005-0000-0000-00004D340000}"/>
    <cellStyle name="Note 14 24" xfId="13359" xr:uid="{00000000-0005-0000-0000-00004E340000}"/>
    <cellStyle name="Note 14 24 2" xfId="13360" xr:uid="{00000000-0005-0000-0000-00004F340000}"/>
    <cellStyle name="Note 14 25" xfId="13361" xr:uid="{00000000-0005-0000-0000-000050340000}"/>
    <cellStyle name="Note 14 25 2" xfId="13362" xr:uid="{00000000-0005-0000-0000-000051340000}"/>
    <cellStyle name="Note 14 26" xfId="13363" xr:uid="{00000000-0005-0000-0000-000052340000}"/>
    <cellStyle name="Note 14 26 2" xfId="13364" xr:uid="{00000000-0005-0000-0000-000053340000}"/>
    <cellStyle name="Note 14 27" xfId="13365" xr:uid="{00000000-0005-0000-0000-000054340000}"/>
    <cellStyle name="Note 14 27 2" xfId="13366" xr:uid="{00000000-0005-0000-0000-000055340000}"/>
    <cellStyle name="Note 14 28" xfId="13367" xr:uid="{00000000-0005-0000-0000-000056340000}"/>
    <cellStyle name="Note 14 28 2" xfId="13368" xr:uid="{00000000-0005-0000-0000-000057340000}"/>
    <cellStyle name="Note 14 29" xfId="13369" xr:uid="{00000000-0005-0000-0000-000058340000}"/>
    <cellStyle name="Note 14 29 2" xfId="13370" xr:uid="{00000000-0005-0000-0000-000059340000}"/>
    <cellStyle name="Note 14 3" xfId="13371" xr:uid="{00000000-0005-0000-0000-00005A340000}"/>
    <cellStyle name="Note 14 3 2" xfId="13372" xr:uid="{00000000-0005-0000-0000-00005B340000}"/>
    <cellStyle name="Note 14 30" xfId="13373" xr:uid="{00000000-0005-0000-0000-00005C340000}"/>
    <cellStyle name="Note 14 30 2" xfId="13374" xr:uid="{00000000-0005-0000-0000-00005D340000}"/>
    <cellStyle name="Note 14 31" xfId="13375" xr:uid="{00000000-0005-0000-0000-00005E340000}"/>
    <cellStyle name="Note 14 32" xfId="13376" xr:uid="{00000000-0005-0000-0000-00005F340000}"/>
    <cellStyle name="Note 14 33" xfId="13377" xr:uid="{00000000-0005-0000-0000-000060340000}"/>
    <cellStyle name="Note 14 34" xfId="13378" xr:uid="{00000000-0005-0000-0000-000061340000}"/>
    <cellStyle name="Note 14 35" xfId="13379" xr:uid="{00000000-0005-0000-0000-000062340000}"/>
    <cellStyle name="Note 14 36" xfId="13380" xr:uid="{00000000-0005-0000-0000-000063340000}"/>
    <cellStyle name="Note 14 37" xfId="13381" xr:uid="{00000000-0005-0000-0000-000064340000}"/>
    <cellStyle name="Note 14 38" xfId="13382" xr:uid="{00000000-0005-0000-0000-000065340000}"/>
    <cellStyle name="Note 14 39" xfId="13383" xr:uid="{00000000-0005-0000-0000-000066340000}"/>
    <cellStyle name="Note 14 4" xfId="13384" xr:uid="{00000000-0005-0000-0000-000067340000}"/>
    <cellStyle name="Note 14 4 2" xfId="13385" xr:uid="{00000000-0005-0000-0000-000068340000}"/>
    <cellStyle name="Note 14 40" xfId="13386" xr:uid="{00000000-0005-0000-0000-000069340000}"/>
    <cellStyle name="Note 14 41" xfId="13387" xr:uid="{00000000-0005-0000-0000-00006A340000}"/>
    <cellStyle name="Note 14 42" xfId="13388" xr:uid="{00000000-0005-0000-0000-00006B340000}"/>
    <cellStyle name="Note 14 43" xfId="13389" xr:uid="{00000000-0005-0000-0000-00006C340000}"/>
    <cellStyle name="Note 14 44" xfId="13390" xr:uid="{00000000-0005-0000-0000-00006D340000}"/>
    <cellStyle name="Note 14 45" xfId="13391" xr:uid="{00000000-0005-0000-0000-00006E340000}"/>
    <cellStyle name="Note 14 46" xfId="13392" xr:uid="{00000000-0005-0000-0000-00006F340000}"/>
    <cellStyle name="Note 14 47" xfId="13393" xr:uid="{00000000-0005-0000-0000-000070340000}"/>
    <cellStyle name="Note 14 48" xfId="13394" xr:uid="{00000000-0005-0000-0000-000071340000}"/>
    <cellStyle name="Note 14 49" xfId="13395" xr:uid="{00000000-0005-0000-0000-000072340000}"/>
    <cellStyle name="Note 14 5" xfId="13396" xr:uid="{00000000-0005-0000-0000-000073340000}"/>
    <cellStyle name="Note 14 5 2" xfId="13397" xr:uid="{00000000-0005-0000-0000-000074340000}"/>
    <cellStyle name="Note 14 50" xfId="13398" xr:uid="{00000000-0005-0000-0000-000075340000}"/>
    <cellStyle name="Note 14 51" xfId="13399" xr:uid="{00000000-0005-0000-0000-000076340000}"/>
    <cellStyle name="Note 14 52" xfId="13400" xr:uid="{00000000-0005-0000-0000-000077340000}"/>
    <cellStyle name="Note 14 53" xfId="13401" xr:uid="{00000000-0005-0000-0000-000078340000}"/>
    <cellStyle name="Note 14 54" xfId="13402" xr:uid="{00000000-0005-0000-0000-000079340000}"/>
    <cellStyle name="Note 14 55" xfId="13403" xr:uid="{00000000-0005-0000-0000-00007A340000}"/>
    <cellStyle name="Note 14 6" xfId="13404" xr:uid="{00000000-0005-0000-0000-00007B340000}"/>
    <cellStyle name="Note 14 6 2" xfId="13405" xr:uid="{00000000-0005-0000-0000-00007C340000}"/>
    <cellStyle name="Note 14 7" xfId="13406" xr:uid="{00000000-0005-0000-0000-00007D340000}"/>
    <cellStyle name="Note 14 7 2" xfId="13407" xr:uid="{00000000-0005-0000-0000-00007E340000}"/>
    <cellStyle name="Note 14 8" xfId="13408" xr:uid="{00000000-0005-0000-0000-00007F340000}"/>
    <cellStyle name="Note 14 8 2" xfId="13409" xr:uid="{00000000-0005-0000-0000-000080340000}"/>
    <cellStyle name="Note 14 9" xfId="13410" xr:uid="{00000000-0005-0000-0000-000081340000}"/>
    <cellStyle name="Note 14 9 2" xfId="13411" xr:uid="{00000000-0005-0000-0000-000082340000}"/>
    <cellStyle name="Note 15" xfId="13412" xr:uid="{00000000-0005-0000-0000-000083340000}"/>
    <cellStyle name="Note 15 10" xfId="13413" xr:uid="{00000000-0005-0000-0000-000084340000}"/>
    <cellStyle name="Note 15 10 2" xfId="13414" xr:uid="{00000000-0005-0000-0000-000085340000}"/>
    <cellStyle name="Note 15 11" xfId="13415" xr:uid="{00000000-0005-0000-0000-000086340000}"/>
    <cellStyle name="Note 15 11 2" xfId="13416" xr:uid="{00000000-0005-0000-0000-000087340000}"/>
    <cellStyle name="Note 15 12" xfId="13417" xr:uid="{00000000-0005-0000-0000-000088340000}"/>
    <cellStyle name="Note 15 12 2" xfId="13418" xr:uid="{00000000-0005-0000-0000-000089340000}"/>
    <cellStyle name="Note 15 13" xfId="13419" xr:uid="{00000000-0005-0000-0000-00008A340000}"/>
    <cellStyle name="Note 15 13 2" xfId="13420" xr:uid="{00000000-0005-0000-0000-00008B340000}"/>
    <cellStyle name="Note 15 14" xfId="13421" xr:uid="{00000000-0005-0000-0000-00008C340000}"/>
    <cellStyle name="Note 15 14 2" xfId="13422" xr:uid="{00000000-0005-0000-0000-00008D340000}"/>
    <cellStyle name="Note 15 15" xfId="13423" xr:uid="{00000000-0005-0000-0000-00008E340000}"/>
    <cellStyle name="Note 15 15 2" xfId="13424" xr:uid="{00000000-0005-0000-0000-00008F340000}"/>
    <cellStyle name="Note 15 16" xfId="13425" xr:uid="{00000000-0005-0000-0000-000090340000}"/>
    <cellStyle name="Note 15 16 2" xfId="13426" xr:uid="{00000000-0005-0000-0000-000091340000}"/>
    <cellStyle name="Note 15 17" xfId="13427" xr:uid="{00000000-0005-0000-0000-000092340000}"/>
    <cellStyle name="Note 15 17 2" xfId="13428" xr:uid="{00000000-0005-0000-0000-000093340000}"/>
    <cellStyle name="Note 15 18" xfId="13429" xr:uid="{00000000-0005-0000-0000-000094340000}"/>
    <cellStyle name="Note 15 18 2" xfId="13430" xr:uid="{00000000-0005-0000-0000-000095340000}"/>
    <cellStyle name="Note 15 19" xfId="13431" xr:uid="{00000000-0005-0000-0000-000096340000}"/>
    <cellStyle name="Note 15 19 2" xfId="13432" xr:uid="{00000000-0005-0000-0000-000097340000}"/>
    <cellStyle name="Note 15 2" xfId="13433" xr:uid="{00000000-0005-0000-0000-000098340000}"/>
    <cellStyle name="Note 15 2 2" xfId="13434" xr:uid="{00000000-0005-0000-0000-000099340000}"/>
    <cellStyle name="Note 15 20" xfId="13435" xr:uid="{00000000-0005-0000-0000-00009A340000}"/>
    <cellStyle name="Note 15 20 2" xfId="13436" xr:uid="{00000000-0005-0000-0000-00009B340000}"/>
    <cellStyle name="Note 15 21" xfId="13437" xr:uid="{00000000-0005-0000-0000-00009C340000}"/>
    <cellStyle name="Note 15 21 2" xfId="13438" xr:uid="{00000000-0005-0000-0000-00009D340000}"/>
    <cellStyle name="Note 15 22" xfId="13439" xr:uid="{00000000-0005-0000-0000-00009E340000}"/>
    <cellStyle name="Note 15 22 2" xfId="13440" xr:uid="{00000000-0005-0000-0000-00009F340000}"/>
    <cellStyle name="Note 15 23" xfId="13441" xr:uid="{00000000-0005-0000-0000-0000A0340000}"/>
    <cellStyle name="Note 15 23 2" xfId="13442" xr:uid="{00000000-0005-0000-0000-0000A1340000}"/>
    <cellStyle name="Note 15 24" xfId="13443" xr:uid="{00000000-0005-0000-0000-0000A2340000}"/>
    <cellStyle name="Note 15 24 2" xfId="13444" xr:uid="{00000000-0005-0000-0000-0000A3340000}"/>
    <cellStyle name="Note 15 25" xfId="13445" xr:uid="{00000000-0005-0000-0000-0000A4340000}"/>
    <cellStyle name="Note 15 25 2" xfId="13446" xr:uid="{00000000-0005-0000-0000-0000A5340000}"/>
    <cellStyle name="Note 15 26" xfId="13447" xr:uid="{00000000-0005-0000-0000-0000A6340000}"/>
    <cellStyle name="Note 15 26 2" xfId="13448" xr:uid="{00000000-0005-0000-0000-0000A7340000}"/>
    <cellStyle name="Note 15 27" xfId="13449" xr:uid="{00000000-0005-0000-0000-0000A8340000}"/>
    <cellStyle name="Note 15 27 2" xfId="13450" xr:uid="{00000000-0005-0000-0000-0000A9340000}"/>
    <cellStyle name="Note 15 28" xfId="13451" xr:uid="{00000000-0005-0000-0000-0000AA340000}"/>
    <cellStyle name="Note 15 28 2" xfId="13452" xr:uid="{00000000-0005-0000-0000-0000AB340000}"/>
    <cellStyle name="Note 15 29" xfId="13453" xr:uid="{00000000-0005-0000-0000-0000AC340000}"/>
    <cellStyle name="Note 15 29 2" xfId="13454" xr:uid="{00000000-0005-0000-0000-0000AD340000}"/>
    <cellStyle name="Note 15 3" xfId="13455" xr:uid="{00000000-0005-0000-0000-0000AE340000}"/>
    <cellStyle name="Note 15 3 2" xfId="13456" xr:uid="{00000000-0005-0000-0000-0000AF340000}"/>
    <cellStyle name="Note 15 30" xfId="13457" xr:uid="{00000000-0005-0000-0000-0000B0340000}"/>
    <cellStyle name="Note 15 30 2" xfId="13458" xr:uid="{00000000-0005-0000-0000-0000B1340000}"/>
    <cellStyle name="Note 15 31" xfId="13459" xr:uid="{00000000-0005-0000-0000-0000B2340000}"/>
    <cellStyle name="Note 15 32" xfId="13460" xr:uid="{00000000-0005-0000-0000-0000B3340000}"/>
    <cellStyle name="Note 15 33" xfId="13461" xr:uid="{00000000-0005-0000-0000-0000B4340000}"/>
    <cellStyle name="Note 15 34" xfId="13462" xr:uid="{00000000-0005-0000-0000-0000B5340000}"/>
    <cellStyle name="Note 15 35" xfId="13463" xr:uid="{00000000-0005-0000-0000-0000B6340000}"/>
    <cellStyle name="Note 15 36" xfId="13464" xr:uid="{00000000-0005-0000-0000-0000B7340000}"/>
    <cellStyle name="Note 15 37" xfId="13465" xr:uid="{00000000-0005-0000-0000-0000B8340000}"/>
    <cellStyle name="Note 15 38" xfId="13466" xr:uid="{00000000-0005-0000-0000-0000B9340000}"/>
    <cellStyle name="Note 15 39" xfId="13467" xr:uid="{00000000-0005-0000-0000-0000BA340000}"/>
    <cellStyle name="Note 15 4" xfId="13468" xr:uid="{00000000-0005-0000-0000-0000BB340000}"/>
    <cellStyle name="Note 15 4 2" xfId="13469" xr:uid="{00000000-0005-0000-0000-0000BC340000}"/>
    <cellStyle name="Note 15 40" xfId="13470" xr:uid="{00000000-0005-0000-0000-0000BD340000}"/>
    <cellStyle name="Note 15 41" xfId="13471" xr:uid="{00000000-0005-0000-0000-0000BE340000}"/>
    <cellStyle name="Note 15 42" xfId="13472" xr:uid="{00000000-0005-0000-0000-0000BF340000}"/>
    <cellStyle name="Note 15 43" xfId="13473" xr:uid="{00000000-0005-0000-0000-0000C0340000}"/>
    <cellStyle name="Note 15 44" xfId="13474" xr:uid="{00000000-0005-0000-0000-0000C1340000}"/>
    <cellStyle name="Note 15 45" xfId="13475" xr:uid="{00000000-0005-0000-0000-0000C2340000}"/>
    <cellStyle name="Note 15 46" xfId="13476" xr:uid="{00000000-0005-0000-0000-0000C3340000}"/>
    <cellStyle name="Note 15 47" xfId="13477" xr:uid="{00000000-0005-0000-0000-0000C4340000}"/>
    <cellStyle name="Note 15 48" xfId="13478" xr:uid="{00000000-0005-0000-0000-0000C5340000}"/>
    <cellStyle name="Note 15 49" xfId="13479" xr:uid="{00000000-0005-0000-0000-0000C6340000}"/>
    <cellStyle name="Note 15 5" xfId="13480" xr:uid="{00000000-0005-0000-0000-0000C7340000}"/>
    <cellStyle name="Note 15 5 2" xfId="13481" xr:uid="{00000000-0005-0000-0000-0000C8340000}"/>
    <cellStyle name="Note 15 50" xfId="13482" xr:uid="{00000000-0005-0000-0000-0000C9340000}"/>
    <cellStyle name="Note 15 51" xfId="13483" xr:uid="{00000000-0005-0000-0000-0000CA340000}"/>
    <cellStyle name="Note 15 52" xfId="13484" xr:uid="{00000000-0005-0000-0000-0000CB340000}"/>
    <cellStyle name="Note 15 53" xfId="13485" xr:uid="{00000000-0005-0000-0000-0000CC340000}"/>
    <cellStyle name="Note 15 54" xfId="13486" xr:uid="{00000000-0005-0000-0000-0000CD340000}"/>
    <cellStyle name="Note 15 55" xfId="13487" xr:uid="{00000000-0005-0000-0000-0000CE340000}"/>
    <cellStyle name="Note 15 6" xfId="13488" xr:uid="{00000000-0005-0000-0000-0000CF340000}"/>
    <cellStyle name="Note 15 6 2" xfId="13489" xr:uid="{00000000-0005-0000-0000-0000D0340000}"/>
    <cellStyle name="Note 15 7" xfId="13490" xr:uid="{00000000-0005-0000-0000-0000D1340000}"/>
    <cellStyle name="Note 15 7 2" xfId="13491" xr:uid="{00000000-0005-0000-0000-0000D2340000}"/>
    <cellStyle name="Note 15 8" xfId="13492" xr:uid="{00000000-0005-0000-0000-0000D3340000}"/>
    <cellStyle name="Note 15 8 2" xfId="13493" xr:uid="{00000000-0005-0000-0000-0000D4340000}"/>
    <cellStyle name="Note 15 9" xfId="13494" xr:uid="{00000000-0005-0000-0000-0000D5340000}"/>
    <cellStyle name="Note 15 9 2" xfId="13495" xr:uid="{00000000-0005-0000-0000-0000D6340000}"/>
    <cellStyle name="Note 16" xfId="13496" xr:uid="{00000000-0005-0000-0000-0000D7340000}"/>
    <cellStyle name="Note 16 10" xfId="13497" xr:uid="{00000000-0005-0000-0000-0000D8340000}"/>
    <cellStyle name="Note 16 10 2" xfId="13498" xr:uid="{00000000-0005-0000-0000-0000D9340000}"/>
    <cellStyle name="Note 16 11" xfId="13499" xr:uid="{00000000-0005-0000-0000-0000DA340000}"/>
    <cellStyle name="Note 16 11 2" xfId="13500" xr:uid="{00000000-0005-0000-0000-0000DB340000}"/>
    <cellStyle name="Note 16 12" xfId="13501" xr:uid="{00000000-0005-0000-0000-0000DC340000}"/>
    <cellStyle name="Note 16 12 2" xfId="13502" xr:uid="{00000000-0005-0000-0000-0000DD340000}"/>
    <cellStyle name="Note 16 13" xfId="13503" xr:uid="{00000000-0005-0000-0000-0000DE340000}"/>
    <cellStyle name="Note 16 13 2" xfId="13504" xr:uid="{00000000-0005-0000-0000-0000DF340000}"/>
    <cellStyle name="Note 16 14" xfId="13505" xr:uid="{00000000-0005-0000-0000-0000E0340000}"/>
    <cellStyle name="Note 16 14 2" xfId="13506" xr:uid="{00000000-0005-0000-0000-0000E1340000}"/>
    <cellStyle name="Note 16 15" xfId="13507" xr:uid="{00000000-0005-0000-0000-0000E2340000}"/>
    <cellStyle name="Note 16 15 2" xfId="13508" xr:uid="{00000000-0005-0000-0000-0000E3340000}"/>
    <cellStyle name="Note 16 16" xfId="13509" xr:uid="{00000000-0005-0000-0000-0000E4340000}"/>
    <cellStyle name="Note 16 16 2" xfId="13510" xr:uid="{00000000-0005-0000-0000-0000E5340000}"/>
    <cellStyle name="Note 16 17" xfId="13511" xr:uid="{00000000-0005-0000-0000-0000E6340000}"/>
    <cellStyle name="Note 16 17 2" xfId="13512" xr:uid="{00000000-0005-0000-0000-0000E7340000}"/>
    <cellStyle name="Note 16 18" xfId="13513" xr:uid="{00000000-0005-0000-0000-0000E8340000}"/>
    <cellStyle name="Note 16 18 2" xfId="13514" xr:uid="{00000000-0005-0000-0000-0000E9340000}"/>
    <cellStyle name="Note 16 19" xfId="13515" xr:uid="{00000000-0005-0000-0000-0000EA340000}"/>
    <cellStyle name="Note 16 19 2" xfId="13516" xr:uid="{00000000-0005-0000-0000-0000EB340000}"/>
    <cellStyle name="Note 16 2" xfId="13517" xr:uid="{00000000-0005-0000-0000-0000EC340000}"/>
    <cellStyle name="Note 16 2 2" xfId="13518" xr:uid="{00000000-0005-0000-0000-0000ED340000}"/>
    <cellStyle name="Note 16 20" xfId="13519" xr:uid="{00000000-0005-0000-0000-0000EE340000}"/>
    <cellStyle name="Note 16 20 2" xfId="13520" xr:uid="{00000000-0005-0000-0000-0000EF340000}"/>
    <cellStyle name="Note 16 21" xfId="13521" xr:uid="{00000000-0005-0000-0000-0000F0340000}"/>
    <cellStyle name="Note 16 21 2" xfId="13522" xr:uid="{00000000-0005-0000-0000-0000F1340000}"/>
    <cellStyle name="Note 16 22" xfId="13523" xr:uid="{00000000-0005-0000-0000-0000F2340000}"/>
    <cellStyle name="Note 16 22 2" xfId="13524" xr:uid="{00000000-0005-0000-0000-0000F3340000}"/>
    <cellStyle name="Note 16 23" xfId="13525" xr:uid="{00000000-0005-0000-0000-0000F4340000}"/>
    <cellStyle name="Note 16 23 2" xfId="13526" xr:uid="{00000000-0005-0000-0000-0000F5340000}"/>
    <cellStyle name="Note 16 24" xfId="13527" xr:uid="{00000000-0005-0000-0000-0000F6340000}"/>
    <cellStyle name="Note 16 24 2" xfId="13528" xr:uid="{00000000-0005-0000-0000-0000F7340000}"/>
    <cellStyle name="Note 16 25" xfId="13529" xr:uid="{00000000-0005-0000-0000-0000F8340000}"/>
    <cellStyle name="Note 16 25 2" xfId="13530" xr:uid="{00000000-0005-0000-0000-0000F9340000}"/>
    <cellStyle name="Note 16 26" xfId="13531" xr:uid="{00000000-0005-0000-0000-0000FA340000}"/>
    <cellStyle name="Note 16 26 2" xfId="13532" xr:uid="{00000000-0005-0000-0000-0000FB340000}"/>
    <cellStyle name="Note 16 27" xfId="13533" xr:uid="{00000000-0005-0000-0000-0000FC340000}"/>
    <cellStyle name="Note 16 27 2" xfId="13534" xr:uid="{00000000-0005-0000-0000-0000FD340000}"/>
    <cellStyle name="Note 16 28" xfId="13535" xr:uid="{00000000-0005-0000-0000-0000FE340000}"/>
    <cellStyle name="Note 16 28 2" xfId="13536" xr:uid="{00000000-0005-0000-0000-0000FF340000}"/>
    <cellStyle name="Note 16 29" xfId="13537" xr:uid="{00000000-0005-0000-0000-000000350000}"/>
    <cellStyle name="Note 16 29 2" xfId="13538" xr:uid="{00000000-0005-0000-0000-000001350000}"/>
    <cellStyle name="Note 16 3" xfId="13539" xr:uid="{00000000-0005-0000-0000-000002350000}"/>
    <cellStyle name="Note 16 3 2" xfId="13540" xr:uid="{00000000-0005-0000-0000-000003350000}"/>
    <cellStyle name="Note 16 30" xfId="13541" xr:uid="{00000000-0005-0000-0000-000004350000}"/>
    <cellStyle name="Note 16 30 2" xfId="13542" xr:uid="{00000000-0005-0000-0000-000005350000}"/>
    <cellStyle name="Note 16 31" xfId="13543" xr:uid="{00000000-0005-0000-0000-000006350000}"/>
    <cellStyle name="Note 16 32" xfId="13544" xr:uid="{00000000-0005-0000-0000-000007350000}"/>
    <cellStyle name="Note 16 33" xfId="13545" xr:uid="{00000000-0005-0000-0000-000008350000}"/>
    <cellStyle name="Note 16 34" xfId="13546" xr:uid="{00000000-0005-0000-0000-000009350000}"/>
    <cellStyle name="Note 16 35" xfId="13547" xr:uid="{00000000-0005-0000-0000-00000A350000}"/>
    <cellStyle name="Note 16 36" xfId="13548" xr:uid="{00000000-0005-0000-0000-00000B350000}"/>
    <cellStyle name="Note 16 37" xfId="13549" xr:uid="{00000000-0005-0000-0000-00000C350000}"/>
    <cellStyle name="Note 16 38" xfId="13550" xr:uid="{00000000-0005-0000-0000-00000D350000}"/>
    <cellStyle name="Note 16 39" xfId="13551" xr:uid="{00000000-0005-0000-0000-00000E350000}"/>
    <cellStyle name="Note 16 4" xfId="13552" xr:uid="{00000000-0005-0000-0000-00000F350000}"/>
    <cellStyle name="Note 16 4 2" xfId="13553" xr:uid="{00000000-0005-0000-0000-000010350000}"/>
    <cellStyle name="Note 16 40" xfId="13554" xr:uid="{00000000-0005-0000-0000-000011350000}"/>
    <cellStyle name="Note 16 41" xfId="13555" xr:uid="{00000000-0005-0000-0000-000012350000}"/>
    <cellStyle name="Note 16 42" xfId="13556" xr:uid="{00000000-0005-0000-0000-000013350000}"/>
    <cellStyle name="Note 16 43" xfId="13557" xr:uid="{00000000-0005-0000-0000-000014350000}"/>
    <cellStyle name="Note 16 44" xfId="13558" xr:uid="{00000000-0005-0000-0000-000015350000}"/>
    <cellStyle name="Note 16 45" xfId="13559" xr:uid="{00000000-0005-0000-0000-000016350000}"/>
    <cellStyle name="Note 16 46" xfId="13560" xr:uid="{00000000-0005-0000-0000-000017350000}"/>
    <cellStyle name="Note 16 47" xfId="13561" xr:uid="{00000000-0005-0000-0000-000018350000}"/>
    <cellStyle name="Note 16 48" xfId="13562" xr:uid="{00000000-0005-0000-0000-000019350000}"/>
    <cellStyle name="Note 16 49" xfId="13563" xr:uid="{00000000-0005-0000-0000-00001A350000}"/>
    <cellStyle name="Note 16 5" xfId="13564" xr:uid="{00000000-0005-0000-0000-00001B350000}"/>
    <cellStyle name="Note 16 5 2" xfId="13565" xr:uid="{00000000-0005-0000-0000-00001C350000}"/>
    <cellStyle name="Note 16 50" xfId="13566" xr:uid="{00000000-0005-0000-0000-00001D350000}"/>
    <cellStyle name="Note 16 51" xfId="13567" xr:uid="{00000000-0005-0000-0000-00001E350000}"/>
    <cellStyle name="Note 16 52" xfId="13568" xr:uid="{00000000-0005-0000-0000-00001F350000}"/>
    <cellStyle name="Note 16 53" xfId="13569" xr:uid="{00000000-0005-0000-0000-000020350000}"/>
    <cellStyle name="Note 16 54" xfId="13570" xr:uid="{00000000-0005-0000-0000-000021350000}"/>
    <cellStyle name="Note 16 55" xfId="13571" xr:uid="{00000000-0005-0000-0000-000022350000}"/>
    <cellStyle name="Note 16 6" xfId="13572" xr:uid="{00000000-0005-0000-0000-000023350000}"/>
    <cellStyle name="Note 16 6 2" xfId="13573" xr:uid="{00000000-0005-0000-0000-000024350000}"/>
    <cellStyle name="Note 16 7" xfId="13574" xr:uid="{00000000-0005-0000-0000-000025350000}"/>
    <cellStyle name="Note 16 7 2" xfId="13575" xr:uid="{00000000-0005-0000-0000-000026350000}"/>
    <cellStyle name="Note 16 8" xfId="13576" xr:uid="{00000000-0005-0000-0000-000027350000}"/>
    <cellStyle name="Note 16 8 2" xfId="13577" xr:uid="{00000000-0005-0000-0000-000028350000}"/>
    <cellStyle name="Note 16 9" xfId="13578" xr:uid="{00000000-0005-0000-0000-000029350000}"/>
    <cellStyle name="Note 16 9 2" xfId="13579" xr:uid="{00000000-0005-0000-0000-00002A350000}"/>
    <cellStyle name="Note 17" xfId="13580" xr:uid="{00000000-0005-0000-0000-00002B350000}"/>
    <cellStyle name="Note 17 10" xfId="13581" xr:uid="{00000000-0005-0000-0000-00002C350000}"/>
    <cellStyle name="Note 17 10 2" xfId="13582" xr:uid="{00000000-0005-0000-0000-00002D350000}"/>
    <cellStyle name="Note 17 11" xfId="13583" xr:uid="{00000000-0005-0000-0000-00002E350000}"/>
    <cellStyle name="Note 17 11 2" xfId="13584" xr:uid="{00000000-0005-0000-0000-00002F350000}"/>
    <cellStyle name="Note 17 12" xfId="13585" xr:uid="{00000000-0005-0000-0000-000030350000}"/>
    <cellStyle name="Note 17 12 2" xfId="13586" xr:uid="{00000000-0005-0000-0000-000031350000}"/>
    <cellStyle name="Note 17 13" xfId="13587" xr:uid="{00000000-0005-0000-0000-000032350000}"/>
    <cellStyle name="Note 17 13 2" xfId="13588" xr:uid="{00000000-0005-0000-0000-000033350000}"/>
    <cellStyle name="Note 17 14" xfId="13589" xr:uid="{00000000-0005-0000-0000-000034350000}"/>
    <cellStyle name="Note 17 14 2" xfId="13590" xr:uid="{00000000-0005-0000-0000-000035350000}"/>
    <cellStyle name="Note 17 15" xfId="13591" xr:uid="{00000000-0005-0000-0000-000036350000}"/>
    <cellStyle name="Note 17 15 2" xfId="13592" xr:uid="{00000000-0005-0000-0000-000037350000}"/>
    <cellStyle name="Note 17 16" xfId="13593" xr:uid="{00000000-0005-0000-0000-000038350000}"/>
    <cellStyle name="Note 17 16 2" xfId="13594" xr:uid="{00000000-0005-0000-0000-000039350000}"/>
    <cellStyle name="Note 17 17" xfId="13595" xr:uid="{00000000-0005-0000-0000-00003A350000}"/>
    <cellStyle name="Note 17 17 2" xfId="13596" xr:uid="{00000000-0005-0000-0000-00003B350000}"/>
    <cellStyle name="Note 17 18" xfId="13597" xr:uid="{00000000-0005-0000-0000-00003C350000}"/>
    <cellStyle name="Note 17 18 2" xfId="13598" xr:uid="{00000000-0005-0000-0000-00003D350000}"/>
    <cellStyle name="Note 17 19" xfId="13599" xr:uid="{00000000-0005-0000-0000-00003E350000}"/>
    <cellStyle name="Note 17 19 2" xfId="13600" xr:uid="{00000000-0005-0000-0000-00003F350000}"/>
    <cellStyle name="Note 17 2" xfId="13601" xr:uid="{00000000-0005-0000-0000-000040350000}"/>
    <cellStyle name="Note 17 2 2" xfId="13602" xr:uid="{00000000-0005-0000-0000-000041350000}"/>
    <cellStyle name="Note 17 20" xfId="13603" xr:uid="{00000000-0005-0000-0000-000042350000}"/>
    <cellStyle name="Note 17 20 2" xfId="13604" xr:uid="{00000000-0005-0000-0000-000043350000}"/>
    <cellStyle name="Note 17 21" xfId="13605" xr:uid="{00000000-0005-0000-0000-000044350000}"/>
    <cellStyle name="Note 17 21 2" xfId="13606" xr:uid="{00000000-0005-0000-0000-000045350000}"/>
    <cellStyle name="Note 17 22" xfId="13607" xr:uid="{00000000-0005-0000-0000-000046350000}"/>
    <cellStyle name="Note 17 22 2" xfId="13608" xr:uid="{00000000-0005-0000-0000-000047350000}"/>
    <cellStyle name="Note 17 23" xfId="13609" xr:uid="{00000000-0005-0000-0000-000048350000}"/>
    <cellStyle name="Note 17 23 2" xfId="13610" xr:uid="{00000000-0005-0000-0000-000049350000}"/>
    <cellStyle name="Note 17 24" xfId="13611" xr:uid="{00000000-0005-0000-0000-00004A350000}"/>
    <cellStyle name="Note 17 24 2" xfId="13612" xr:uid="{00000000-0005-0000-0000-00004B350000}"/>
    <cellStyle name="Note 17 25" xfId="13613" xr:uid="{00000000-0005-0000-0000-00004C350000}"/>
    <cellStyle name="Note 17 25 2" xfId="13614" xr:uid="{00000000-0005-0000-0000-00004D350000}"/>
    <cellStyle name="Note 17 26" xfId="13615" xr:uid="{00000000-0005-0000-0000-00004E350000}"/>
    <cellStyle name="Note 17 26 2" xfId="13616" xr:uid="{00000000-0005-0000-0000-00004F350000}"/>
    <cellStyle name="Note 17 27" xfId="13617" xr:uid="{00000000-0005-0000-0000-000050350000}"/>
    <cellStyle name="Note 17 27 2" xfId="13618" xr:uid="{00000000-0005-0000-0000-000051350000}"/>
    <cellStyle name="Note 17 28" xfId="13619" xr:uid="{00000000-0005-0000-0000-000052350000}"/>
    <cellStyle name="Note 17 28 2" xfId="13620" xr:uid="{00000000-0005-0000-0000-000053350000}"/>
    <cellStyle name="Note 17 29" xfId="13621" xr:uid="{00000000-0005-0000-0000-000054350000}"/>
    <cellStyle name="Note 17 29 2" xfId="13622" xr:uid="{00000000-0005-0000-0000-000055350000}"/>
    <cellStyle name="Note 17 3" xfId="13623" xr:uid="{00000000-0005-0000-0000-000056350000}"/>
    <cellStyle name="Note 17 3 2" xfId="13624" xr:uid="{00000000-0005-0000-0000-000057350000}"/>
    <cellStyle name="Note 17 30" xfId="13625" xr:uid="{00000000-0005-0000-0000-000058350000}"/>
    <cellStyle name="Note 17 30 2" xfId="13626" xr:uid="{00000000-0005-0000-0000-000059350000}"/>
    <cellStyle name="Note 17 31" xfId="13627" xr:uid="{00000000-0005-0000-0000-00005A350000}"/>
    <cellStyle name="Note 17 32" xfId="13628" xr:uid="{00000000-0005-0000-0000-00005B350000}"/>
    <cellStyle name="Note 17 33" xfId="13629" xr:uid="{00000000-0005-0000-0000-00005C350000}"/>
    <cellStyle name="Note 17 34" xfId="13630" xr:uid="{00000000-0005-0000-0000-00005D350000}"/>
    <cellStyle name="Note 17 35" xfId="13631" xr:uid="{00000000-0005-0000-0000-00005E350000}"/>
    <cellStyle name="Note 17 36" xfId="13632" xr:uid="{00000000-0005-0000-0000-00005F350000}"/>
    <cellStyle name="Note 17 37" xfId="13633" xr:uid="{00000000-0005-0000-0000-000060350000}"/>
    <cellStyle name="Note 17 38" xfId="13634" xr:uid="{00000000-0005-0000-0000-000061350000}"/>
    <cellStyle name="Note 17 39" xfId="13635" xr:uid="{00000000-0005-0000-0000-000062350000}"/>
    <cellStyle name="Note 17 4" xfId="13636" xr:uid="{00000000-0005-0000-0000-000063350000}"/>
    <cellStyle name="Note 17 4 2" xfId="13637" xr:uid="{00000000-0005-0000-0000-000064350000}"/>
    <cellStyle name="Note 17 40" xfId="13638" xr:uid="{00000000-0005-0000-0000-000065350000}"/>
    <cellStyle name="Note 17 41" xfId="13639" xr:uid="{00000000-0005-0000-0000-000066350000}"/>
    <cellStyle name="Note 17 42" xfId="13640" xr:uid="{00000000-0005-0000-0000-000067350000}"/>
    <cellStyle name="Note 17 43" xfId="13641" xr:uid="{00000000-0005-0000-0000-000068350000}"/>
    <cellStyle name="Note 17 44" xfId="13642" xr:uid="{00000000-0005-0000-0000-000069350000}"/>
    <cellStyle name="Note 17 45" xfId="13643" xr:uid="{00000000-0005-0000-0000-00006A350000}"/>
    <cellStyle name="Note 17 46" xfId="13644" xr:uid="{00000000-0005-0000-0000-00006B350000}"/>
    <cellStyle name="Note 17 47" xfId="13645" xr:uid="{00000000-0005-0000-0000-00006C350000}"/>
    <cellStyle name="Note 17 48" xfId="13646" xr:uid="{00000000-0005-0000-0000-00006D350000}"/>
    <cellStyle name="Note 17 49" xfId="13647" xr:uid="{00000000-0005-0000-0000-00006E350000}"/>
    <cellStyle name="Note 17 5" xfId="13648" xr:uid="{00000000-0005-0000-0000-00006F350000}"/>
    <cellStyle name="Note 17 5 2" xfId="13649" xr:uid="{00000000-0005-0000-0000-000070350000}"/>
    <cellStyle name="Note 17 50" xfId="13650" xr:uid="{00000000-0005-0000-0000-000071350000}"/>
    <cellStyle name="Note 17 51" xfId="13651" xr:uid="{00000000-0005-0000-0000-000072350000}"/>
    <cellStyle name="Note 17 52" xfId="13652" xr:uid="{00000000-0005-0000-0000-000073350000}"/>
    <cellStyle name="Note 17 53" xfId="13653" xr:uid="{00000000-0005-0000-0000-000074350000}"/>
    <cellStyle name="Note 17 54" xfId="13654" xr:uid="{00000000-0005-0000-0000-000075350000}"/>
    <cellStyle name="Note 17 55" xfId="13655" xr:uid="{00000000-0005-0000-0000-000076350000}"/>
    <cellStyle name="Note 17 6" xfId="13656" xr:uid="{00000000-0005-0000-0000-000077350000}"/>
    <cellStyle name="Note 17 6 2" xfId="13657" xr:uid="{00000000-0005-0000-0000-000078350000}"/>
    <cellStyle name="Note 17 7" xfId="13658" xr:uid="{00000000-0005-0000-0000-000079350000}"/>
    <cellStyle name="Note 17 7 2" xfId="13659" xr:uid="{00000000-0005-0000-0000-00007A350000}"/>
    <cellStyle name="Note 17 8" xfId="13660" xr:uid="{00000000-0005-0000-0000-00007B350000}"/>
    <cellStyle name="Note 17 8 2" xfId="13661" xr:uid="{00000000-0005-0000-0000-00007C350000}"/>
    <cellStyle name="Note 17 9" xfId="13662" xr:uid="{00000000-0005-0000-0000-00007D350000}"/>
    <cellStyle name="Note 17 9 2" xfId="13663" xr:uid="{00000000-0005-0000-0000-00007E350000}"/>
    <cellStyle name="Note 18" xfId="13664" xr:uid="{00000000-0005-0000-0000-00007F350000}"/>
    <cellStyle name="Note 18 10" xfId="13665" xr:uid="{00000000-0005-0000-0000-000080350000}"/>
    <cellStyle name="Note 18 10 2" xfId="13666" xr:uid="{00000000-0005-0000-0000-000081350000}"/>
    <cellStyle name="Note 18 11" xfId="13667" xr:uid="{00000000-0005-0000-0000-000082350000}"/>
    <cellStyle name="Note 18 11 2" xfId="13668" xr:uid="{00000000-0005-0000-0000-000083350000}"/>
    <cellStyle name="Note 18 12" xfId="13669" xr:uid="{00000000-0005-0000-0000-000084350000}"/>
    <cellStyle name="Note 18 12 2" xfId="13670" xr:uid="{00000000-0005-0000-0000-000085350000}"/>
    <cellStyle name="Note 18 13" xfId="13671" xr:uid="{00000000-0005-0000-0000-000086350000}"/>
    <cellStyle name="Note 18 13 2" xfId="13672" xr:uid="{00000000-0005-0000-0000-000087350000}"/>
    <cellStyle name="Note 18 14" xfId="13673" xr:uid="{00000000-0005-0000-0000-000088350000}"/>
    <cellStyle name="Note 18 14 2" xfId="13674" xr:uid="{00000000-0005-0000-0000-000089350000}"/>
    <cellStyle name="Note 18 15" xfId="13675" xr:uid="{00000000-0005-0000-0000-00008A350000}"/>
    <cellStyle name="Note 18 15 2" xfId="13676" xr:uid="{00000000-0005-0000-0000-00008B350000}"/>
    <cellStyle name="Note 18 16" xfId="13677" xr:uid="{00000000-0005-0000-0000-00008C350000}"/>
    <cellStyle name="Note 18 16 2" xfId="13678" xr:uid="{00000000-0005-0000-0000-00008D350000}"/>
    <cellStyle name="Note 18 17" xfId="13679" xr:uid="{00000000-0005-0000-0000-00008E350000}"/>
    <cellStyle name="Note 18 17 2" xfId="13680" xr:uid="{00000000-0005-0000-0000-00008F350000}"/>
    <cellStyle name="Note 18 18" xfId="13681" xr:uid="{00000000-0005-0000-0000-000090350000}"/>
    <cellStyle name="Note 18 18 2" xfId="13682" xr:uid="{00000000-0005-0000-0000-000091350000}"/>
    <cellStyle name="Note 18 19" xfId="13683" xr:uid="{00000000-0005-0000-0000-000092350000}"/>
    <cellStyle name="Note 18 19 2" xfId="13684" xr:uid="{00000000-0005-0000-0000-000093350000}"/>
    <cellStyle name="Note 18 2" xfId="13685" xr:uid="{00000000-0005-0000-0000-000094350000}"/>
    <cellStyle name="Note 18 2 2" xfId="13686" xr:uid="{00000000-0005-0000-0000-000095350000}"/>
    <cellStyle name="Note 18 20" xfId="13687" xr:uid="{00000000-0005-0000-0000-000096350000}"/>
    <cellStyle name="Note 18 20 2" xfId="13688" xr:uid="{00000000-0005-0000-0000-000097350000}"/>
    <cellStyle name="Note 18 21" xfId="13689" xr:uid="{00000000-0005-0000-0000-000098350000}"/>
    <cellStyle name="Note 18 21 2" xfId="13690" xr:uid="{00000000-0005-0000-0000-000099350000}"/>
    <cellStyle name="Note 18 22" xfId="13691" xr:uid="{00000000-0005-0000-0000-00009A350000}"/>
    <cellStyle name="Note 18 22 2" xfId="13692" xr:uid="{00000000-0005-0000-0000-00009B350000}"/>
    <cellStyle name="Note 18 23" xfId="13693" xr:uid="{00000000-0005-0000-0000-00009C350000}"/>
    <cellStyle name="Note 18 23 2" xfId="13694" xr:uid="{00000000-0005-0000-0000-00009D350000}"/>
    <cellStyle name="Note 18 24" xfId="13695" xr:uid="{00000000-0005-0000-0000-00009E350000}"/>
    <cellStyle name="Note 18 24 2" xfId="13696" xr:uid="{00000000-0005-0000-0000-00009F350000}"/>
    <cellStyle name="Note 18 25" xfId="13697" xr:uid="{00000000-0005-0000-0000-0000A0350000}"/>
    <cellStyle name="Note 18 25 2" xfId="13698" xr:uid="{00000000-0005-0000-0000-0000A1350000}"/>
    <cellStyle name="Note 18 26" xfId="13699" xr:uid="{00000000-0005-0000-0000-0000A2350000}"/>
    <cellStyle name="Note 18 26 2" xfId="13700" xr:uid="{00000000-0005-0000-0000-0000A3350000}"/>
    <cellStyle name="Note 18 27" xfId="13701" xr:uid="{00000000-0005-0000-0000-0000A4350000}"/>
    <cellStyle name="Note 18 27 2" xfId="13702" xr:uid="{00000000-0005-0000-0000-0000A5350000}"/>
    <cellStyle name="Note 18 28" xfId="13703" xr:uid="{00000000-0005-0000-0000-0000A6350000}"/>
    <cellStyle name="Note 18 28 2" xfId="13704" xr:uid="{00000000-0005-0000-0000-0000A7350000}"/>
    <cellStyle name="Note 18 29" xfId="13705" xr:uid="{00000000-0005-0000-0000-0000A8350000}"/>
    <cellStyle name="Note 18 29 2" xfId="13706" xr:uid="{00000000-0005-0000-0000-0000A9350000}"/>
    <cellStyle name="Note 18 3" xfId="13707" xr:uid="{00000000-0005-0000-0000-0000AA350000}"/>
    <cellStyle name="Note 18 3 2" xfId="13708" xr:uid="{00000000-0005-0000-0000-0000AB350000}"/>
    <cellStyle name="Note 18 30" xfId="13709" xr:uid="{00000000-0005-0000-0000-0000AC350000}"/>
    <cellStyle name="Note 18 30 2" xfId="13710" xr:uid="{00000000-0005-0000-0000-0000AD350000}"/>
    <cellStyle name="Note 18 31" xfId="13711" xr:uid="{00000000-0005-0000-0000-0000AE350000}"/>
    <cellStyle name="Note 18 32" xfId="13712" xr:uid="{00000000-0005-0000-0000-0000AF350000}"/>
    <cellStyle name="Note 18 33" xfId="13713" xr:uid="{00000000-0005-0000-0000-0000B0350000}"/>
    <cellStyle name="Note 18 34" xfId="13714" xr:uid="{00000000-0005-0000-0000-0000B1350000}"/>
    <cellStyle name="Note 18 35" xfId="13715" xr:uid="{00000000-0005-0000-0000-0000B2350000}"/>
    <cellStyle name="Note 18 36" xfId="13716" xr:uid="{00000000-0005-0000-0000-0000B3350000}"/>
    <cellStyle name="Note 18 37" xfId="13717" xr:uid="{00000000-0005-0000-0000-0000B4350000}"/>
    <cellStyle name="Note 18 38" xfId="13718" xr:uid="{00000000-0005-0000-0000-0000B5350000}"/>
    <cellStyle name="Note 18 39" xfId="13719" xr:uid="{00000000-0005-0000-0000-0000B6350000}"/>
    <cellStyle name="Note 18 4" xfId="13720" xr:uid="{00000000-0005-0000-0000-0000B7350000}"/>
    <cellStyle name="Note 18 4 2" xfId="13721" xr:uid="{00000000-0005-0000-0000-0000B8350000}"/>
    <cellStyle name="Note 18 40" xfId="13722" xr:uid="{00000000-0005-0000-0000-0000B9350000}"/>
    <cellStyle name="Note 18 41" xfId="13723" xr:uid="{00000000-0005-0000-0000-0000BA350000}"/>
    <cellStyle name="Note 18 42" xfId="13724" xr:uid="{00000000-0005-0000-0000-0000BB350000}"/>
    <cellStyle name="Note 18 43" xfId="13725" xr:uid="{00000000-0005-0000-0000-0000BC350000}"/>
    <cellStyle name="Note 18 44" xfId="13726" xr:uid="{00000000-0005-0000-0000-0000BD350000}"/>
    <cellStyle name="Note 18 45" xfId="13727" xr:uid="{00000000-0005-0000-0000-0000BE350000}"/>
    <cellStyle name="Note 18 46" xfId="13728" xr:uid="{00000000-0005-0000-0000-0000BF350000}"/>
    <cellStyle name="Note 18 47" xfId="13729" xr:uid="{00000000-0005-0000-0000-0000C0350000}"/>
    <cellStyle name="Note 18 48" xfId="13730" xr:uid="{00000000-0005-0000-0000-0000C1350000}"/>
    <cellStyle name="Note 18 49" xfId="13731" xr:uid="{00000000-0005-0000-0000-0000C2350000}"/>
    <cellStyle name="Note 18 5" xfId="13732" xr:uid="{00000000-0005-0000-0000-0000C3350000}"/>
    <cellStyle name="Note 18 5 2" xfId="13733" xr:uid="{00000000-0005-0000-0000-0000C4350000}"/>
    <cellStyle name="Note 18 50" xfId="13734" xr:uid="{00000000-0005-0000-0000-0000C5350000}"/>
    <cellStyle name="Note 18 51" xfId="13735" xr:uid="{00000000-0005-0000-0000-0000C6350000}"/>
    <cellStyle name="Note 18 52" xfId="13736" xr:uid="{00000000-0005-0000-0000-0000C7350000}"/>
    <cellStyle name="Note 18 53" xfId="13737" xr:uid="{00000000-0005-0000-0000-0000C8350000}"/>
    <cellStyle name="Note 18 54" xfId="13738" xr:uid="{00000000-0005-0000-0000-0000C9350000}"/>
    <cellStyle name="Note 18 55" xfId="13739" xr:uid="{00000000-0005-0000-0000-0000CA350000}"/>
    <cellStyle name="Note 18 56" xfId="13740" xr:uid="{00000000-0005-0000-0000-0000CB350000}"/>
    <cellStyle name="Note 18 57" xfId="13741" xr:uid="{00000000-0005-0000-0000-0000CC350000}"/>
    <cellStyle name="Note 18 58" xfId="13742" xr:uid="{00000000-0005-0000-0000-0000CD350000}"/>
    <cellStyle name="Note 18 59" xfId="13743" xr:uid="{00000000-0005-0000-0000-0000CE350000}"/>
    <cellStyle name="Note 18 6" xfId="13744" xr:uid="{00000000-0005-0000-0000-0000CF350000}"/>
    <cellStyle name="Note 18 6 2" xfId="13745" xr:uid="{00000000-0005-0000-0000-0000D0350000}"/>
    <cellStyle name="Note 18 60" xfId="13746" xr:uid="{00000000-0005-0000-0000-0000D1350000}"/>
    <cellStyle name="Note 18 61" xfId="13747" xr:uid="{00000000-0005-0000-0000-0000D2350000}"/>
    <cellStyle name="Note 18 62" xfId="13748" xr:uid="{00000000-0005-0000-0000-0000D3350000}"/>
    <cellStyle name="Note 18 63" xfId="13749" xr:uid="{00000000-0005-0000-0000-0000D4350000}"/>
    <cellStyle name="Note 18 64" xfId="13750" xr:uid="{00000000-0005-0000-0000-0000D5350000}"/>
    <cellStyle name="Note 18 65" xfId="13751" xr:uid="{00000000-0005-0000-0000-0000D6350000}"/>
    <cellStyle name="Note 18 66" xfId="13752" xr:uid="{00000000-0005-0000-0000-0000D7350000}"/>
    <cellStyle name="Note 18 67" xfId="13753" xr:uid="{00000000-0005-0000-0000-0000D8350000}"/>
    <cellStyle name="Note 18 68" xfId="13754" xr:uid="{00000000-0005-0000-0000-0000D9350000}"/>
    <cellStyle name="Note 18 69" xfId="13755" xr:uid="{00000000-0005-0000-0000-0000DA350000}"/>
    <cellStyle name="Note 18 7" xfId="13756" xr:uid="{00000000-0005-0000-0000-0000DB350000}"/>
    <cellStyle name="Note 18 7 2" xfId="13757" xr:uid="{00000000-0005-0000-0000-0000DC350000}"/>
    <cellStyle name="Note 18 70" xfId="13758" xr:uid="{00000000-0005-0000-0000-0000DD350000}"/>
    <cellStyle name="Note 18 71" xfId="13759" xr:uid="{00000000-0005-0000-0000-0000DE350000}"/>
    <cellStyle name="Note 18 72" xfId="13760" xr:uid="{00000000-0005-0000-0000-0000DF350000}"/>
    <cellStyle name="Note 18 8" xfId="13761" xr:uid="{00000000-0005-0000-0000-0000E0350000}"/>
    <cellStyle name="Note 18 8 2" xfId="13762" xr:uid="{00000000-0005-0000-0000-0000E1350000}"/>
    <cellStyle name="Note 18 9" xfId="13763" xr:uid="{00000000-0005-0000-0000-0000E2350000}"/>
    <cellStyle name="Note 18 9 2" xfId="13764" xr:uid="{00000000-0005-0000-0000-0000E3350000}"/>
    <cellStyle name="Note 19" xfId="13765" xr:uid="{00000000-0005-0000-0000-0000E4350000}"/>
    <cellStyle name="Note 19 10" xfId="13766" xr:uid="{00000000-0005-0000-0000-0000E5350000}"/>
    <cellStyle name="Note 19 11" xfId="13767" xr:uid="{00000000-0005-0000-0000-0000E6350000}"/>
    <cellStyle name="Note 19 12" xfId="13768" xr:uid="{00000000-0005-0000-0000-0000E7350000}"/>
    <cellStyle name="Note 19 13" xfId="13769" xr:uid="{00000000-0005-0000-0000-0000E8350000}"/>
    <cellStyle name="Note 19 14" xfId="13770" xr:uid="{00000000-0005-0000-0000-0000E9350000}"/>
    <cellStyle name="Note 19 15" xfId="13771" xr:uid="{00000000-0005-0000-0000-0000EA350000}"/>
    <cellStyle name="Note 19 16" xfId="13772" xr:uid="{00000000-0005-0000-0000-0000EB350000}"/>
    <cellStyle name="Note 19 17" xfId="13773" xr:uid="{00000000-0005-0000-0000-0000EC350000}"/>
    <cellStyle name="Note 19 18" xfId="13774" xr:uid="{00000000-0005-0000-0000-0000ED350000}"/>
    <cellStyle name="Note 19 19" xfId="13775" xr:uid="{00000000-0005-0000-0000-0000EE350000}"/>
    <cellStyle name="Note 19 2" xfId="13776" xr:uid="{00000000-0005-0000-0000-0000EF350000}"/>
    <cellStyle name="Note 19 20" xfId="13777" xr:uid="{00000000-0005-0000-0000-0000F0350000}"/>
    <cellStyle name="Note 19 21" xfId="13778" xr:uid="{00000000-0005-0000-0000-0000F1350000}"/>
    <cellStyle name="Note 19 22" xfId="13779" xr:uid="{00000000-0005-0000-0000-0000F2350000}"/>
    <cellStyle name="Note 19 23" xfId="13780" xr:uid="{00000000-0005-0000-0000-0000F3350000}"/>
    <cellStyle name="Note 19 24" xfId="13781" xr:uid="{00000000-0005-0000-0000-0000F4350000}"/>
    <cellStyle name="Note 19 25" xfId="13782" xr:uid="{00000000-0005-0000-0000-0000F5350000}"/>
    <cellStyle name="Note 19 26" xfId="13783" xr:uid="{00000000-0005-0000-0000-0000F6350000}"/>
    <cellStyle name="Note 19 27" xfId="13784" xr:uid="{00000000-0005-0000-0000-0000F7350000}"/>
    <cellStyle name="Note 19 28" xfId="13785" xr:uid="{00000000-0005-0000-0000-0000F8350000}"/>
    <cellStyle name="Note 19 29" xfId="13786" xr:uid="{00000000-0005-0000-0000-0000F9350000}"/>
    <cellStyle name="Note 19 3" xfId="13787" xr:uid="{00000000-0005-0000-0000-0000FA350000}"/>
    <cellStyle name="Note 19 30" xfId="13788" xr:uid="{00000000-0005-0000-0000-0000FB350000}"/>
    <cellStyle name="Note 19 31" xfId="13789" xr:uid="{00000000-0005-0000-0000-0000FC350000}"/>
    <cellStyle name="Note 19 32" xfId="13790" xr:uid="{00000000-0005-0000-0000-0000FD350000}"/>
    <cellStyle name="Note 19 33" xfId="13791" xr:uid="{00000000-0005-0000-0000-0000FE350000}"/>
    <cellStyle name="Note 19 34" xfId="13792" xr:uid="{00000000-0005-0000-0000-0000FF350000}"/>
    <cellStyle name="Note 19 35" xfId="13793" xr:uid="{00000000-0005-0000-0000-000000360000}"/>
    <cellStyle name="Note 19 36" xfId="13794" xr:uid="{00000000-0005-0000-0000-000001360000}"/>
    <cellStyle name="Note 19 37" xfId="13795" xr:uid="{00000000-0005-0000-0000-000002360000}"/>
    <cellStyle name="Note 19 38" xfId="13796" xr:uid="{00000000-0005-0000-0000-000003360000}"/>
    <cellStyle name="Note 19 39" xfId="13797" xr:uid="{00000000-0005-0000-0000-000004360000}"/>
    <cellStyle name="Note 19 4" xfId="13798" xr:uid="{00000000-0005-0000-0000-000005360000}"/>
    <cellStyle name="Note 19 40" xfId="13799" xr:uid="{00000000-0005-0000-0000-000006360000}"/>
    <cellStyle name="Note 19 41" xfId="13800" xr:uid="{00000000-0005-0000-0000-000007360000}"/>
    <cellStyle name="Note 19 42" xfId="13801" xr:uid="{00000000-0005-0000-0000-000008360000}"/>
    <cellStyle name="Note 19 43" xfId="13802" xr:uid="{00000000-0005-0000-0000-000009360000}"/>
    <cellStyle name="Note 19 5" xfId="13803" xr:uid="{00000000-0005-0000-0000-00000A360000}"/>
    <cellStyle name="Note 19 6" xfId="13804" xr:uid="{00000000-0005-0000-0000-00000B360000}"/>
    <cellStyle name="Note 19 7" xfId="13805" xr:uid="{00000000-0005-0000-0000-00000C360000}"/>
    <cellStyle name="Note 19 8" xfId="13806" xr:uid="{00000000-0005-0000-0000-00000D360000}"/>
    <cellStyle name="Note 19 9" xfId="13807" xr:uid="{00000000-0005-0000-0000-00000E360000}"/>
    <cellStyle name="Note 2" xfId="45" xr:uid="{00000000-0005-0000-0000-00000F360000}"/>
    <cellStyle name="Note 2 10" xfId="13809" xr:uid="{00000000-0005-0000-0000-000010360000}"/>
    <cellStyle name="Note 2 10 2" xfId="13810" xr:uid="{00000000-0005-0000-0000-000011360000}"/>
    <cellStyle name="Note 2 11" xfId="13811" xr:uid="{00000000-0005-0000-0000-000012360000}"/>
    <cellStyle name="Note 2 11 2" xfId="13812" xr:uid="{00000000-0005-0000-0000-000013360000}"/>
    <cellStyle name="Note 2 12" xfId="13813" xr:uid="{00000000-0005-0000-0000-000014360000}"/>
    <cellStyle name="Note 2 12 2" xfId="13814" xr:uid="{00000000-0005-0000-0000-000015360000}"/>
    <cellStyle name="Note 2 13" xfId="13815" xr:uid="{00000000-0005-0000-0000-000016360000}"/>
    <cellStyle name="Note 2 13 2" xfId="13816" xr:uid="{00000000-0005-0000-0000-000017360000}"/>
    <cellStyle name="Note 2 14" xfId="13817" xr:uid="{00000000-0005-0000-0000-000018360000}"/>
    <cellStyle name="Note 2 14 2" xfId="13818" xr:uid="{00000000-0005-0000-0000-000019360000}"/>
    <cellStyle name="Note 2 15" xfId="13819" xr:uid="{00000000-0005-0000-0000-00001A360000}"/>
    <cellStyle name="Note 2 15 2" xfId="13820" xr:uid="{00000000-0005-0000-0000-00001B360000}"/>
    <cellStyle name="Note 2 16" xfId="13821" xr:uid="{00000000-0005-0000-0000-00001C360000}"/>
    <cellStyle name="Note 2 16 2" xfId="13822" xr:uid="{00000000-0005-0000-0000-00001D360000}"/>
    <cellStyle name="Note 2 17" xfId="13823" xr:uid="{00000000-0005-0000-0000-00001E360000}"/>
    <cellStyle name="Note 2 17 2" xfId="13824" xr:uid="{00000000-0005-0000-0000-00001F360000}"/>
    <cellStyle name="Note 2 18" xfId="13825" xr:uid="{00000000-0005-0000-0000-000020360000}"/>
    <cellStyle name="Note 2 18 2" xfId="13826" xr:uid="{00000000-0005-0000-0000-000021360000}"/>
    <cellStyle name="Note 2 19" xfId="13827" xr:uid="{00000000-0005-0000-0000-000022360000}"/>
    <cellStyle name="Note 2 19 2" xfId="13828" xr:uid="{00000000-0005-0000-0000-000023360000}"/>
    <cellStyle name="Note 2 2" xfId="13829" xr:uid="{00000000-0005-0000-0000-000024360000}"/>
    <cellStyle name="Note 2 2 10" xfId="13830" xr:uid="{00000000-0005-0000-0000-000025360000}"/>
    <cellStyle name="Note 2 2 11" xfId="13831" xr:uid="{00000000-0005-0000-0000-000026360000}"/>
    <cellStyle name="Note 2 2 12" xfId="13832" xr:uid="{00000000-0005-0000-0000-000027360000}"/>
    <cellStyle name="Note 2 2 13" xfId="13833" xr:uid="{00000000-0005-0000-0000-000028360000}"/>
    <cellStyle name="Note 2 2 14" xfId="13834" xr:uid="{00000000-0005-0000-0000-000029360000}"/>
    <cellStyle name="Note 2 2 15" xfId="13835" xr:uid="{00000000-0005-0000-0000-00002A360000}"/>
    <cellStyle name="Note 2 2 16" xfId="13836" xr:uid="{00000000-0005-0000-0000-00002B360000}"/>
    <cellStyle name="Note 2 2 17" xfId="13837" xr:uid="{00000000-0005-0000-0000-00002C360000}"/>
    <cellStyle name="Note 2 2 18" xfId="13838" xr:uid="{00000000-0005-0000-0000-00002D360000}"/>
    <cellStyle name="Note 2 2 19" xfId="13839" xr:uid="{00000000-0005-0000-0000-00002E360000}"/>
    <cellStyle name="Note 2 2 2" xfId="13840" xr:uid="{00000000-0005-0000-0000-00002F360000}"/>
    <cellStyle name="Note 2 2 20" xfId="13841" xr:uid="{00000000-0005-0000-0000-000030360000}"/>
    <cellStyle name="Note 2 2 21" xfId="13842" xr:uid="{00000000-0005-0000-0000-000031360000}"/>
    <cellStyle name="Note 2 2 22" xfId="13843" xr:uid="{00000000-0005-0000-0000-000032360000}"/>
    <cellStyle name="Note 2 2 23" xfId="13844" xr:uid="{00000000-0005-0000-0000-000033360000}"/>
    <cellStyle name="Note 2 2 24" xfId="13845" xr:uid="{00000000-0005-0000-0000-000034360000}"/>
    <cellStyle name="Note 2 2 25" xfId="13846" xr:uid="{00000000-0005-0000-0000-000035360000}"/>
    <cellStyle name="Note 2 2 26" xfId="13847" xr:uid="{00000000-0005-0000-0000-000036360000}"/>
    <cellStyle name="Note 2 2 3" xfId="13848" xr:uid="{00000000-0005-0000-0000-000037360000}"/>
    <cellStyle name="Note 2 2 4" xfId="13849" xr:uid="{00000000-0005-0000-0000-000038360000}"/>
    <cellStyle name="Note 2 2 5" xfId="13850" xr:uid="{00000000-0005-0000-0000-000039360000}"/>
    <cellStyle name="Note 2 2 6" xfId="13851" xr:uid="{00000000-0005-0000-0000-00003A360000}"/>
    <cellStyle name="Note 2 2 7" xfId="13852" xr:uid="{00000000-0005-0000-0000-00003B360000}"/>
    <cellStyle name="Note 2 2 8" xfId="13853" xr:uid="{00000000-0005-0000-0000-00003C360000}"/>
    <cellStyle name="Note 2 2 9" xfId="13854" xr:uid="{00000000-0005-0000-0000-00003D360000}"/>
    <cellStyle name="Note 2 20" xfId="13855" xr:uid="{00000000-0005-0000-0000-00003E360000}"/>
    <cellStyle name="Note 2 20 2" xfId="13856" xr:uid="{00000000-0005-0000-0000-00003F360000}"/>
    <cellStyle name="Note 2 21" xfId="13857" xr:uid="{00000000-0005-0000-0000-000040360000}"/>
    <cellStyle name="Note 2 21 2" xfId="13858" xr:uid="{00000000-0005-0000-0000-000041360000}"/>
    <cellStyle name="Note 2 22" xfId="13859" xr:uid="{00000000-0005-0000-0000-000042360000}"/>
    <cellStyle name="Note 2 22 2" xfId="13860" xr:uid="{00000000-0005-0000-0000-000043360000}"/>
    <cellStyle name="Note 2 23" xfId="13861" xr:uid="{00000000-0005-0000-0000-000044360000}"/>
    <cellStyle name="Note 2 23 2" xfId="13862" xr:uid="{00000000-0005-0000-0000-000045360000}"/>
    <cellStyle name="Note 2 24" xfId="13863" xr:uid="{00000000-0005-0000-0000-000046360000}"/>
    <cellStyle name="Note 2 24 2" xfId="13864" xr:uid="{00000000-0005-0000-0000-000047360000}"/>
    <cellStyle name="Note 2 25" xfId="13865" xr:uid="{00000000-0005-0000-0000-000048360000}"/>
    <cellStyle name="Note 2 25 2" xfId="13866" xr:uid="{00000000-0005-0000-0000-000049360000}"/>
    <cellStyle name="Note 2 26" xfId="13867" xr:uid="{00000000-0005-0000-0000-00004A360000}"/>
    <cellStyle name="Note 2 26 2" xfId="13868" xr:uid="{00000000-0005-0000-0000-00004B360000}"/>
    <cellStyle name="Note 2 27" xfId="13869" xr:uid="{00000000-0005-0000-0000-00004C360000}"/>
    <cellStyle name="Note 2 27 2" xfId="13870" xr:uid="{00000000-0005-0000-0000-00004D360000}"/>
    <cellStyle name="Note 2 28" xfId="13871" xr:uid="{00000000-0005-0000-0000-00004E360000}"/>
    <cellStyle name="Note 2 28 2" xfId="13872" xr:uid="{00000000-0005-0000-0000-00004F360000}"/>
    <cellStyle name="Note 2 29" xfId="13873" xr:uid="{00000000-0005-0000-0000-000050360000}"/>
    <cellStyle name="Note 2 29 2" xfId="13874" xr:uid="{00000000-0005-0000-0000-000051360000}"/>
    <cellStyle name="Note 2 3" xfId="13875" xr:uid="{00000000-0005-0000-0000-000052360000}"/>
    <cellStyle name="Note 2 3 10" xfId="13876" xr:uid="{00000000-0005-0000-0000-000053360000}"/>
    <cellStyle name="Note 2 3 11" xfId="13877" xr:uid="{00000000-0005-0000-0000-000054360000}"/>
    <cellStyle name="Note 2 3 12" xfId="13878" xr:uid="{00000000-0005-0000-0000-000055360000}"/>
    <cellStyle name="Note 2 3 13" xfId="13879" xr:uid="{00000000-0005-0000-0000-000056360000}"/>
    <cellStyle name="Note 2 3 14" xfId="13880" xr:uid="{00000000-0005-0000-0000-000057360000}"/>
    <cellStyle name="Note 2 3 15" xfId="13881" xr:uid="{00000000-0005-0000-0000-000058360000}"/>
    <cellStyle name="Note 2 3 16" xfId="13882" xr:uid="{00000000-0005-0000-0000-000059360000}"/>
    <cellStyle name="Note 2 3 17" xfId="13883" xr:uid="{00000000-0005-0000-0000-00005A360000}"/>
    <cellStyle name="Note 2 3 18" xfId="13884" xr:uid="{00000000-0005-0000-0000-00005B360000}"/>
    <cellStyle name="Note 2 3 19" xfId="13885" xr:uid="{00000000-0005-0000-0000-00005C360000}"/>
    <cellStyle name="Note 2 3 2" xfId="13886" xr:uid="{00000000-0005-0000-0000-00005D360000}"/>
    <cellStyle name="Note 2 3 20" xfId="13887" xr:uid="{00000000-0005-0000-0000-00005E360000}"/>
    <cellStyle name="Note 2 3 21" xfId="13888" xr:uid="{00000000-0005-0000-0000-00005F360000}"/>
    <cellStyle name="Note 2 3 22" xfId="13889" xr:uid="{00000000-0005-0000-0000-000060360000}"/>
    <cellStyle name="Note 2 3 23" xfId="13890" xr:uid="{00000000-0005-0000-0000-000061360000}"/>
    <cellStyle name="Note 2 3 24" xfId="13891" xr:uid="{00000000-0005-0000-0000-000062360000}"/>
    <cellStyle name="Note 2 3 25" xfId="13892" xr:uid="{00000000-0005-0000-0000-000063360000}"/>
    <cellStyle name="Note 2 3 26" xfId="13893" xr:uid="{00000000-0005-0000-0000-000064360000}"/>
    <cellStyle name="Note 2 3 3" xfId="13894" xr:uid="{00000000-0005-0000-0000-000065360000}"/>
    <cellStyle name="Note 2 3 4" xfId="13895" xr:uid="{00000000-0005-0000-0000-000066360000}"/>
    <cellStyle name="Note 2 3 5" xfId="13896" xr:uid="{00000000-0005-0000-0000-000067360000}"/>
    <cellStyle name="Note 2 3 6" xfId="13897" xr:uid="{00000000-0005-0000-0000-000068360000}"/>
    <cellStyle name="Note 2 3 7" xfId="13898" xr:uid="{00000000-0005-0000-0000-000069360000}"/>
    <cellStyle name="Note 2 3 8" xfId="13899" xr:uid="{00000000-0005-0000-0000-00006A360000}"/>
    <cellStyle name="Note 2 3 9" xfId="13900" xr:uid="{00000000-0005-0000-0000-00006B360000}"/>
    <cellStyle name="Note 2 30" xfId="13901" xr:uid="{00000000-0005-0000-0000-00006C360000}"/>
    <cellStyle name="Note 2 30 2" xfId="13902" xr:uid="{00000000-0005-0000-0000-00006D360000}"/>
    <cellStyle name="Note 2 31" xfId="13903" xr:uid="{00000000-0005-0000-0000-00006E360000}"/>
    <cellStyle name="Note 2 31 2" xfId="13904" xr:uid="{00000000-0005-0000-0000-00006F360000}"/>
    <cellStyle name="Note 2 32" xfId="13905" xr:uid="{00000000-0005-0000-0000-000070360000}"/>
    <cellStyle name="Note 2 32 2" xfId="13906" xr:uid="{00000000-0005-0000-0000-000071360000}"/>
    <cellStyle name="Note 2 33" xfId="13907" xr:uid="{00000000-0005-0000-0000-000072360000}"/>
    <cellStyle name="Note 2 33 2" xfId="13908" xr:uid="{00000000-0005-0000-0000-000073360000}"/>
    <cellStyle name="Note 2 34" xfId="13909" xr:uid="{00000000-0005-0000-0000-000074360000}"/>
    <cellStyle name="Note 2 34 2" xfId="13910" xr:uid="{00000000-0005-0000-0000-000075360000}"/>
    <cellStyle name="Note 2 35" xfId="13911" xr:uid="{00000000-0005-0000-0000-000076360000}"/>
    <cellStyle name="Note 2 36" xfId="13912" xr:uid="{00000000-0005-0000-0000-000077360000}"/>
    <cellStyle name="Note 2 37" xfId="13913" xr:uid="{00000000-0005-0000-0000-000078360000}"/>
    <cellStyle name="Note 2 38" xfId="13914" xr:uid="{00000000-0005-0000-0000-000079360000}"/>
    <cellStyle name="Note 2 39" xfId="13915" xr:uid="{00000000-0005-0000-0000-00007A360000}"/>
    <cellStyle name="Note 2 4" xfId="13916" xr:uid="{00000000-0005-0000-0000-00007B360000}"/>
    <cellStyle name="Note 2 4 10" xfId="13917" xr:uid="{00000000-0005-0000-0000-00007C360000}"/>
    <cellStyle name="Note 2 4 11" xfId="13918" xr:uid="{00000000-0005-0000-0000-00007D360000}"/>
    <cellStyle name="Note 2 4 12" xfId="13919" xr:uid="{00000000-0005-0000-0000-00007E360000}"/>
    <cellStyle name="Note 2 4 13" xfId="13920" xr:uid="{00000000-0005-0000-0000-00007F360000}"/>
    <cellStyle name="Note 2 4 14" xfId="13921" xr:uid="{00000000-0005-0000-0000-000080360000}"/>
    <cellStyle name="Note 2 4 15" xfId="13922" xr:uid="{00000000-0005-0000-0000-000081360000}"/>
    <cellStyle name="Note 2 4 16" xfId="13923" xr:uid="{00000000-0005-0000-0000-000082360000}"/>
    <cellStyle name="Note 2 4 17" xfId="13924" xr:uid="{00000000-0005-0000-0000-000083360000}"/>
    <cellStyle name="Note 2 4 18" xfId="13925" xr:uid="{00000000-0005-0000-0000-000084360000}"/>
    <cellStyle name="Note 2 4 19" xfId="13926" xr:uid="{00000000-0005-0000-0000-000085360000}"/>
    <cellStyle name="Note 2 4 2" xfId="13927" xr:uid="{00000000-0005-0000-0000-000086360000}"/>
    <cellStyle name="Note 2 4 20" xfId="13928" xr:uid="{00000000-0005-0000-0000-000087360000}"/>
    <cellStyle name="Note 2 4 21" xfId="13929" xr:uid="{00000000-0005-0000-0000-000088360000}"/>
    <cellStyle name="Note 2 4 22" xfId="13930" xr:uid="{00000000-0005-0000-0000-000089360000}"/>
    <cellStyle name="Note 2 4 23" xfId="13931" xr:uid="{00000000-0005-0000-0000-00008A360000}"/>
    <cellStyle name="Note 2 4 24" xfId="13932" xr:uid="{00000000-0005-0000-0000-00008B360000}"/>
    <cellStyle name="Note 2 4 25" xfId="13933" xr:uid="{00000000-0005-0000-0000-00008C360000}"/>
    <cellStyle name="Note 2 4 26" xfId="13934" xr:uid="{00000000-0005-0000-0000-00008D360000}"/>
    <cellStyle name="Note 2 4 3" xfId="13935" xr:uid="{00000000-0005-0000-0000-00008E360000}"/>
    <cellStyle name="Note 2 4 4" xfId="13936" xr:uid="{00000000-0005-0000-0000-00008F360000}"/>
    <cellStyle name="Note 2 4 5" xfId="13937" xr:uid="{00000000-0005-0000-0000-000090360000}"/>
    <cellStyle name="Note 2 4 6" xfId="13938" xr:uid="{00000000-0005-0000-0000-000091360000}"/>
    <cellStyle name="Note 2 4 7" xfId="13939" xr:uid="{00000000-0005-0000-0000-000092360000}"/>
    <cellStyle name="Note 2 4 8" xfId="13940" xr:uid="{00000000-0005-0000-0000-000093360000}"/>
    <cellStyle name="Note 2 4 9" xfId="13941" xr:uid="{00000000-0005-0000-0000-000094360000}"/>
    <cellStyle name="Note 2 40" xfId="13942" xr:uid="{00000000-0005-0000-0000-000095360000}"/>
    <cellStyle name="Note 2 41" xfId="13943" xr:uid="{00000000-0005-0000-0000-000096360000}"/>
    <cellStyle name="Note 2 42" xfId="13944" xr:uid="{00000000-0005-0000-0000-000097360000}"/>
    <cellStyle name="Note 2 43" xfId="13945" xr:uid="{00000000-0005-0000-0000-000098360000}"/>
    <cellStyle name="Note 2 44" xfId="13946" xr:uid="{00000000-0005-0000-0000-000099360000}"/>
    <cellStyle name="Note 2 45" xfId="13947" xr:uid="{00000000-0005-0000-0000-00009A360000}"/>
    <cellStyle name="Note 2 46" xfId="13948" xr:uid="{00000000-0005-0000-0000-00009B360000}"/>
    <cellStyle name="Note 2 47" xfId="13949" xr:uid="{00000000-0005-0000-0000-00009C360000}"/>
    <cellStyle name="Note 2 48" xfId="13950" xr:uid="{00000000-0005-0000-0000-00009D360000}"/>
    <cellStyle name="Note 2 49" xfId="13951" xr:uid="{00000000-0005-0000-0000-00009E360000}"/>
    <cellStyle name="Note 2 5" xfId="13952" xr:uid="{00000000-0005-0000-0000-00009F360000}"/>
    <cellStyle name="Note 2 5 10" xfId="13953" xr:uid="{00000000-0005-0000-0000-0000A0360000}"/>
    <cellStyle name="Note 2 5 11" xfId="13954" xr:uid="{00000000-0005-0000-0000-0000A1360000}"/>
    <cellStyle name="Note 2 5 12" xfId="13955" xr:uid="{00000000-0005-0000-0000-0000A2360000}"/>
    <cellStyle name="Note 2 5 13" xfId="13956" xr:uid="{00000000-0005-0000-0000-0000A3360000}"/>
    <cellStyle name="Note 2 5 14" xfId="13957" xr:uid="{00000000-0005-0000-0000-0000A4360000}"/>
    <cellStyle name="Note 2 5 15" xfId="13958" xr:uid="{00000000-0005-0000-0000-0000A5360000}"/>
    <cellStyle name="Note 2 5 16" xfId="13959" xr:uid="{00000000-0005-0000-0000-0000A6360000}"/>
    <cellStyle name="Note 2 5 17" xfId="13960" xr:uid="{00000000-0005-0000-0000-0000A7360000}"/>
    <cellStyle name="Note 2 5 18" xfId="13961" xr:uid="{00000000-0005-0000-0000-0000A8360000}"/>
    <cellStyle name="Note 2 5 19" xfId="13962" xr:uid="{00000000-0005-0000-0000-0000A9360000}"/>
    <cellStyle name="Note 2 5 2" xfId="13963" xr:uid="{00000000-0005-0000-0000-0000AA360000}"/>
    <cellStyle name="Note 2 5 20" xfId="13964" xr:uid="{00000000-0005-0000-0000-0000AB360000}"/>
    <cellStyle name="Note 2 5 21" xfId="13965" xr:uid="{00000000-0005-0000-0000-0000AC360000}"/>
    <cellStyle name="Note 2 5 22" xfId="13966" xr:uid="{00000000-0005-0000-0000-0000AD360000}"/>
    <cellStyle name="Note 2 5 23" xfId="13967" xr:uid="{00000000-0005-0000-0000-0000AE360000}"/>
    <cellStyle name="Note 2 5 24" xfId="13968" xr:uid="{00000000-0005-0000-0000-0000AF360000}"/>
    <cellStyle name="Note 2 5 25" xfId="13969" xr:uid="{00000000-0005-0000-0000-0000B0360000}"/>
    <cellStyle name="Note 2 5 26" xfId="13970" xr:uid="{00000000-0005-0000-0000-0000B1360000}"/>
    <cellStyle name="Note 2 5 3" xfId="13971" xr:uid="{00000000-0005-0000-0000-0000B2360000}"/>
    <cellStyle name="Note 2 5 4" xfId="13972" xr:uid="{00000000-0005-0000-0000-0000B3360000}"/>
    <cellStyle name="Note 2 5 5" xfId="13973" xr:uid="{00000000-0005-0000-0000-0000B4360000}"/>
    <cellStyle name="Note 2 5 6" xfId="13974" xr:uid="{00000000-0005-0000-0000-0000B5360000}"/>
    <cellStyle name="Note 2 5 7" xfId="13975" xr:uid="{00000000-0005-0000-0000-0000B6360000}"/>
    <cellStyle name="Note 2 5 8" xfId="13976" xr:uid="{00000000-0005-0000-0000-0000B7360000}"/>
    <cellStyle name="Note 2 5 9" xfId="13977" xr:uid="{00000000-0005-0000-0000-0000B8360000}"/>
    <cellStyle name="Note 2 50" xfId="13978" xr:uid="{00000000-0005-0000-0000-0000B9360000}"/>
    <cellStyle name="Note 2 51" xfId="13979" xr:uid="{00000000-0005-0000-0000-0000BA360000}"/>
    <cellStyle name="Note 2 52" xfId="13980" xr:uid="{00000000-0005-0000-0000-0000BB360000}"/>
    <cellStyle name="Note 2 53" xfId="13981" xr:uid="{00000000-0005-0000-0000-0000BC360000}"/>
    <cellStyle name="Note 2 54" xfId="13982" xr:uid="{00000000-0005-0000-0000-0000BD360000}"/>
    <cellStyle name="Note 2 55" xfId="13983" xr:uid="{00000000-0005-0000-0000-0000BE360000}"/>
    <cellStyle name="Note 2 56" xfId="13984" xr:uid="{00000000-0005-0000-0000-0000BF360000}"/>
    <cellStyle name="Note 2 57" xfId="13985" xr:uid="{00000000-0005-0000-0000-0000C0360000}"/>
    <cellStyle name="Note 2 58" xfId="13986" xr:uid="{00000000-0005-0000-0000-0000C1360000}"/>
    <cellStyle name="Note 2 59" xfId="13987" xr:uid="{00000000-0005-0000-0000-0000C2360000}"/>
    <cellStyle name="Note 2 6" xfId="13988" xr:uid="{00000000-0005-0000-0000-0000C3360000}"/>
    <cellStyle name="Note 2 6 10" xfId="13989" xr:uid="{00000000-0005-0000-0000-0000C4360000}"/>
    <cellStyle name="Note 2 6 11" xfId="13990" xr:uid="{00000000-0005-0000-0000-0000C5360000}"/>
    <cellStyle name="Note 2 6 12" xfId="13991" xr:uid="{00000000-0005-0000-0000-0000C6360000}"/>
    <cellStyle name="Note 2 6 13" xfId="13992" xr:uid="{00000000-0005-0000-0000-0000C7360000}"/>
    <cellStyle name="Note 2 6 14" xfId="13993" xr:uid="{00000000-0005-0000-0000-0000C8360000}"/>
    <cellStyle name="Note 2 6 15" xfId="13994" xr:uid="{00000000-0005-0000-0000-0000C9360000}"/>
    <cellStyle name="Note 2 6 16" xfId="13995" xr:uid="{00000000-0005-0000-0000-0000CA360000}"/>
    <cellStyle name="Note 2 6 17" xfId="13996" xr:uid="{00000000-0005-0000-0000-0000CB360000}"/>
    <cellStyle name="Note 2 6 18" xfId="13997" xr:uid="{00000000-0005-0000-0000-0000CC360000}"/>
    <cellStyle name="Note 2 6 19" xfId="13998" xr:uid="{00000000-0005-0000-0000-0000CD360000}"/>
    <cellStyle name="Note 2 6 2" xfId="13999" xr:uid="{00000000-0005-0000-0000-0000CE360000}"/>
    <cellStyle name="Note 2 6 20" xfId="14000" xr:uid="{00000000-0005-0000-0000-0000CF360000}"/>
    <cellStyle name="Note 2 6 21" xfId="14001" xr:uid="{00000000-0005-0000-0000-0000D0360000}"/>
    <cellStyle name="Note 2 6 22" xfId="14002" xr:uid="{00000000-0005-0000-0000-0000D1360000}"/>
    <cellStyle name="Note 2 6 23" xfId="14003" xr:uid="{00000000-0005-0000-0000-0000D2360000}"/>
    <cellStyle name="Note 2 6 24" xfId="14004" xr:uid="{00000000-0005-0000-0000-0000D3360000}"/>
    <cellStyle name="Note 2 6 25" xfId="14005" xr:uid="{00000000-0005-0000-0000-0000D4360000}"/>
    <cellStyle name="Note 2 6 26" xfId="14006" xr:uid="{00000000-0005-0000-0000-0000D5360000}"/>
    <cellStyle name="Note 2 6 3" xfId="14007" xr:uid="{00000000-0005-0000-0000-0000D6360000}"/>
    <cellStyle name="Note 2 6 4" xfId="14008" xr:uid="{00000000-0005-0000-0000-0000D7360000}"/>
    <cellStyle name="Note 2 6 5" xfId="14009" xr:uid="{00000000-0005-0000-0000-0000D8360000}"/>
    <cellStyle name="Note 2 6 6" xfId="14010" xr:uid="{00000000-0005-0000-0000-0000D9360000}"/>
    <cellStyle name="Note 2 6 7" xfId="14011" xr:uid="{00000000-0005-0000-0000-0000DA360000}"/>
    <cellStyle name="Note 2 6 8" xfId="14012" xr:uid="{00000000-0005-0000-0000-0000DB360000}"/>
    <cellStyle name="Note 2 6 9" xfId="14013" xr:uid="{00000000-0005-0000-0000-0000DC360000}"/>
    <cellStyle name="Note 2 60" xfId="14014" xr:uid="{00000000-0005-0000-0000-0000DD360000}"/>
    <cellStyle name="Note 2 61" xfId="14015" xr:uid="{00000000-0005-0000-0000-0000DE360000}"/>
    <cellStyle name="Note 2 62" xfId="14016" xr:uid="{00000000-0005-0000-0000-0000DF360000}"/>
    <cellStyle name="Note 2 63" xfId="14017" xr:uid="{00000000-0005-0000-0000-0000E0360000}"/>
    <cellStyle name="Note 2 64" xfId="14018" xr:uid="{00000000-0005-0000-0000-0000E1360000}"/>
    <cellStyle name="Note 2 65" xfId="14019" xr:uid="{00000000-0005-0000-0000-0000E2360000}"/>
    <cellStyle name="Note 2 66" xfId="14020" xr:uid="{00000000-0005-0000-0000-0000E3360000}"/>
    <cellStyle name="Note 2 67" xfId="14021" xr:uid="{00000000-0005-0000-0000-0000E4360000}"/>
    <cellStyle name="Note 2 68" xfId="14022" xr:uid="{00000000-0005-0000-0000-0000E5360000}"/>
    <cellStyle name="Note 2 69" xfId="14023" xr:uid="{00000000-0005-0000-0000-0000E6360000}"/>
    <cellStyle name="Note 2 7" xfId="14024" xr:uid="{00000000-0005-0000-0000-0000E7360000}"/>
    <cellStyle name="Note 2 7 2" xfId="14025" xr:uid="{00000000-0005-0000-0000-0000E8360000}"/>
    <cellStyle name="Note 2 70" xfId="14026" xr:uid="{00000000-0005-0000-0000-0000E9360000}"/>
    <cellStyle name="Note 2 71" xfId="14027" xr:uid="{00000000-0005-0000-0000-0000EA360000}"/>
    <cellStyle name="Note 2 72" xfId="14028" xr:uid="{00000000-0005-0000-0000-0000EB360000}"/>
    <cellStyle name="Note 2 73" xfId="14029" xr:uid="{00000000-0005-0000-0000-0000EC360000}"/>
    <cellStyle name="Note 2 74" xfId="14030" xr:uid="{00000000-0005-0000-0000-0000ED360000}"/>
    <cellStyle name="Note 2 75" xfId="14031" xr:uid="{00000000-0005-0000-0000-0000EE360000}"/>
    <cellStyle name="Note 2 76" xfId="14032" xr:uid="{00000000-0005-0000-0000-0000EF360000}"/>
    <cellStyle name="Note 2 77" xfId="13808" xr:uid="{00000000-0005-0000-0000-0000F0360000}"/>
    <cellStyle name="Note 2 8" xfId="14033" xr:uid="{00000000-0005-0000-0000-0000F1360000}"/>
    <cellStyle name="Note 2 8 2" xfId="14034" xr:uid="{00000000-0005-0000-0000-0000F2360000}"/>
    <cellStyle name="Note 2 9" xfId="14035" xr:uid="{00000000-0005-0000-0000-0000F3360000}"/>
    <cellStyle name="Note 2 9 2" xfId="14036" xr:uid="{00000000-0005-0000-0000-0000F4360000}"/>
    <cellStyle name="Note 20" xfId="14037" xr:uid="{00000000-0005-0000-0000-0000F5360000}"/>
    <cellStyle name="Note 20 10" xfId="14038" xr:uid="{00000000-0005-0000-0000-0000F6360000}"/>
    <cellStyle name="Note 20 11" xfId="14039" xr:uid="{00000000-0005-0000-0000-0000F7360000}"/>
    <cellStyle name="Note 20 12" xfId="14040" xr:uid="{00000000-0005-0000-0000-0000F8360000}"/>
    <cellStyle name="Note 20 13" xfId="14041" xr:uid="{00000000-0005-0000-0000-0000F9360000}"/>
    <cellStyle name="Note 20 14" xfId="14042" xr:uid="{00000000-0005-0000-0000-0000FA360000}"/>
    <cellStyle name="Note 20 15" xfId="14043" xr:uid="{00000000-0005-0000-0000-0000FB360000}"/>
    <cellStyle name="Note 20 16" xfId="14044" xr:uid="{00000000-0005-0000-0000-0000FC360000}"/>
    <cellStyle name="Note 20 17" xfId="14045" xr:uid="{00000000-0005-0000-0000-0000FD360000}"/>
    <cellStyle name="Note 20 18" xfId="14046" xr:uid="{00000000-0005-0000-0000-0000FE360000}"/>
    <cellStyle name="Note 20 19" xfId="14047" xr:uid="{00000000-0005-0000-0000-0000FF360000}"/>
    <cellStyle name="Note 20 2" xfId="14048" xr:uid="{00000000-0005-0000-0000-000000370000}"/>
    <cellStyle name="Note 20 20" xfId="14049" xr:uid="{00000000-0005-0000-0000-000001370000}"/>
    <cellStyle name="Note 20 21" xfId="14050" xr:uid="{00000000-0005-0000-0000-000002370000}"/>
    <cellStyle name="Note 20 22" xfId="14051" xr:uid="{00000000-0005-0000-0000-000003370000}"/>
    <cellStyle name="Note 20 23" xfId="14052" xr:uid="{00000000-0005-0000-0000-000004370000}"/>
    <cellStyle name="Note 20 24" xfId="14053" xr:uid="{00000000-0005-0000-0000-000005370000}"/>
    <cellStyle name="Note 20 25" xfId="14054" xr:uid="{00000000-0005-0000-0000-000006370000}"/>
    <cellStyle name="Note 20 26" xfId="14055" xr:uid="{00000000-0005-0000-0000-000007370000}"/>
    <cellStyle name="Note 20 27" xfId="14056" xr:uid="{00000000-0005-0000-0000-000008370000}"/>
    <cellStyle name="Note 20 28" xfId="14057" xr:uid="{00000000-0005-0000-0000-000009370000}"/>
    <cellStyle name="Note 20 29" xfId="14058" xr:uid="{00000000-0005-0000-0000-00000A370000}"/>
    <cellStyle name="Note 20 3" xfId="14059" xr:uid="{00000000-0005-0000-0000-00000B370000}"/>
    <cellStyle name="Note 20 30" xfId="14060" xr:uid="{00000000-0005-0000-0000-00000C370000}"/>
    <cellStyle name="Note 20 31" xfId="14061" xr:uid="{00000000-0005-0000-0000-00000D370000}"/>
    <cellStyle name="Note 20 32" xfId="14062" xr:uid="{00000000-0005-0000-0000-00000E370000}"/>
    <cellStyle name="Note 20 33" xfId="14063" xr:uid="{00000000-0005-0000-0000-00000F370000}"/>
    <cellStyle name="Note 20 34" xfId="14064" xr:uid="{00000000-0005-0000-0000-000010370000}"/>
    <cellStyle name="Note 20 35" xfId="14065" xr:uid="{00000000-0005-0000-0000-000011370000}"/>
    <cellStyle name="Note 20 36" xfId="14066" xr:uid="{00000000-0005-0000-0000-000012370000}"/>
    <cellStyle name="Note 20 37" xfId="14067" xr:uid="{00000000-0005-0000-0000-000013370000}"/>
    <cellStyle name="Note 20 38" xfId="14068" xr:uid="{00000000-0005-0000-0000-000014370000}"/>
    <cellStyle name="Note 20 39" xfId="14069" xr:uid="{00000000-0005-0000-0000-000015370000}"/>
    <cellStyle name="Note 20 4" xfId="14070" xr:uid="{00000000-0005-0000-0000-000016370000}"/>
    <cellStyle name="Note 20 40" xfId="14071" xr:uid="{00000000-0005-0000-0000-000017370000}"/>
    <cellStyle name="Note 20 41" xfId="14072" xr:uid="{00000000-0005-0000-0000-000018370000}"/>
    <cellStyle name="Note 20 42" xfId="14073" xr:uid="{00000000-0005-0000-0000-000019370000}"/>
    <cellStyle name="Note 20 43" xfId="14074" xr:uid="{00000000-0005-0000-0000-00001A370000}"/>
    <cellStyle name="Note 20 5" xfId="14075" xr:uid="{00000000-0005-0000-0000-00001B370000}"/>
    <cellStyle name="Note 20 6" xfId="14076" xr:uid="{00000000-0005-0000-0000-00001C370000}"/>
    <cellStyle name="Note 20 7" xfId="14077" xr:uid="{00000000-0005-0000-0000-00001D370000}"/>
    <cellStyle name="Note 20 8" xfId="14078" xr:uid="{00000000-0005-0000-0000-00001E370000}"/>
    <cellStyle name="Note 20 9" xfId="14079" xr:uid="{00000000-0005-0000-0000-00001F370000}"/>
    <cellStyle name="Note 21" xfId="14080" xr:uid="{00000000-0005-0000-0000-000020370000}"/>
    <cellStyle name="Note 21 10" xfId="14081" xr:uid="{00000000-0005-0000-0000-000021370000}"/>
    <cellStyle name="Note 21 11" xfId="14082" xr:uid="{00000000-0005-0000-0000-000022370000}"/>
    <cellStyle name="Note 21 12" xfId="14083" xr:uid="{00000000-0005-0000-0000-000023370000}"/>
    <cellStyle name="Note 21 13" xfId="14084" xr:uid="{00000000-0005-0000-0000-000024370000}"/>
    <cellStyle name="Note 21 14" xfId="14085" xr:uid="{00000000-0005-0000-0000-000025370000}"/>
    <cellStyle name="Note 21 15" xfId="14086" xr:uid="{00000000-0005-0000-0000-000026370000}"/>
    <cellStyle name="Note 21 16" xfId="14087" xr:uid="{00000000-0005-0000-0000-000027370000}"/>
    <cellStyle name="Note 21 17" xfId="14088" xr:uid="{00000000-0005-0000-0000-000028370000}"/>
    <cellStyle name="Note 21 18" xfId="14089" xr:uid="{00000000-0005-0000-0000-000029370000}"/>
    <cellStyle name="Note 21 19" xfId="14090" xr:uid="{00000000-0005-0000-0000-00002A370000}"/>
    <cellStyle name="Note 21 2" xfId="14091" xr:uid="{00000000-0005-0000-0000-00002B370000}"/>
    <cellStyle name="Note 21 20" xfId="14092" xr:uid="{00000000-0005-0000-0000-00002C370000}"/>
    <cellStyle name="Note 21 21" xfId="14093" xr:uid="{00000000-0005-0000-0000-00002D370000}"/>
    <cellStyle name="Note 21 22" xfId="14094" xr:uid="{00000000-0005-0000-0000-00002E370000}"/>
    <cellStyle name="Note 21 23" xfId="14095" xr:uid="{00000000-0005-0000-0000-00002F370000}"/>
    <cellStyle name="Note 21 24" xfId="14096" xr:uid="{00000000-0005-0000-0000-000030370000}"/>
    <cellStyle name="Note 21 25" xfId="14097" xr:uid="{00000000-0005-0000-0000-000031370000}"/>
    <cellStyle name="Note 21 26" xfId="14098" xr:uid="{00000000-0005-0000-0000-000032370000}"/>
    <cellStyle name="Note 21 27" xfId="14099" xr:uid="{00000000-0005-0000-0000-000033370000}"/>
    <cellStyle name="Note 21 28" xfId="14100" xr:uid="{00000000-0005-0000-0000-000034370000}"/>
    <cellStyle name="Note 21 29" xfId="14101" xr:uid="{00000000-0005-0000-0000-000035370000}"/>
    <cellStyle name="Note 21 3" xfId="14102" xr:uid="{00000000-0005-0000-0000-000036370000}"/>
    <cellStyle name="Note 21 30" xfId="14103" xr:uid="{00000000-0005-0000-0000-000037370000}"/>
    <cellStyle name="Note 21 31" xfId="14104" xr:uid="{00000000-0005-0000-0000-000038370000}"/>
    <cellStyle name="Note 21 32" xfId="14105" xr:uid="{00000000-0005-0000-0000-000039370000}"/>
    <cellStyle name="Note 21 33" xfId="14106" xr:uid="{00000000-0005-0000-0000-00003A370000}"/>
    <cellStyle name="Note 21 34" xfId="14107" xr:uid="{00000000-0005-0000-0000-00003B370000}"/>
    <cellStyle name="Note 21 35" xfId="14108" xr:uid="{00000000-0005-0000-0000-00003C370000}"/>
    <cellStyle name="Note 21 36" xfId="14109" xr:uid="{00000000-0005-0000-0000-00003D370000}"/>
    <cellStyle name="Note 21 37" xfId="14110" xr:uid="{00000000-0005-0000-0000-00003E370000}"/>
    <cellStyle name="Note 21 38" xfId="14111" xr:uid="{00000000-0005-0000-0000-00003F370000}"/>
    <cellStyle name="Note 21 39" xfId="14112" xr:uid="{00000000-0005-0000-0000-000040370000}"/>
    <cellStyle name="Note 21 4" xfId="14113" xr:uid="{00000000-0005-0000-0000-000041370000}"/>
    <cellStyle name="Note 21 40" xfId="14114" xr:uid="{00000000-0005-0000-0000-000042370000}"/>
    <cellStyle name="Note 21 41" xfId="14115" xr:uid="{00000000-0005-0000-0000-000043370000}"/>
    <cellStyle name="Note 21 42" xfId="14116" xr:uid="{00000000-0005-0000-0000-000044370000}"/>
    <cellStyle name="Note 21 43" xfId="14117" xr:uid="{00000000-0005-0000-0000-000045370000}"/>
    <cellStyle name="Note 21 5" xfId="14118" xr:uid="{00000000-0005-0000-0000-000046370000}"/>
    <cellStyle name="Note 21 6" xfId="14119" xr:uid="{00000000-0005-0000-0000-000047370000}"/>
    <cellStyle name="Note 21 7" xfId="14120" xr:uid="{00000000-0005-0000-0000-000048370000}"/>
    <cellStyle name="Note 21 8" xfId="14121" xr:uid="{00000000-0005-0000-0000-000049370000}"/>
    <cellStyle name="Note 21 9" xfId="14122" xr:uid="{00000000-0005-0000-0000-00004A370000}"/>
    <cellStyle name="Note 22" xfId="14123" xr:uid="{00000000-0005-0000-0000-00004B370000}"/>
    <cellStyle name="Note 22 2" xfId="14124" xr:uid="{00000000-0005-0000-0000-00004C370000}"/>
    <cellStyle name="Note 23" xfId="14125" xr:uid="{00000000-0005-0000-0000-00004D370000}"/>
    <cellStyle name="Note 23 2" xfId="14126" xr:uid="{00000000-0005-0000-0000-00004E370000}"/>
    <cellStyle name="Note 24" xfId="14127" xr:uid="{00000000-0005-0000-0000-00004F370000}"/>
    <cellStyle name="Note 24 2" xfId="14128" xr:uid="{00000000-0005-0000-0000-000050370000}"/>
    <cellStyle name="Note 25" xfId="14129" xr:uid="{00000000-0005-0000-0000-000051370000}"/>
    <cellStyle name="Note 25 2" xfId="14130" xr:uid="{00000000-0005-0000-0000-000052370000}"/>
    <cellStyle name="Note 26" xfId="14131" xr:uid="{00000000-0005-0000-0000-000053370000}"/>
    <cellStyle name="Note 26 2" xfId="14132" xr:uid="{00000000-0005-0000-0000-000054370000}"/>
    <cellStyle name="Note 27" xfId="14133" xr:uid="{00000000-0005-0000-0000-000055370000}"/>
    <cellStyle name="Note 27 2" xfId="14134" xr:uid="{00000000-0005-0000-0000-000056370000}"/>
    <cellStyle name="Note 28" xfId="14135" xr:uid="{00000000-0005-0000-0000-000057370000}"/>
    <cellStyle name="Note 28 2" xfId="14136" xr:uid="{00000000-0005-0000-0000-000058370000}"/>
    <cellStyle name="Note 29" xfId="14137" xr:uid="{00000000-0005-0000-0000-000059370000}"/>
    <cellStyle name="Note 29 2" xfId="14138" xr:uid="{00000000-0005-0000-0000-00005A370000}"/>
    <cellStyle name="Note 3" xfId="14139" xr:uid="{00000000-0005-0000-0000-00005B370000}"/>
    <cellStyle name="Note 3 10" xfId="14140" xr:uid="{00000000-0005-0000-0000-00005C370000}"/>
    <cellStyle name="Note 3 10 2" xfId="14141" xr:uid="{00000000-0005-0000-0000-00005D370000}"/>
    <cellStyle name="Note 3 11" xfId="14142" xr:uid="{00000000-0005-0000-0000-00005E370000}"/>
    <cellStyle name="Note 3 11 2" xfId="14143" xr:uid="{00000000-0005-0000-0000-00005F370000}"/>
    <cellStyle name="Note 3 12" xfId="14144" xr:uid="{00000000-0005-0000-0000-000060370000}"/>
    <cellStyle name="Note 3 12 2" xfId="14145" xr:uid="{00000000-0005-0000-0000-000061370000}"/>
    <cellStyle name="Note 3 13" xfId="14146" xr:uid="{00000000-0005-0000-0000-000062370000}"/>
    <cellStyle name="Note 3 13 2" xfId="14147" xr:uid="{00000000-0005-0000-0000-000063370000}"/>
    <cellStyle name="Note 3 14" xfId="14148" xr:uid="{00000000-0005-0000-0000-000064370000}"/>
    <cellStyle name="Note 3 14 2" xfId="14149" xr:uid="{00000000-0005-0000-0000-000065370000}"/>
    <cellStyle name="Note 3 15" xfId="14150" xr:uid="{00000000-0005-0000-0000-000066370000}"/>
    <cellStyle name="Note 3 15 2" xfId="14151" xr:uid="{00000000-0005-0000-0000-000067370000}"/>
    <cellStyle name="Note 3 16" xfId="14152" xr:uid="{00000000-0005-0000-0000-000068370000}"/>
    <cellStyle name="Note 3 16 2" xfId="14153" xr:uid="{00000000-0005-0000-0000-000069370000}"/>
    <cellStyle name="Note 3 17" xfId="14154" xr:uid="{00000000-0005-0000-0000-00006A370000}"/>
    <cellStyle name="Note 3 17 2" xfId="14155" xr:uid="{00000000-0005-0000-0000-00006B370000}"/>
    <cellStyle name="Note 3 18" xfId="14156" xr:uid="{00000000-0005-0000-0000-00006C370000}"/>
    <cellStyle name="Note 3 18 2" xfId="14157" xr:uid="{00000000-0005-0000-0000-00006D370000}"/>
    <cellStyle name="Note 3 19" xfId="14158" xr:uid="{00000000-0005-0000-0000-00006E370000}"/>
    <cellStyle name="Note 3 19 2" xfId="14159" xr:uid="{00000000-0005-0000-0000-00006F370000}"/>
    <cellStyle name="Note 3 2" xfId="14160" xr:uid="{00000000-0005-0000-0000-000070370000}"/>
    <cellStyle name="Note 3 2 2" xfId="14161" xr:uid="{00000000-0005-0000-0000-000071370000}"/>
    <cellStyle name="Note 3 20" xfId="14162" xr:uid="{00000000-0005-0000-0000-000072370000}"/>
    <cellStyle name="Note 3 20 2" xfId="14163" xr:uid="{00000000-0005-0000-0000-000073370000}"/>
    <cellStyle name="Note 3 21" xfId="14164" xr:uid="{00000000-0005-0000-0000-000074370000}"/>
    <cellStyle name="Note 3 21 2" xfId="14165" xr:uid="{00000000-0005-0000-0000-000075370000}"/>
    <cellStyle name="Note 3 22" xfId="14166" xr:uid="{00000000-0005-0000-0000-000076370000}"/>
    <cellStyle name="Note 3 22 2" xfId="14167" xr:uid="{00000000-0005-0000-0000-000077370000}"/>
    <cellStyle name="Note 3 23" xfId="14168" xr:uid="{00000000-0005-0000-0000-000078370000}"/>
    <cellStyle name="Note 3 23 2" xfId="14169" xr:uid="{00000000-0005-0000-0000-000079370000}"/>
    <cellStyle name="Note 3 24" xfId="14170" xr:uid="{00000000-0005-0000-0000-00007A370000}"/>
    <cellStyle name="Note 3 24 2" xfId="14171" xr:uid="{00000000-0005-0000-0000-00007B370000}"/>
    <cellStyle name="Note 3 25" xfId="14172" xr:uid="{00000000-0005-0000-0000-00007C370000}"/>
    <cellStyle name="Note 3 25 2" xfId="14173" xr:uid="{00000000-0005-0000-0000-00007D370000}"/>
    <cellStyle name="Note 3 26" xfId="14174" xr:uid="{00000000-0005-0000-0000-00007E370000}"/>
    <cellStyle name="Note 3 26 2" xfId="14175" xr:uid="{00000000-0005-0000-0000-00007F370000}"/>
    <cellStyle name="Note 3 27" xfId="14176" xr:uid="{00000000-0005-0000-0000-000080370000}"/>
    <cellStyle name="Note 3 27 2" xfId="14177" xr:uid="{00000000-0005-0000-0000-000081370000}"/>
    <cellStyle name="Note 3 28" xfId="14178" xr:uid="{00000000-0005-0000-0000-000082370000}"/>
    <cellStyle name="Note 3 28 2" xfId="14179" xr:uid="{00000000-0005-0000-0000-000083370000}"/>
    <cellStyle name="Note 3 29" xfId="14180" xr:uid="{00000000-0005-0000-0000-000084370000}"/>
    <cellStyle name="Note 3 29 2" xfId="14181" xr:uid="{00000000-0005-0000-0000-000085370000}"/>
    <cellStyle name="Note 3 3" xfId="14182" xr:uid="{00000000-0005-0000-0000-000086370000}"/>
    <cellStyle name="Note 3 3 2" xfId="14183" xr:uid="{00000000-0005-0000-0000-000087370000}"/>
    <cellStyle name="Note 3 30" xfId="14184" xr:uid="{00000000-0005-0000-0000-000088370000}"/>
    <cellStyle name="Note 3 30 2" xfId="14185" xr:uid="{00000000-0005-0000-0000-000089370000}"/>
    <cellStyle name="Note 3 31" xfId="14186" xr:uid="{00000000-0005-0000-0000-00008A370000}"/>
    <cellStyle name="Note 3 32" xfId="14187" xr:uid="{00000000-0005-0000-0000-00008B370000}"/>
    <cellStyle name="Note 3 33" xfId="14188" xr:uid="{00000000-0005-0000-0000-00008C370000}"/>
    <cellStyle name="Note 3 34" xfId="14189" xr:uid="{00000000-0005-0000-0000-00008D370000}"/>
    <cellStyle name="Note 3 35" xfId="14190" xr:uid="{00000000-0005-0000-0000-00008E370000}"/>
    <cellStyle name="Note 3 36" xfId="14191" xr:uid="{00000000-0005-0000-0000-00008F370000}"/>
    <cellStyle name="Note 3 37" xfId="14192" xr:uid="{00000000-0005-0000-0000-000090370000}"/>
    <cellStyle name="Note 3 38" xfId="14193" xr:uid="{00000000-0005-0000-0000-000091370000}"/>
    <cellStyle name="Note 3 39" xfId="14194" xr:uid="{00000000-0005-0000-0000-000092370000}"/>
    <cellStyle name="Note 3 4" xfId="14195" xr:uid="{00000000-0005-0000-0000-000093370000}"/>
    <cellStyle name="Note 3 4 2" xfId="14196" xr:uid="{00000000-0005-0000-0000-000094370000}"/>
    <cellStyle name="Note 3 40" xfId="14197" xr:uid="{00000000-0005-0000-0000-000095370000}"/>
    <cellStyle name="Note 3 41" xfId="14198" xr:uid="{00000000-0005-0000-0000-000096370000}"/>
    <cellStyle name="Note 3 42" xfId="14199" xr:uid="{00000000-0005-0000-0000-000097370000}"/>
    <cellStyle name="Note 3 43" xfId="14200" xr:uid="{00000000-0005-0000-0000-000098370000}"/>
    <cellStyle name="Note 3 44" xfId="14201" xr:uid="{00000000-0005-0000-0000-000099370000}"/>
    <cellStyle name="Note 3 45" xfId="14202" xr:uid="{00000000-0005-0000-0000-00009A370000}"/>
    <cellStyle name="Note 3 46" xfId="14203" xr:uid="{00000000-0005-0000-0000-00009B370000}"/>
    <cellStyle name="Note 3 47" xfId="14204" xr:uid="{00000000-0005-0000-0000-00009C370000}"/>
    <cellStyle name="Note 3 48" xfId="14205" xr:uid="{00000000-0005-0000-0000-00009D370000}"/>
    <cellStyle name="Note 3 49" xfId="14206" xr:uid="{00000000-0005-0000-0000-00009E370000}"/>
    <cellStyle name="Note 3 5" xfId="14207" xr:uid="{00000000-0005-0000-0000-00009F370000}"/>
    <cellStyle name="Note 3 5 2" xfId="14208" xr:uid="{00000000-0005-0000-0000-0000A0370000}"/>
    <cellStyle name="Note 3 50" xfId="14209" xr:uid="{00000000-0005-0000-0000-0000A1370000}"/>
    <cellStyle name="Note 3 51" xfId="14210" xr:uid="{00000000-0005-0000-0000-0000A2370000}"/>
    <cellStyle name="Note 3 52" xfId="14211" xr:uid="{00000000-0005-0000-0000-0000A3370000}"/>
    <cellStyle name="Note 3 53" xfId="14212" xr:uid="{00000000-0005-0000-0000-0000A4370000}"/>
    <cellStyle name="Note 3 54" xfId="14213" xr:uid="{00000000-0005-0000-0000-0000A5370000}"/>
    <cellStyle name="Note 3 55" xfId="14214" xr:uid="{00000000-0005-0000-0000-0000A6370000}"/>
    <cellStyle name="Note 3 6" xfId="14215" xr:uid="{00000000-0005-0000-0000-0000A7370000}"/>
    <cellStyle name="Note 3 6 2" xfId="14216" xr:uid="{00000000-0005-0000-0000-0000A8370000}"/>
    <cellStyle name="Note 3 7" xfId="14217" xr:uid="{00000000-0005-0000-0000-0000A9370000}"/>
    <cellStyle name="Note 3 7 2" xfId="14218" xr:uid="{00000000-0005-0000-0000-0000AA370000}"/>
    <cellStyle name="Note 3 8" xfId="14219" xr:uid="{00000000-0005-0000-0000-0000AB370000}"/>
    <cellStyle name="Note 3 8 2" xfId="14220" xr:uid="{00000000-0005-0000-0000-0000AC370000}"/>
    <cellStyle name="Note 3 9" xfId="14221" xr:uid="{00000000-0005-0000-0000-0000AD370000}"/>
    <cellStyle name="Note 3 9 2" xfId="14222" xr:uid="{00000000-0005-0000-0000-0000AE370000}"/>
    <cellStyle name="Note 30" xfId="14223" xr:uid="{00000000-0005-0000-0000-0000AF370000}"/>
    <cellStyle name="Note 30 2" xfId="14224" xr:uid="{00000000-0005-0000-0000-0000B0370000}"/>
    <cellStyle name="Note 31" xfId="14225" xr:uid="{00000000-0005-0000-0000-0000B1370000}"/>
    <cellStyle name="Note 31 2" xfId="14226" xr:uid="{00000000-0005-0000-0000-0000B2370000}"/>
    <cellStyle name="Note 32" xfId="14227" xr:uid="{00000000-0005-0000-0000-0000B3370000}"/>
    <cellStyle name="Note 32 2" xfId="14228" xr:uid="{00000000-0005-0000-0000-0000B4370000}"/>
    <cellStyle name="Note 33" xfId="14229" xr:uid="{00000000-0005-0000-0000-0000B5370000}"/>
    <cellStyle name="Note 33 2" xfId="14230" xr:uid="{00000000-0005-0000-0000-0000B6370000}"/>
    <cellStyle name="Note 34" xfId="14231" xr:uid="{00000000-0005-0000-0000-0000B7370000}"/>
    <cellStyle name="Note 34 2" xfId="14232" xr:uid="{00000000-0005-0000-0000-0000B8370000}"/>
    <cellStyle name="Note 35" xfId="14233" xr:uid="{00000000-0005-0000-0000-0000B9370000}"/>
    <cellStyle name="Note 35 2" xfId="14234" xr:uid="{00000000-0005-0000-0000-0000BA370000}"/>
    <cellStyle name="Note 36" xfId="14235" xr:uid="{00000000-0005-0000-0000-0000BB370000}"/>
    <cellStyle name="Note 36 2" xfId="14236" xr:uid="{00000000-0005-0000-0000-0000BC370000}"/>
    <cellStyle name="Note 37" xfId="14237" xr:uid="{00000000-0005-0000-0000-0000BD370000}"/>
    <cellStyle name="Note 37 2" xfId="14238" xr:uid="{00000000-0005-0000-0000-0000BE370000}"/>
    <cellStyle name="Note 38" xfId="14239" xr:uid="{00000000-0005-0000-0000-0000BF370000}"/>
    <cellStyle name="Note 38 2" xfId="14240" xr:uid="{00000000-0005-0000-0000-0000C0370000}"/>
    <cellStyle name="Note 39" xfId="14241" xr:uid="{00000000-0005-0000-0000-0000C1370000}"/>
    <cellStyle name="Note 39 2" xfId="14242" xr:uid="{00000000-0005-0000-0000-0000C2370000}"/>
    <cellStyle name="Note 4" xfId="14243" xr:uid="{00000000-0005-0000-0000-0000C3370000}"/>
    <cellStyle name="Note 4 10" xfId="14244" xr:uid="{00000000-0005-0000-0000-0000C4370000}"/>
    <cellStyle name="Note 4 10 2" xfId="14245" xr:uid="{00000000-0005-0000-0000-0000C5370000}"/>
    <cellStyle name="Note 4 11" xfId="14246" xr:uid="{00000000-0005-0000-0000-0000C6370000}"/>
    <cellStyle name="Note 4 11 2" xfId="14247" xr:uid="{00000000-0005-0000-0000-0000C7370000}"/>
    <cellStyle name="Note 4 12" xfId="14248" xr:uid="{00000000-0005-0000-0000-0000C8370000}"/>
    <cellStyle name="Note 4 12 2" xfId="14249" xr:uid="{00000000-0005-0000-0000-0000C9370000}"/>
    <cellStyle name="Note 4 13" xfId="14250" xr:uid="{00000000-0005-0000-0000-0000CA370000}"/>
    <cellStyle name="Note 4 13 2" xfId="14251" xr:uid="{00000000-0005-0000-0000-0000CB370000}"/>
    <cellStyle name="Note 4 14" xfId="14252" xr:uid="{00000000-0005-0000-0000-0000CC370000}"/>
    <cellStyle name="Note 4 14 2" xfId="14253" xr:uid="{00000000-0005-0000-0000-0000CD370000}"/>
    <cellStyle name="Note 4 15" xfId="14254" xr:uid="{00000000-0005-0000-0000-0000CE370000}"/>
    <cellStyle name="Note 4 15 2" xfId="14255" xr:uid="{00000000-0005-0000-0000-0000CF370000}"/>
    <cellStyle name="Note 4 16" xfId="14256" xr:uid="{00000000-0005-0000-0000-0000D0370000}"/>
    <cellStyle name="Note 4 16 2" xfId="14257" xr:uid="{00000000-0005-0000-0000-0000D1370000}"/>
    <cellStyle name="Note 4 17" xfId="14258" xr:uid="{00000000-0005-0000-0000-0000D2370000}"/>
    <cellStyle name="Note 4 17 2" xfId="14259" xr:uid="{00000000-0005-0000-0000-0000D3370000}"/>
    <cellStyle name="Note 4 18" xfId="14260" xr:uid="{00000000-0005-0000-0000-0000D4370000}"/>
    <cellStyle name="Note 4 18 2" xfId="14261" xr:uid="{00000000-0005-0000-0000-0000D5370000}"/>
    <cellStyle name="Note 4 19" xfId="14262" xr:uid="{00000000-0005-0000-0000-0000D6370000}"/>
    <cellStyle name="Note 4 19 2" xfId="14263" xr:uid="{00000000-0005-0000-0000-0000D7370000}"/>
    <cellStyle name="Note 4 2" xfId="14264" xr:uid="{00000000-0005-0000-0000-0000D8370000}"/>
    <cellStyle name="Note 4 2 2" xfId="14265" xr:uid="{00000000-0005-0000-0000-0000D9370000}"/>
    <cellStyle name="Note 4 20" xfId="14266" xr:uid="{00000000-0005-0000-0000-0000DA370000}"/>
    <cellStyle name="Note 4 20 2" xfId="14267" xr:uid="{00000000-0005-0000-0000-0000DB370000}"/>
    <cellStyle name="Note 4 21" xfId="14268" xr:uid="{00000000-0005-0000-0000-0000DC370000}"/>
    <cellStyle name="Note 4 21 2" xfId="14269" xr:uid="{00000000-0005-0000-0000-0000DD370000}"/>
    <cellStyle name="Note 4 22" xfId="14270" xr:uid="{00000000-0005-0000-0000-0000DE370000}"/>
    <cellStyle name="Note 4 22 2" xfId="14271" xr:uid="{00000000-0005-0000-0000-0000DF370000}"/>
    <cellStyle name="Note 4 23" xfId="14272" xr:uid="{00000000-0005-0000-0000-0000E0370000}"/>
    <cellStyle name="Note 4 23 2" xfId="14273" xr:uid="{00000000-0005-0000-0000-0000E1370000}"/>
    <cellStyle name="Note 4 24" xfId="14274" xr:uid="{00000000-0005-0000-0000-0000E2370000}"/>
    <cellStyle name="Note 4 24 2" xfId="14275" xr:uid="{00000000-0005-0000-0000-0000E3370000}"/>
    <cellStyle name="Note 4 25" xfId="14276" xr:uid="{00000000-0005-0000-0000-0000E4370000}"/>
    <cellStyle name="Note 4 25 2" xfId="14277" xr:uid="{00000000-0005-0000-0000-0000E5370000}"/>
    <cellStyle name="Note 4 26" xfId="14278" xr:uid="{00000000-0005-0000-0000-0000E6370000}"/>
    <cellStyle name="Note 4 26 2" xfId="14279" xr:uid="{00000000-0005-0000-0000-0000E7370000}"/>
    <cellStyle name="Note 4 27" xfId="14280" xr:uid="{00000000-0005-0000-0000-0000E8370000}"/>
    <cellStyle name="Note 4 27 2" xfId="14281" xr:uid="{00000000-0005-0000-0000-0000E9370000}"/>
    <cellStyle name="Note 4 28" xfId="14282" xr:uid="{00000000-0005-0000-0000-0000EA370000}"/>
    <cellStyle name="Note 4 28 2" xfId="14283" xr:uid="{00000000-0005-0000-0000-0000EB370000}"/>
    <cellStyle name="Note 4 29" xfId="14284" xr:uid="{00000000-0005-0000-0000-0000EC370000}"/>
    <cellStyle name="Note 4 29 2" xfId="14285" xr:uid="{00000000-0005-0000-0000-0000ED370000}"/>
    <cellStyle name="Note 4 3" xfId="14286" xr:uid="{00000000-0005-0000-0000-0000EE370000}"/>
    <cellStyle name="Note 4 3 2" xfId="14287" xr:uid="{00000000-0005-0000-0000-0000EF370000}"/>
    <cellStyle name="Note 4 30" xfId="14288" xr:uid="{00000000-0005-0000-0000-0000F0370000}"/>
    <cellStyle name="Note 4 30 2" xfId="14289" xr:uid="{00000000-0005-0000-0000-0000F1370000}"/>
    <cellStyle name="Note 4 31" xfId="14290" xr:uid="{00000000-0005-0000-0000-0000F2370000}"/>
    <cellStyle name="Note 4 32" xfId="14291" xr:uid="{00000000-0005-0000-0000-0000F3370000}"/>
    <cellStyle name="Note 4 33" xfId="14292" xr:uid="{00000000-0005-0000-0000-0000F4370000}"/>
    <cellStyle name="Note 4 34" xfId="14293" xr:uid="{00000000-0005-0000-0000-0000F5370000}"/>
    <cellStyle name="Note 4 35" xfId="14294" xr:uid="{00000000-0005-0000-0000-0000F6370000}"/>
    <cellStyle name="Note 4 36" xfId="14295" xr:uid="{00000000-0005-0000-0000-0000F7370000}"/>
    <cellStyle name="Note 4 37" xfId="14296" xr:uid="{00000000-0005-0000-0000-0000F8370000}"/>
    <cellStyle name="Note 4 38" xfId="14297" xr:uid="{00000000-0005-0000-0000-0000F9370000}"/>
    <cellStyle name="Note 4 39" xfId="14298" xr:uid="{00000000-0005-0000-0000-0000FA370000}"/>
    <cellStyle name="Note 4 4" xfId="14299" xr:uid="{00000000-0005-0000-0000-0000FB370000}"/>
    <cellStyle name="Note 4 4 2" xfId="14300" xr:uid="{00000000-0005-0000-0000-0000FC370000}"/>
    <cellStyle name="Note 4 40" xfId="14301" xr:uid="{00000000-0005-0000-0000-0000FD370000}"/>
    <cellStyle name="Note 4 41" xfId="14302" xr:uid="{00000000-0005-0000-0000-0000FE370000}"/>
    <cellStyle name="Note 4 42" xfId="14303" xr:uid="{00000000-0005-0000-0000-0000FF370000}"/>
    <cellStyle name="Note 4 43" xfId="14304" xr:uid="{00000000-0005-0000-0000-000000380000}"/>
    <cellStyle name="Note 4 44" xfId="14305" xr:uid="{00000000-0005-0000-0000-000001380000}"/>
    <cellStyle name="Note 4 45" xfId="14306" xr:uid="{00000000-0005-0000-0000-000002380000}"/>
    <cellStyle name="Note 4 46" xfId="14307" xr:uid="{00000000-0005-0000-0000-000003380000}"/>
    <cellStyle name="Note 4 47" xfId="14308" xr:uid="{00000000-0005-0000-0000-000004380000}"/>
    <cellStyle name="Note 4 48" xfId="14309" xr:uid="{00000000-0005-0000-0000-000005380000}"/>
    <cellStyle name="Note 4 49" xfId="14310" xr:uid="{00000000-0005-0000-0000-000006380000}"/>
    <cellStyle name="Note 4 5" xfId="14311" xr:uid="{00000000-0005-0000-0000-000007380000}"/>
    <cellStyle name="Note 4 5 2" xfId="14312" xr:uid="{00000000-0005-0000-0000-000008380000}"/>
    <cellStyle name="Note 4 50" xfId="14313" xr:uid="{00000000-0005-0000-0000-000009380000}"/>
    <cellStyle name="Note 4 51" xfId="14314" xr:uid="{00000000-0005-0000-0000-00000A380000}"/>
    <cellStyle name="Note 4 52" xfId="14315" xr:uid="{00000000-0005-0000-0000-00000B380000}"/>
    <cellStyle name="Note 4 53" xfId="14316" xr:uid="{00000000-0005-0000-0000-00000C380000}"/>
    <cellStyle name="Note 4 54" xfId="14317" xr:uid="{00000000-0005-0000-0000-00000D380000}"/>
    <cellStyle name="Note 4 55" xfId="14318" xr:uid="{00000000-0005-0000-0000-00000E380000}"/>
    <cellStyle name="Note 4 6" xfId="14319" xr:uid="{00000000-0005-0000-0000-00000F380000}"/>
    <cellStyle name="Note 4 6 2" xfId="14320" xr:uid="{00000000-0005-0000-0000-000010380000}"/>
    <cellStyle name="Note 4 7" xfId="14321" xr:uid="{00000000-0005-0000-0000-000011380000}"/>
    <cellStyle name="Note 4 7 2" xfId="14322" xr:uid="{00000000-0005-0000-0000-000012380000}"/>
    <cellStyle name="Note 4 8" xfId="14323" xr:uid="{00000000-0005-0000-0000-000013380000}"/>
    <cellStyle name="Note 4 8 2" xfId="14324" xr:uid="{00000000-0005-0000-0000-000014380000}"/>
    <cellStyle name="Note 4 9" xfId="14325" xr:uid="{00000000-0005-0000-0000-000015380000}"/>
    <cellStyle name="Note 4 9 2" xfId="14326" xr:uid="{00000000-0005-0000-0000-000016380000}"/>
    <cellStyle name="Note 40" xfId="14327" xr:uid="{00000000-0005-0000-0000-000017380000}"/>
    <cellStyle name="Note 40 2" xfId="14328" xr:uid="{00000000-0005-0000-0000-000018380000}"/>
    <cellStyle name="Note 41" xfId="14329" xr:uid="{00000000-0005-0000-0000-000019380000}"/>
    <cellStyle name="Note 41 2" xfId="14330" xr:uid="{00000000-0005-0000-0000-00001A380000}"/>
    <cellStyle name="Note 42" xfId="14331" xr:uid="{00000000-0005-0000-0000-00001B380000}"/>
    <cellStyle name="Note 42 2" xfId="14332" xr:uid="{00000000-0005-0000-0000-00001C380000}"/>
    <cellStyle name="Note 43" xfId="14333" xr:uid="{00000000-0005-0000-0000-00001D380000}"/>
    <cellStyle name="Note 43 2" xfId="14334" xr:uid="{00000000-0005-0000-0000-00001E380000}"/>
    <cellStyle name="Note 44" xfId="14335" xr:uid="{00000000-0005-0000-0000-00001F380000}"/>
    <cellStyle name="Note 44 2" xfId="14336" xr:uid="{00000000-0005-0000-0000-000020380000}"/>
    <cellStyle name="Note 45" xfId="14337" xr:uid="{00000000-0005-0000-0000-000021380000}"/>
    <cellStyle name="Note 45 2" xfId="14338" xr:uid="{00000000-0005-0000-0000-000022380000}"/>
    <cellStyle name="Note 46" xfId="14339" xr:uid="{00000000-0005-0000-0000-000023380000}"/>
    <cellStyle name="Note 46 2" xfId="14340" xr:uid="{00000000-0005-0000-0000-000024380000}"/>
    <cellStyle name="Note 47" xfId="14341" xr:uid="{00000000-0005-0000-0000-000025380000}"/>
    <cellStyle name="Note 47 2" xfId="14342" xr:uid="{00000000-0005-0000-0000-000026380000}"/>
    <cellStyle name="Note 48" xfId="14343" xr:uid="{00000000-0005-0000-0000-000027380000}"/>
    <cellStyle name="Note 48 2" xfId="14344" xr:uid="{00000000-0005-0000-0000-000028380000}"/>
    <cellStyle name="Note 49" xfId="14345" xr:uid="{00000000-0005-0000-0000-000029380000}"/>
    <cellStyle name="Note 49 2" xfId="14346" xr:uid="{00000000-0005-0000-0000-00002A380000}"/>
    <cellStyle name="Note 5" xfId="14347" xr:uid="{00000000-0005-0000-0000-00002B380000}"/>
    <cellStyle name="Note 5 10" xfId="14348" xr:uid="{00000000-0005-0000-0000-00002C380000}"/>
    <cellStyle name="Note 5 10 2" xfId="14349" xr:uid="{00000000-0005-0000-0000-00002D380000}"/>
    <cellStyle name="Note 5 11" xfId="14350" xr:uid="{00000000-0005-0000-0000-00002E380000}"/>
    <cellStyle name="Note 5 11 2" xfId="14351" xr:uid="{00000000-0005-0000-0000-00002F380000}"/>
    <cellStyle name="Note 5 12" xfId="14352" xr:uid="{00000000-0005-0000-0000-000030380000}"/>
    <cellStyle name="Note 5 12 2" xfId="14353" xr:uid="{00000000-0005-0000-0000-000031380000}"/>
    <cellStyle name="Note 5 13" xfId="14354" xr:uid="{00000000-0005-0000-0000-000032380000}"/>
    <cellStyle name="Note 5 13 2" xfId="14355" xr:uid="{00000000-0005-0000-0000-000033380000}"/>
    <cellStyle name="Note 5 14" xfId="14356" xr:uid="{00000000-0005-0000-0000-000034380000}"/>
    <cellStyle name="Note 5 14 2" xfId="14357" xr:uid="{00000000-0005-0000-0000-000035380000}"/>
    <cellStyle name="Note 5 15" xfId="14358" xr:uid="{00000000-0005-0000-0000-000036380000}"/>
    <cellStyle name="Note 5 15 2" xfId="14359" xr:uid="{00000000-0005-0000-0000-000037380000}"/>
    <cellStyle name="Note 5 16" xfId="14360" xr:uid="{00000000-0005-0000-0000-000038380000}"/>
    <cellStyle name="Note 5 16 2" xfId="14361" xr:uid="{00000000-0005-0000-0000-000039380000}"/>
    <cellStyle name="Note 5 17" xfId="14362" xr:uid="{00000000-0005-0000-0000-00003A380000}"/>
    <cellStyle name="Note 5 17 2" xfId="14363" xr:uid="{00000000-0005-0000-0000-00003B380000}"/>
    <cellStyle name="Note 5 18" xfId="14364" xr:uid="{00000000-0005-0000-0000-00003C380000}"/>
    <cellStyle name="Note 5 18 2" xfId="14365" xr:uid="{00000000-0005-0000-0000-00003D380000}"/>
    <cellStyle name="Note 5 19" xfId="14366" xr:uid="{00000000-0005-0000-0000-00003E380000}"/>
    <cellStyle name="Note 5 19 2" xfId="14367" xr:uid="{00000000-0005-0000-0000-00003F380000}"/>
    <cellStyle name="Note 5 2" xfId="14368" xr:uid="{00000000-0005-0000-0000-000040380000}"/>
    <cellStyle name="Note 5 2 2" xfId="14369" xr:uid="{00000000-0005-0000-0000-000041380000}"/>
    <cellStyle name="Note 5 20" xfId="14370" xr:uid="{00000000-0005-0000-0000-000042380000}"/>
    <cellStyle name="Note 5 20 2" xfId="14371" xr:uid="{00000000-0005-0000-0000-000043380000}"/>
    <cellStyle name="Note 5 21" xfId="14372" xr:uid="{00000000-0005-0000-0000-000044380000}"/>
    <cellStyle name="Note 5 21 2" xfId="14373" xr:uid="{00000000-0005-0000-0000-000045380000}"/>
    <cellStyle name="Note 5 22" xfId="14374" xr:uid="{00000000-0005-0000-0000-000046380000}"/>
    <cellStyle name="Note 5 22 2" xfId="14375" xr:uid="{00000000-0005-0000-0000-000047380000}"/>
    <cellStyle name="Note 5 23" xfId="14376" xr:uid="{00000000-0005-0000-0000-000048380000}"/>
    <cellStyle name="Note 5 23 2" xfId="14377" xr:uid="{00000000-0005-0000-0000-000049380000}"/>
    <cellStyle name="Note 5 24" xfId="14378" xr:uid="{00000000-0005-0000-0000-00004A380000}"/>
    <cellStyle name="Note 5 24 2" xfId="14379" xr:uid="{00000000-0005-0000-0000-00004B380000}"/>
    <cellStyle name="Note 5 25" xfId="14380" xr:uid="{00000000-0005-0000-0000-00004C380000}"/>
    <cellStyle name="Note 5 25 2" xfId="14381" xr:uid="{00000000-0005-0000-0000-00004D380000}"/>
    <cellStyle name="Note 5 26" xfId="14382" xr:uid="{00000000-0005-0000-0000-00004E380000}"/>
    <cellStyle name="Note 5 26 2" xfId="14383" xr:uid="{00000000-0005-0000-0000-00004F380000}"/>
    <cellStyle name="Note 5 27" xfId="14384" xr:uid="{00000000-0005-0000-0000-000050380000}"/>
    <cellStyle name="Note 5 27 2" xfId="14385" xr:uid="{00000000-0005-0000-0000-000051380000}"/>
    <cellStyle name="Note 5 28" xfId="14386" xr:uid="{00000000-0005-0000-0000-000052380000}"/>
    <cellStyle name="Note 5 28 2" xfId="14387" xr:uid="{00000000-0005-0000-0000-000053380000}"/>
    <cellStyle name="Note 5 29" xfId="14388" xr:uid="{00000000-0005-0000-0000-000054380000}"/>
    <cellStyle name="Note 5 29 2" xfId="14389" xr:uid="{00000000-0005-0000-0000-000055380000}"/>
    <cellStyle name="Note 5 3" xfId="14390" xr:uid="{00000000-0005-0000-0000-000056380000}"/>
    <cellStyle name="Note 5 3 2" xfId="14391" xr:uid="{00000000-0005-0000-0000-000057380000}"/>
    <cellStyle name="Note 5 30" xfId="14392" xr:uid="{00000000-0005-0000-0000-000058380000}"/>
    <cellStyle name="Note 5 30 2" xfId="14393" xr:uid="{00000000-0005-0000-0000-000059380000}"/>
    <cellStyle name="Note 5 31" xfId="14394" xr:uid="{00000000-0005-0000-0000-00005A380000}"/>
    <cellStyle name="Note 5 32" xfId="14395" xr:uid="{00000000-0005-0000-0000-00005B380000}"/>
    <cellStyle name="Note 5 33" xfId="14396" xr:uid="{00000000-0005-0000-0000-00005C380000}"/>
    <cellStyle name="Note 5 34" xfId="14397" xr:uid="{00000000-0005-0000-0000-00005D380000}"/>
    <cellStyle name="Note 5 35" xfId="14398" xr:uid="{00000000-0005-0000-0000-00005E380000}"/>
    <cellStyle name="Note 5 36" xfId="14399" xr:uid="{00000000-0005-0000-0000-00005F380000}"/>
    <cellStyle name="Note 5 37" xfId="14400" xr:uid="{00000000-0005-0000-0000-000060380000}"/>
    <cellStyle name="Note 5 38" xfId="14401" xr:uid="{00000000-0005-0000-0000-000061380000}"/>
    <cellStyle name="Note 5 39" xfId="14402" xr:uid="{00000000-0005-0000-0000-000062380000}"/>
    <cellStyle name="Note 5 4" xfId="14403" xr:uid="{00000000-0005-0000-0000-000063380000}"/>
    <cellStyle name="Note 5 4 2" xfId="14404" xr:uid="{00000000-0005-0000-0000-000064380000}"/>
    <cellStyle name="Note 5 40" xfId="14405" xr:uid="{00000000-0005-0000-0000-000065380000}"/>
    <cellStyle name="Note 5 41" xfId="14406" xr:uid="{00000000-0005-0000-0000-000066380000}"/>
    <cellStyle name="Note 5 42" xfId="14407" xr:uid="{00000000-0005-0000-0000-000067380000}"/>
    <cellStyle name="Note 5 43" xfId="14408" xr:uid="{00000000-0005-0000-0000-000068380000}"/>
    <cellStyle name="Note 5 44" xfId="14409" xr:uid="{00000000-0005-0000-0000-000069380000}"/>
    <cellStyle name="Note 5 45" xfId="14410" xr:uid="{00000000-0005-0000-0000-00006A380000}"/>
    <cellStyle name="Note 5 46" xfId="14411" xr:uid="{00000000-0005-0000-0000-00006B380000}"/>
    <cellStyle name="Note 5 47" xfId="14412" xr:uid="{00000000-0005-0000-0000-00006C380000}"/>
    <cellStyle name="Note 5 48" xfId="14413" xr:uid="{00000000-0005-0000-0000-00006D380000}"/>
    <cellStyle name="Note 5 49" xfId="14414" xr:uid="{00000000-0005-0000-0000-00006E380000}"/>
    <cellStyle name="Note 5 5" xfId="14415" xr:uid="{00000000-0005-0000-0000-00006F380000}"/>
    <cellStyle name="Note 5 5 2" xfId="14416" xr:uid="{00000000-0005-0000-0000-000070380000}"/>
    <cellStyle name="Note 5 50" xfId="14417" xr:uid="{00000000-0005-0000-0000-000071380000}"/>
    <cellStyle name="Note 5 51" xfId="14418" xr:uid="{00000000-0005-0000-0000-000072380000}"/>
    <cellStyle name="Note 5 52" xfId="14419" xr:uid="{00000000-0005-0000-0000-000073380000}"/>
    <cellStyle name="Note 5 53" xfId="14420" xr:uid="{00000000-0005-0000-0000-000074380000}"/>
    <cellStyle name="Note 5 54" xfId="14421" xr:uid="{00000000-0005-0000-0000-000075380000}"/>
    <cellStyle name="Note 5 55" xfId="14422" xr:uid="{00000000-0005-0000-0000-000076380000}"/>
    <cellStyle name="Note 5 6" xfId="14423" xr:uid="{00000000-0005-0000-0000-000077380000}"/>
    <cellStyle name="Note 5 6 2" xfId="14424" xr:uid="{00000000-0005-0000-0000-000078380000}"/>
    <cellStyle name="Note 5 7" xfId="14425" xr:uid="{00000000-0005-0000-0000-000079380000}"/>
    <cellStyle name="Note 5 7 2" xfId="14426" xr:uid="{00000000-0005-0000-0000-00007A380000}"/>
    <cellStyle name="Note 5 8" xfId="14427" xr:uid="{00000000-0005-0000-0000-00007B380000}"/>
    <cellStyle name="Note 5 8 2" xfId="14428" xr:uid="{00000000-0005-0000-0000-00007C380000}"/>
    <cellStyle name="Note 5 9" xfId="14429" xr:uid="{00000000-0005-0000-0000-00007D380000}"/>
    <cellStyle name="Note 5 9 2" xfId="14430" xr:uid="{00000000-0005-0000-0000-00007E380000}"/>
    <cellStyle name="Note 6" xfId="14431" xr:uid="{00000000-0005-0000-0000-00007F380000}"/>
    <cellStyle name="Note 6 10" xfId="14432" xr:uid="{00000000-0005-0000-0000-000080380000}"/>
    <cellStyle name="Note 6 10 2" xfId="14433" xr:uid="{00000000-0005-0000-0000-000081380000}"/>
    <cellStyle name="Note 6 11" xfId="14434" xr:uid="{00000000-0005-0000-0000-000082380000}"/>
    <cellStyle name="Note 6 11 2" xfId="14435" xr:uid="{00000000-0005-0000-0000-000083380000}"/>
    <cellStyle name="Note 6 12" xfId="14436" xr:uid="{00000000-0005-0000-0000-000084380000}"/>
    <cellStyle name="Note 6 12 2" xfId="14437" xr:uid="{00000000-0005-0000-0000-000085380000}"/>
    <cellStyle name="Note 6 13" xfId="14438" xr:uid="{00000000-0005-0000-0000-000086380000}"/>
    <cellStyle name="Note 6 13 2" xfId="14439" xr:uid="{00000000-0005-0000-0000-000087380000}"/>
    <cellStyle name="Note 6 14" xfId="14440" xr:uid="{00000000-0005-0000-0000-000088380000}"/>
    <cellStyle name="Note 6 14 2" xfId="14441" xr:uid="{00000000-0005-0000-0000-000089380000}"/>
    <cellStyle name="Note 6 15" xfId="14442" xr:uid="{00000000-0005-0000-0000-00008A380000}"/>
    <cellStyle name="Note 6 15 2" xfId="14443" xr:uid="{00000000-0005-0000-0000-00008B380000}"/>
    <cellStyle name="Note 6 16" xfId="14444" xr:uid="{00000000-0005-0000-0000-00008C380000}"/>
    <cellStyle name="Note 6 16 2" xfId="14445" xr:uid="{00000000-0005-0000-0000-00008D380000}"/>
    <cellStyle name="Note 6 17" xfId="14446" xr:uid="{00000000-0005-0000-0000-00008E380000}"/>
    <cellStyle name="Note 6 17 2" xfId="14447" xr:uid="{00000000-0005-0000-0000-00008F380000}"/>
    <cellStyle name="Note 6 18" xfId="14448" xr:uid="{00000000-0005-0000-0000-000090380000}"/>
    <cellStyle name="Note 6 18 2" xfId="14449" xr:uid="{00000000-0005-0000-0000-000091380000}"/>
    <cellStyle name="Note 6 19" xfId="14450" xr:uid="{00000000-0005-0000-0000-000092380000}"/>
    <cellStyle name="Note 6 19 2" xfId="14451" xr:uid="{00000000-0005-0000-0000-000093380000}"/>
    <cellStyle name="Note 6 2" xfId="14452" xr:uid="{00000000-0005-0000-0000-000094380000}"/>
    <cellStyle name="Note 6 2 2" xfId="14453" xr:uid="{00000000-0005-0000-0000-000095380000}"/>
    <cellStyle name="Note 6 20" xfId="14454" xr:uid="{00000000-0005-0000-0000-000096380000}"/>
    <cellStyle name="Note 6 20 2" xfId="14455" xr:uid="{00000000-0005-0000-0000-000097380000}"/>
    <cellStyle name="Note 6 21" xfId="14456" xr:uid="{00000000-0005-0000-0000-000098380000}"/>
    <cellStyle name="Note 6 21 2" xfId="14457" xr:uid="{00000000-0005-0000-0000-000099380000}"/>
    <cellStyle name="Note 6 22" xfId="14458" xr:uid="{00000000-0005-0000-0000-00009A380000}"/>
    <cellStyle name="Note 6 22 2" xfId="14459" xr:uid="{00000000-0005-0000-0000-00009B380000}"/>
    <cellStyle name="Note 6 23" xfId="14460" xr:uid="{00000000-0005-0000-0000-00009C380000}"/>
    <cellStyle name="Note 6 23 2" xfId="14461" xr:uid="{00000000-0005-0000-0000-00009D380000}"/>
    <cellStyle name="Note 6 24" xfId="14462" xr:uid="{00000000-0005-0000-0000-00009E380000}"/>
    <cellStyle name="Note 6 24 2" xfId="14463" xr:uid="{00000000-0005-0000-0000-00009F380000}"/>
    <cellStyle name="Note 6 25" xfId="14464" xr:uid="{00000000-0005-0000-0000-0000A0380000}"/>
    <cellStyle name="Note 6 25 2" xfId="14465" xr:uid="{00000000-0005-0000-0000-0000A1380000}"/>
    <cellStyle name="Note 6 26" xfId="14466" xr:uid="{00000000-0005-0000-0000-0000A2380000}"/>
    <cellStyle name="Note 6 26 2" xfId="14467" xr:uid="{00000000-0005-0000-0000-0000A3380000}"/>
    <cellStyle name="Note 6 27" xfId="14468" xr:uid="{00000000-0005-0000-0000-0000A4380000}"/>
    <cellStyle name="Note 6 27 2" xfId="14469" xr:uid="{00000000-0005-0000-0000-0000A5380000}"/>
    <cellStyle name="Note 6 28" xfId="14470" xr:uid="{00000000-0005-0000-0000-0000A6380000}"/>
    <cellStyle name="Note 6 28 2" xfId="14471" xr:uid="{00000000-0005-0000-0000-0000A7380000}"/>
    <cellStyle name="Note 6 29" xfId="14472" xr:uid="{00000000-0005-0000-0000-0000A8380000}"/>
    <cellStyle name="Note 6 29 2" xfId="14473" xr:uid="{00000000-0005-0000-0000-0000A9380000}"/>
    <cellStyle name="Note 6 3" xfId="14474" xr:uid="{00000000-0005-0000-0000-0000AA380000}"/>
    <cellStyle name="Note 6 3 2" xfId="14475" xr:uid="{00000000-0005-0000-0000-0000AB380000}"/>
    <cellStyle name="Note 6 30" xfId="14476" xr:uid="{00000000-0005-0000-0000-0000AC380000}"/>
    <cellStyle name="Note 6 30 2" xfId="14477" xr:uid="{00000000-0005-0000-0000-0000AD380000}"/>
    <cellStyle name="Note 6 31" xfId="14478" xr:uid="{00000000-0005-0000-0000-0000AE380000}"/>
    <cellStyle name="Note 6 32" xfId="14479" xr:uid="{00000000-0005-0000-0000-0000AF380000}"/>
    <cellStyle name="Note 6 33" xfId="14480" xr:uid="{00000000-0005-0000-0000-0000B0380000}"/>
    <cellStyle name="Note 6 34" xfId="14481" xr:uid="{00000000-0005-0000-0000-0000B1380000}"/>
    <cellStyle name="Note 6 35" xfId="14482" xr:uid="{00000000-0005-0000-0000-0000B2380000}"/>
    <cellStyle name="Note 6 36" xfId="14483" xr:uid="{00000000-0005-0000-0000-0000B3380000}"/>
    <cellStyle name="Note 6 37" xfId="14484" xr:uid="{00000000-0005-0000-0000-0000B4380000}"/>
    <cellStyle name="Note 6 38" xfId="14485" xr:uid="{00000000-0005-0000-0000-0000B5380000}"/>
    <cellStyle name="Note 6 39" xfId="14486" xr:uid="{00000000-0005-0000-0000-0000B6380000}"/>
    <cellStyle name="Note 6 4" xfId="14487" xr:uid="{00000000-0005-0000-0000-0000B7380000}"/>
    <cellStyle name="Note 6 4 2" xfId="14488" xr:uid="{00000000-0005-0000-0000-0000B8380000}"/>
    <cellStyle name="Note 6 40" xfId="14489" xr:uid="{00000000-0005-0000-0000-0000B9380000}"/>
    <cellStyle name="Note 6 41" xfId="14490" xr:uid="{00000000-0005-0000-0000-0000BA380000}"/>
    <cellStyle name="Note 6 42" xfId="14491" xr:uid="{00000000-0005-0000-0000-0000BB380000}"/>
    <cellStyle name="Note 6 43" xfId="14492" xr:uid="{00000000-0005-0000-0000-0000BC380000}"/>
    <cellStyle name="Note 6 44" xfId="14493" xr:uid="{00000000-0005-0000-0000-0000BD380000}"/>
    <cellStyle name="Note 6 45" xfId="14494" xr:uid="{00000000-0005-0000-0000-0000BE380000}"/>
    <cellStyle name="Note 6 46" xfId="14495" xr:uid="{00000000-0005-0000-0000-0000BF380000}"/>
    <cellStyle name="Note 6 47" xfId="14496" xr:uid="{00000000-0005-0000-0000-0000C0380000}"/>
    <cellStyle name="Note 6 48" xfId="14497" xr:uid="{00000000-0005-0000-0000-0000C1380000}"/>
    <cellStyle name="Note 6 49" xfId="14498" xr:uid="{00000000-0005-0000-0000-0000C2380000}"/>
    <cellStyle name="Note 6 5" xfId="14499" xr:uid="{00000000-0005-0000-0000-0000C3380000}"/>
    <cellStyle name="Note 6 5 2" xfId="14500" xr:uid="{00000000-0005-0000-0000-0000C4380000}"/>
    <cellStyle name="Note 6 50" xfId="14501" xr:uid="{00000000-0005-0000-0000-0000C5380000}"/>
    <cellStyle name="Note 6 51" xfId="14502" xr:uid="{00000000-0005-0000-0000-0000C6380000}"/>
    <cellStyle name="Note 6 52" xfId="14503" xr:uid="{00000000-0005-0000-0000-0000C7380000}"/>
    <cellStyle name="Note 6 53" xfId="14504" xr:uid="{00000000-0005-0000-0000-0000C8380000}"/>
    <cellStyle name="Note 6 54" xfId="14505" xr:uid="{00000000-0005-0000-0000-0000C9380000}"/>
    <cellStyle name="Note 6 55" xfId="14506" xr:uid="{00000000-0005-0000-0000-0000CA380000}"/>
    <cellStyle name="Note 6 6" xfId="14507" xr:uid="{00000000-0005-0000-0000-0000CB380000}"/>
    <cellStyle name="Note 6 6 2" xfId="14508" xr:uid="{00000000-0005-0000-0000-0000CC380000}"/>
    <cellStyle name="Note 6 7" xfId="14509" xr:uid="{00000000-0005-0000-0000-0000CD380000}"/>
    <cellStyle name="Note 6 7 2" xfId="14510" xr:uid="{00000000-0005-0000-0000-0000CE380000}"/>
    <cellStyle name="Note 6 8" xfId="14511" xr:uid="{00000000-0005-0000-0000-0000CF380000}"/>
    <cellStyle name="Note 6 8 2" xfId="14512" xr:uid="{00000000-0005-0000-0000-0000D0380000}"/>
    <cellStyle name="Note 6 9" xfId="14513" xr:uid="{00000000-0005-0000-0000-0000D1380000}"/>
    <cellStyle name="Note 6 9 2" xfId="14514" xr:uid="{00000000-0005-0000-0000-0000D2380000}"/>
    <cellStyle name="Note 7" xfId="14515" xr:uid="{00000000-0005-0000-0000-0000D3380000}"/>
    <cellStyle name="Note 7 10" xfId="14516" xr:uid="{00000000-0005-0000-0000-0000D4380000}"/>
    <cellStyle name="Note 7 10 2" xfId="14517" xr:uid="{00000000-0005-0000-0000-0000D5380000}"/>
    <cellStyle name="Note 7 11" xfId="14518" xr:uid="{00000000-0005-0000-0000-0000D6380000}"/>
    <cellStyle name="Note 7 11 2" xfId="14519" xr:uid="{00000000-0005-0000-0000-0000D7380000}"/>
    <cellStyle name="Note 7 12" xfId="14520" xr:uid="{00000000-0005-0000-0000-0000D8380000}"/>
    <cellStyle name="Note 7 12 2" xfId="14521" xr:uid="{00000000-0005-0000-0000-0000D9380000}"/>
    <cellStyle name="Note 7 13" xfId="14522" xr:uid="{00000000-0005-0000-0000-0000DA380000}"/>
    <cellStyle name="Note 7 13 2" xfId="14523" xr:uid="{00000000-0005-0000-0000-0000DB380000}"/>
    <cellStyle name="Note 7 14" xfId="14524" xr:uid="{00000000-0005-0000-0000-0000DC380000}"/>
    <cellStyle name="Note 7 14 2" xfId="14525" xr:uid="{00000000-0005-0000-0000-0000DD380000}"/>
    <cellStyle name="Note 7 15" xfId="14526" xr:uid="{00000000-0005-0000-0000-0000DE380000}"/>
    <cellStyle name="Note 7 15 2" xfId="14527" xr:uid="{00000000-0005-0000-0000-0000DF380000}"/>
    <cellStyle name="Note 7 16" xfId="14528" xr:uid="{00000000-0005-0000-0000-0000E0380000}"/>
    <cellStyle name="Note 7 16 2" xfId="14529" xr:uid="{00000000-0005-0000-0000-0000E1380000}"/>
    <cellStyle name="Note 7 17" xfId="14530" xr:uid="{00000000-0005-0000-0000-0000E2380000}"/>
    <cellStyle name="Note 7 17 2" xfId="14531" xr:uid="{00000000-0005-0000-0000-0000E3380000}"/>
    <cellStyle name="Note 7 18" xfId="14532" xr:uid="{00000000-0005-0000-0000-0000E4380000}"/>
    <cellStyle name="Note 7 18 2" xfId="14533" xr:uid="{00000000-0005-0000-0000-0000E5380000}"/>
    <cellStyle name="Note 7 19" xfId="14534" xr:uid="{00000000-0005-0000-0000-0000E6380000}"/>
    <cellStyle name="Note 7 19 2" xfId="14535" xr:uid="{00000000-0005-0000-0000-0000E7380000}"/>
    <cellStyle name="Note 7 2" xfId="14536" xr:uid="{00000000-0005-0000-0000-0000E8380000}"/>
    <cellStyle name="Note 7 2 2" xfId="14537" xr:uid="{00000000-0005-0000-0000-0000E9380000}"/>
    <cellStyle name="Note 7 20" xfId="14538" xr:uid="{00000000-0005-0000-0000-0000EA380000}"/>
    <cellStyle name="Note 7 20 2" xfId="14539" xr:uid="{00000000-0005-0000-0000-0000EB380000}"/>
    <cellStyle name="Note 7 21" xfId="14540" xr:uid="{00000000-0005-0000-0000-0000EC380000}"/>
    <cellStyle name="Note 7 21 2" xfId="14541" xr:uid="{00000000-0005-0000-0000-0000ED380000}"/>
    <cellStyle name="Note 7 22" xfId="14542" xr:uid="{00000000-0005-0000-0000-0000EE380000}"/>
    <cellStyle name="Note 7 22 2" xfId="14543" xr:uid="{00000000-0005-0000-0000-0000EF380000}"/>
    <cellStyle name="Note 7 23" xfId="14544" xr:uid="{00000000-0005-0000-0000-0000F0380000}"/>
    <cellStyle name="Note 7 23 2" xfId="14545" xr:uid="{00000000-0005-0000-0000-0000F1380000}"/>
    <cellStyle name="Note 7 24" xfId="14546" xr:uid="{00000000-0005-0000-0000-0000F2380000}"/>
    <cellStyle name="Note 7 24 2" xfId="14547" xr:uid="{00000000-0005-0000-0000-0000F3380000}"/>
    <cellStyle name="Note 7 25" xfId="14548" xr:uid="{00000000-0005-0000-0000-0000F4380000}"/>
    <cellStyle name="Note 7 25 2" xfId="14549" xr:uid="{00000000-0005-0000-0000-0000F5380000}"/>
    <cellStyle name="Note 7 26" xfId="14550" xr:uid="{00000000-0005-0000-0000-0000F6380000}"/>
    <cellStyle name="Note 7 26 2" xfId="14551" xr:uid="{00000000-0005-0000-0000-0000F7380000}"/>
    <cellStyle name="Note 7 27" xfId="14552" xr:uid="{00000000-0005-0000-0000-0000F8380000}"/>
    <cellStyle name="Note 7 27 2" xfId="14553" xr:uid="{00000000-0005-0000-0000-0000F9380000}"/>
    <cellStyle name="Note 7 28" xfId="14554" xr:uid="{00000000-0005-0000-0000-0000FA380000}"/>
    <cellStyle name="Note 7 28 2" xfId="14555" xr:uid="{00000000-0005-0000-0000-0000FB380000}"/>
    <cellStyle name="Note 7 29" xfId="14556" xr:uid="{00000000-0005-0000-0000-0000FC380000}"/>
    <cellStyle name="Note 7 29 2" xfId="14557" xr:uid="{00000000-0005-0000-0000-0000FD380000}"/>
    <cellStyle name="Note 7 3" xfId="14558" xr:uid="{00000000-0005-0000-0000-0000FE380000}"/>
    <cellStyle name="Note 7 3 2" xfId="14559" xr:uid="{00000000-0005-0000-0000-0000FF380000}"/>
    <cellStyle name="Note 7 30" xfId="14560" xr:uid="{00000000-0005-0000-0000-000000390000}"/>
    <cellStyle name="Note 7 30 2" xfId="14561" xr:uid="{00000000-0005-0000-0000-000001390000}"/>
    <cellStyle name="Note 7 31" xfId="14562" xr:uid="{00000000-0005-0000-0000-000002390000}"/>
    <cellStyle name="Note 7 32" xfId="14563" xr:uid="{00000000-0005-0000-0000-000003390000}"/>
    <cellStyle name="Note 7 33" xfId="14564" xr:uid="{00000000-0005-0000-0000-000004390000}"/>
    <cellStyle name="Note 7 34" xfId="14565" xr:uid="{00000000-0005-0000-0000-000005390000}"/>
    <cellStyle name="Note 7 35" xfId="14566" xr:uid="{00000000-0005-0000-0000-000006390000}"/>
    <cellStyle name="Note 7 36" xfId="14567" xr:uid="{00000000-0005-0000-0000-000007390000}"/>
    <cellStyle name="Note 7 37" xfId="14568" xr:uid="{00000000-0005-0000-0000-000008390000}"/>
    <cellStyle name="Note 7 38" xfId="14569" xr:uid="{00000000-0005-0000-0000-000009390000}"/>
    <cellStyle name="Note 7 39" xfId="14570" xr:uid="{00000000-0005-0000-0000-00000A390000}"/>
    <cellStyle name="Note 7 4" xfId="14571" xr:uid="{00000000-0005-0000-0000-00000B390000}"/>
    <cellStyle name="Note 7 4 2" xfId="14572" xr:uid="{00000000-0005-0000-0000-00000C390000}"/>
    <cellStyle name="Note 7 40" xfId="14573" xr:uid="{00000000-0005-0000-0000-00000D390000}"/>
    <cellStyle name="Note 7 41" xfId="14574" xr:uid="{00000000-0005-0000-0000-00000E390000}"/>
    <cellStyle name="Note 7 42" xfId="14575" xr:uid="{00000000-0005-0000-0000-00000F390000}"/>
    <cellStyle name="Note 7 43" xfId="14576" xr:uid="{00000000-0005-0000-0000-000010390000}"/>
    <cellStyle name="Note 7 44" xfId="14577" xr:uid="{00000000-0005-0000-0000-000011390000}"/>
    <cellStyle name="Note 7 45" xfId="14578" xr:uid="{00000000-0005-0000-0000-000012390000}"/>
    <cellStyle name="Note 7 46" xfId="14579" xr:uid="{00000000-0005-0000-0000-000013390000}"/>
    <cellStyle name="Note 7 47" xfId="14580" xr:uid="{00000000-0005-0000-0000-000014390000}"/>
    <cellStyle name="Note 7 48" xfId="14581" xr:uid="{00000000-0005-0000-0000-000015390000}"/>
    <cellStyle name="Note 7 49" xfId="14582" xr:uid="{00000000-0005-0000-0000-000016390000}"/>
    <cellStyle name="Note 7 5" xfId="14583" xr:uid="{00000000-0005-0000-0000-000017390000}"/>
    <cellStyle name="Note 7 5 2" xfId="14584" xr:uid="{00000000-0005-0000-0000-000018390000}"/>
    <cellStyle name="Note 7 50" xfId="14585" xr:uid="{00000000-0005-0000-0000-000019390000}"/>
    <cellStyle name="Note 7 51" xfId="14586" xr:uid="{00000000-0005-0000-0000-00001A390000}"/>
    <cellStyle name="Note 7 52" xfId="14587" xr:uid="{00000000-0005-0000-0000-00001B390000}"/>
    <cellStyle name="Note 7 53" xfId="14588" xr:uid="{00000000-0005-0000-0000-00001C390000}"/>
    <cellStyle name="Note 7 54" xfId="14589" xr:uid="{00000000-0005-0000-0000-00001D390000}"/>
    <cellStyle name="Note 7 55" xfId="14590" xr:uid="{00000000-0005-0000-0000-00001E390000}"/>
    <cellStyle name="Note 7 6" xfId="14591" xr:uid="{00000000-0005-0000-0000-00001F390000}"/>
    <cellStyle name="Note 7 6 2" xfId="14592" xr:uid="{00000000-0005-0000-0000-000020390000}"/>
    <cellStyle name="Note 7 7" xfId="14593" xr:uid="{00000000-0005-0000-0000-000021390000}"/>
    <cellStyle name="Note 7 7 2" xfId="14594" xr:uid="{00000000-0005-0000-0000-000022390000}"/>
    <cellStyle name="Note 7 8" xfId="14595" xr:uid="{00000000-0005-0000-0000-000023390000}"/>
    <cellStyle name="Note 7 8 2" xfId="14596" xr:uid="{00000000-0005-0000-0000-000024390000}"/>
    <cellStyle name="Note 7 9" xfId="14597" xr:uid="{00000000-0005-0000-0000-000025390000}"/>
    <cellStyle name="Note 7 9 2" xfId="14598" xr:uid="{00000000-0005-0000-0000-000026390000}"/>
    <cellStyle name="Note 8" xfId="14599" xr:uid="{00000000-0005-0000-0000-000027390000}"/>
    <cellStyle name="Note 8 10" xfId="14600" xr:uid="{00000000-0005-0000-0000-000028390000}"/>
    <cellStyle name="Note 8 10 2" xfId="14601" xr:uid="{00000000-0005-0000-0000-000029390000}"/>
    <cellStyle name="Note 8 11" xfId="14602" xr:uid="{00000000-0005-0000-0000-00002A390000}"/>
    <cellStyle name="Note 8 11 2" xfId="14603" xr:uid="{00000000-0005-0000-0000-00002B390000}"/>
    <cellStyle name="Note 8 12" xfId="14604" xr:uid="{00000000-0005-0000-0000-00002C390000}"/>
    <cellStyle name="Note 8 12 2" xfId="14605" xr:uid="{00000000-0005-0000-0000-00002D390000}"/>
    <cellStyle name="Note 8 13" xfId="14606" xr:uid="{00000000-0005-0000-0000-00002E390000}"/>
    <cellStyle name="Note 8 13 2" xfId="14607" xr:uid="{00000000-0005-0000-0000-00002F390000}"/>
    <cellStyle name="Note 8 14" xfId="14608" xr:uid="{00000000-0005-0000-0000-000030390000}"/>
    <cellStyle name="Note 8 14 2" xfId="14609" xr:uid="{00000000-0005-0000-0000-000031390000}"/>
    <cellStyle name="Note 8 15" xfId="14610" xr:uid="{00000000-0005-0000-0000-000032390000}"/>
    <cellStyle name="Note 8 15 2" xfId="14611" xr:uid="{00000000-0005-0000-0000-000033390000}"/>
    <cellStyle name="Note 8 16" xfId="14612" xr:uid="{00000000-0005-0000-0000-000034390000}"/>
    <cellStyle name="Note 8 16 2" xfId="14613" xr:uid="{00000000-0005-0000-0000-000035390000}"/>
    <cellStyle name="Note 8 17" xfId="14614" xr:uid="{00000000-0005-0000-0000-000036390000}"/>
    <cellStyle name="Note 8 17 2" xfId="14615" xr:uid="{00000000-0005-0000-0000-000037390000}"/>
    <cellStyle name="Note 8 18" xfId="14616" xr:uid="{00000000-0005-0000-0000-000038390000}"/>
    <cellStyle name="Note 8 18 2" xfId="14617" xr:uid="{00000000-0005-0000-0000-000039390000}"/>
    <cellStyle name="Note 8 19" xfId="14618" xr:uid="{00000000-0005-0000-0000-00003A390000}"/>
    <cellStyle name="Note 8 19 2" xfId="14619" xr:uid="{00000000-0005-0000-0000-00003B390000}"/>
    <cellStyle name="Note 8 2" xfId="14620" xr:uid="{00000000-0005-0000-0000-00003C390000}"/>
    <cellStyle name="Note 8 2 2" xfId="14621" xr:uid="{00000000-0005-0000-0000-00003D390000}"/>
    <cellStyle name="Note 8 20" xfId="14622" xr:uid="{00000000-0005-0000-0000-00003E390000}"/>
    <cellStyle name="Note 8 20 2" xfId="14623" xr:uid="{00000000-0005-0000-0000-00003F390000}"/>
    <cellStyle name="Note 8 21" xfId="14624" xr:uid="{00000000-0005-0000-0000-000040390000}"/>
    <cellStyle name="Note 8 21 2" xfId="14625" xr:uid="{00000000-0005-0000-0000-000041390000}"/>
    <cellStyle name="Note 8 22" xfId="14626" xr:uid="{00000000-0005-0000-0000-000042390000}"/>
    <cellStyle name="Note 8 22 2" xfId="14627" xr:uid="{00000000-0005-0000-0000-000043390000}"/>
    <cellStyle name="Note 8 23" xfId="14628" xr:uid="{00000000-0005-0000-0000-000044390000}"/>
    <cellStyle name="Note 8 23 2" xfId="14629" xr:uid="{00000000-0005-0000-0000-000045390000}"/>
    <cellStyle name="Note 8 24" xfId="14630" xr:uid="{00000000-0005-0000-0000-000046390000}"/>
    <cellStyle name="Note 8 24 2" xfId="14631" xr:uid="{00000000-0005-0000-0000-000047390000}"/>
    <cellStyle name="Note 8 25" xfId="14632" xr:uid="{00000000-0005-0000-0000-000048390000}"/>
    <cellStyle name="Note 8 25 2" xfId="14633" xr:uid="{00000000-0005-0000-0000-000049390000}"/>
    <cellStyle name="Note 8 26" xfId="14634" xr:uid="{00000000-0005-0000-0000-00004A390000}"/>
    <cellStyle name="Note 8 26 2" xfId="14635" xr:uid="{00000000-0005-0000-0000-00004B390000}"/>
    <cellStyle name="Note 8 27" xfId="14636" xr:uid="{00000000-0005-0000-0000-00004C390000}"/>
    <cellStyle name="Note 8 27 2" xfId="14637" xr:uid="{00000000-0005-0000-0000-00004D390000}"/>
    <cellStyle name="Note 8 28" xfId="14638" xr:uid="{00000000-0005-0000-0000-00004E390000}"/>
    <cellStyle name="Note 8 28 2" xfId="14639" xr:uid="{00000000-0005-0000-0000-00004F390000}"/>
    <cellStyle name="Note 8 29" xfId="14640" xr:uid="{00000000-0005-0000-0000-000050390000}"/>
    <cellStyle name="Note 8 29 2" xfId="14641" xr:uid="{00000000-0005-0000-0000-000051390000}"/>
    <cellStyle name="Note 8 3" xfId="14642" xr:uid="{00000000-0005-0000-0000-000052390000}"/>
    <cellStyle name="Note 8 3 2" xfId="14643" xr:uid="{00000000-0005-0000-0000-000053390000}"/>
    <cellStyle name="Note 8 30" xfId="14644" xr:uid="{00000000-0005-0000-0000-000054390000}"/>
    <cellStyle name="Note 8 30 2" xfId="14645" xr:uid="{00000000-0005-0000-0000-000055390000}"/>
    <cellStyle name="Note 8 31" xfId="14646" xr:uid="{00000000-0005-0000-0000-000056390000}"/>
    <cellStyle name="Note 8 32" xfId="14647" xr:uid="{00000000-0005-0000-0000-000057390000}"/>
    <cellStyle name="Note 8 33" xfId="14648" xr:uid="{00000000-0005-0000-0000-000058390000}"/>
    <cellStyle name="Note 8 34" xfId="14649" xr:uid="{00000000-0005-0000-0000-000059390000}"/>
    <cellStyle name="Note 8 35" xfId="14650" xr:uid="{00000000-0005-0000-0000-00005A390000}"/>
    <cellStyle name="Note 8 36" xfId="14651" xr:uid="{00000000-0005-0000-0000-00005B390000}"/>
    <cellStyle name="Note 8 37" xfId="14652" xr:uid="{00000000-0005-0000-0000-00005C390000}"/>
    <cellStyle name="Note 8 38" xfId="14653" xr:uid="{00000000-0005-0000-0000-00005D390000}"/>
    <cellStyle name="Note 8 39" xfId="14654" xr:uid="{00000000-0005-0000-0000-00005E390000}"/>
    <cellStyle name="Note 8 4" xfId="14655" xr:uid="{00000000-0005-0000-0000-00005F390000}"/>
    <cellStyle name="Note 8 4 2" xfId="14656" xr:uid="{00000000-0005-0000-0000-000060390000}"/>
    <cellStyle name="Note 8 40" xfId="14657" xr:uid="{00000000-0005-0000-0000-000061390000}"/>
    <cellStyle name="Note 8 41" xfId="14658" xr:uid="{00000000-0005-0000-0000-000062390000}"/>
    <cellStyle name="Note 8 42" xfId="14659" xr:uid="{00000000-0005-0000-0000-000063390000}"/>
    <cellStyle name="Note 8 43" xfId="14660" xr:uid="{00000000-0005-0000-0000-000064390000}"/>
    <cellStyle name="Note 8 44" xfId="14661" xr:uid="{00000000-0005-0000-0000-000065390000}"/>
    <cellStyle name="Note 8 45" xfId="14662" xr:uid="{00000000-0005-0000-0000-000066390000}"/>
    <cellStyle name="Note 8 46" xfId="14663" xr:uid="{00000000-0005-0000-0000-000067390000}"/>
    <cellStyle name="Note 8 47" xfId="14664" xr:uid="{00000000-0005-0000-0000-000068390000}"/>
    <cellStyle name="Note 8 48" xfId="14665" xr:uid="{00000000-0005-0000-0000-000069390000}"/>
    <cellStyle name="Note 8 49" xfId="14666" xr:uid="{00000000-0005-0000-0000-00006A390000}"/>
    <cellStyle name="Note 8 5" xfId="14667" xr:uid="{00000000-0005-0000-0000-00006B390000}"/>
    <cellStyle name="Note 8 5 2" xfId="14668" xr:uid="{00000000-0005-0000-0000-00006C390000}"/>
    <cellStyle name="Note 8 50" xfId="14669" xr:uid="{00000000-0005-0000-0000-00006D390000}"/>
    <cellStyle name="Note 8 51" xfId="14670" xr:uid="{00000000-0005-0000-0000-00006E390000}"/>
    <cellStyle name="Note 8 52" xfId="14671" xr:uid="{00000000-0005-0000-0000-00006F390000}"/>
    <cellStyle name="Note 8 53" xfId="14672" xr:uid="{00000000-0005-0000-0000-000070390000}"/>
    <cellStyle name="Note 8 54" xfId="14673" xr:uid="{00000000-0005-0000-0000-000071390000}"/>
    <cellStyle name="Note 8 55" xfId="14674" xr:uid="{00000000-0005-0000-0000-000072390000}"/>
    <cellStyle name="Note 8 6" xfId="14675" xr:uid="{00000000-0005-0000-0000-000073390000}"/>
    <cellStyle name="Note 8 6 2" xfId="14676" xr:uid="{00000000-0005-0000-0000-000074390000}"/>
    <cellStyle name="Note 8 7" xfId="14677" xr:uid="{00000000-0005-0000-0000-000075390000}"/>
    <cellStyle name="Note 8 7 2" xfId="14678" xr:uid="{00000000-0005-0000-0000-000076390000}"/>
    <cellStyle name="Note 8 8" xfId="14679" xr:uid="{00000000-0005-0000-0000-000077390000}"/>
    <cellStyle name="Note 8 8 2" xfId="14680" xr:uid="{00000000-0005-0000-0000-000078390000}"/>
    <cellStyle name="Note 8 9" xfId="14681" xr:uid="{00000000-0005-0000-0000-000079390000}"/>
    <cellStyle name="Note 8 9 2" xfId="14682" xr:uid="{00000000-0005-0000-0000-00007A390000}"/>
    <cellStyle name="Note 9" xfId="14683" xr:uid="{00000000-0005-0000-0000-00007B390000}"/>
    <cellStyle name="Note 9 10" xfId="14684" xr:uid="{00000000-0005-0000-0000-00007C390000}"/>
    <cellStyle name="Note 9 10 2" xfId="14685" xr:uid="{00000000-0005-0000-0000-00007D390000}"/>
    <cellStyle name="Note 9 11" xfId="14686" xr:uid="{00000000-0005-0000-0000-00007E390000}"/>
    <cellStyle name="Note 9 11 2" xfId="14687" xr:uid="{00000000-0005-0000-0000-00007F390000}"/>
    <cellStyle name="Note 9 12" xfId="14688" xr:uid="{00000000-0005-0000-0000-000080390000}"/>
    <cellStyle name="Note 9 12 2" xfId="14689" xr:uid="{00000000-0005-0000-0000-000081390000}"/>
    <cellStyle name="Note 9 13" xfId="14690" xr:uid="{00000000-0005-0000-0000-000082390000}"/>
    <cellStyle name="Note 9 13 2" xfId="14691" xr:uid="{00000000-0005-0000-0000-000083390000}"/>
    <cellStyle name="Note 9 14" xfId="14692" xr:uid="{00000000-0005-0000-0000-000084390000}"/>
    <cellStyle name="Note 9 14 2" xfId="14693" xr:uid="{00000000-0005-0000-0000-000085390000}"/>
    <cellStyle name="Note 9 15" xfId="14694" xr:uid="{00000000-0005-0000-0000-000086390000}"/>
    <cellStyle name="Note 9 15 2" xfId="14695" xr:uid="{00000000-0005-0000-0000-000087390000}"/>
    <cellStyle name="Note 9 16" xfId="14696" xr:uid="{00000000-0005-0000-0000-000088390000}"/>
    <cellStyle name="Note 9 16 2" xfId="14697" xr:uid="{00000000-0005-0000-0000-000089390000}"/>
    <cellStyle name="Note 9 17" xfId="14698" xr:uid="{00000000-0005-0000-0000-00008A390000}"/>
    <cellStyle name="Note 9 17 2" xfId="14699" xr:uid="{00000000-0005-0000-0000-00008B390000}"/>
    <cellStyle name="Note 9 18" xfId="14700" xr:uid="{00000000-0005-0000-0000-00008C390000}"/>
    <cellStyle name="Note 9 18 2" xfId="14701" xr:uid="{00000000-0005-0000-0000-00008D390000}"/>
    <cellStyle name="Note 9 19" xfId="14702" xr:uid="{00000000-0005-0000-0000-00008E390000}"/>
    <cellStyle name="Note 9 19 2" xfId="14703" xr:uid="{00000000-0005-0000-0000-00008F390000}"/>
    <cellStyle name="Note 9 2" xfId="14704" xr:uid="{00000000-0005-0000-0000-000090390000}"/>
    <cellStyle name="Note 9 2 2" xfId="14705" xr:uid="{00000000-0005-0000-0000-000091390000}"/>
    <cellStyle name="Note 9 20" xfId="14706" xr:uid="{00000000-0005-0000-0000-000092390000}"/>
    <cellStyle name="Note 9 20 2" xfId="14707" xr:uid="{00000000-0005-0000-0000-000093390000}"/>
    <cellStyle name="Note 9 21" xfId="14708" xr:uid="{00000000-0005-0000-0000-000094390000}"/>
    <cellStyle name="Note 9 21 2" xfId="14709" xr:uid="{00000000-0005-0000-0000-000095390000}"/>
    <cellStyle name="Note 9 22" xfId="14710" xr:uid="{00000000-0005-0000-0000-000096390000}"/>
    <cellStyle name="Note 9 22 2" xfId="14711" xr:uid="{00000000-0005-0000-0000-000097390000}"/>
    <cellStyle name="Note 9 23" xfId="14712" xr:uid="{00000000-0005-0000-0000-000098390000}"/>
    <cellStyle name="Note 9 23 2" xfId="14713" xr:uid="{00000000-0005-0000-0000-000099390000}"/>
    <cellStyle name="Note 9 24" xfId="14714" xr:uid="{00000000-0005-0000-0000-00009A390000}"/>
    <cellStyle name="Note 9 24 2" xfId="14715" xr:uid="{00000000-0005-0000-0000-00009B390000}"/>
    <cellStyle name="Note 9 25" xfId="14716" xr:uid="{00000000-0005-0000-0000-00009C390000}"/>
    <cellStyle name="Note 9 25 2" xfId="14717" xr:uid="{00000000-0005-0000-0000-00009D390000}"/>
    <cellStyle name="Note 9 26" xfId="14718" xr:uid="{00000000-0005-0000-0000-00009E390000}"/>
    <cellStyle name="Note 9 26 2" xfId="14719" xr:uid="{00000000-0005-0000-0000-00009F390000}"/>
    <cellStyle name="Note 9 27" xfId="14720" xr:uid="{00000000-0005-0000-0000-0000A0390000}"/>
    <cellStyle name="Note 9 27 2" xfId="14721" xr:uid="{00000000-0005-0000-0000-0000A1390000}"/>
    <cellStyle name="Note 9 28" xfId="14722" xr:uid="{00000000-0005-0000-0000-0000A2390000}"/>
    <cellStyle name="Note 9 28 2" xfId="14723" xr:uid="{00000000-0005-0000-0000-0000A3390000}"/>
    <cellStyle name="Note 9 29" xfId="14724" xr:uid="{00000000-0005-0000-0000-0000A4390000}"/>
    <cellStyle name="Note 9 29 2" xfId="14725" xr:uid="{00000000-0005-0000-0000-0000A5390000}"/>
    <cellStyle name="Note 9 3" xfId="14726" xr:uid="{00000000-0005-0000-0000-0000A6390000}"/>
    <cellStyle name="Note 9 3 2" xfId="14727" xr:uid="{00000000-0005-0000-0000-0000A7390000}"/>
    <cellStyle name="Note 9 30" xfId="14728" xr:uid="{00000000-0005-0000-0000-0000A8390000}"/>
    <cellStyle name="Note 9 30 2" xfId="14729" xr:uid="{00000000-0005-0000-0000-0000A9390000}"/>
    <cellStyle name="Note 9 31" xfId="14730" xr:uid="{00000000-0005-0000-0000-0000AA390000}"/>
    <cellStyle name="Note 9 32" xfId="14731" xr:uid="{00000000-0005-0000-0000-0000AB390000}"/>
    <cellStyle name="Note 9 33" xfId="14732" xr:uid="{00000000-0005-0000-0000-0000AC390000}"/>
    <cellStyle name="Note 9 34" xfId="14733" xr:uid="{00000000-0005-0000-0000-0000AD390000}"/>
    <cellStyle name="Note 9 35" xfId="14734" xr:uid="{00000000-0005-0000-0000-0000AE390000}"/>
    <cellStyle name="Note 9 36" xfId="14735" xr:uid="{00000000-0005-0000-0000-0000AF390000}"/>
    <cellStyle name="Note 9 37" xfId="14736" xr:uid="{00000000-0005-0000-0000-0000B0390000}"/>
    <cellStyle name="Note 9 38" xfId="14737" xr:uid="{00000000-0005-0000-0000-0000B1390000}"/>
    <cellStyle name="Note 9 39" xfId="14738" xr:uid="{00000000-0005-0000-0000-0000B2390000}"/>
    <cellStyle name="Note 9 4" xfId="14739" xr:uid="{00000000-0005-0000-0000-0000B3390000}"/>
    <cellStyle name="Note 9 4 2" xfId="14740" xr:uid="{00000000-0005-0000-0000-0000B4390000}"/>
    <cellStyle name="Note 9 40" xfId="14741" xr:uid="{00000000-0005-0000-0000-0000B5390000}"/>
    <cellStyle name="Note 9 41" xfId="14742" xr:uid="{00000000-0005-0000-0000-0000B6390000}"/>
    <cellStyle name="Note 9 42" xfId="14743" xr:uid="{00000000-0005-0000-0000-0000B7390000}"/>
    <cellStyle name="Note 9 43" xfId="14744" xr:uid="{00000000-0005-0000-0000-0000B8390000}"/>
    <cellStyle name="Note 9 44" xfId="14745" xr:uid="{00000000-0005-0000-0000-0000B9390000}"/>
    <cellStyle name="Note 9 45" xfId="14746" xr:uid="{00000000-0005-0000-0000-0000BA390000}"/>
    <cellStyle name="Note 9 46" xfId="14747" xr:uid="{00000000-0005-0000-0000-0000BB390000}"/>
    <cellStyle name="Note 9 47" xfId="14748" xr:uid="{00000000-0005-0000-0000-0000BC390000}"/>
    <cellStyle name="Note 9 48" xfId="14749" xr:uid="{00000000-0005-0000-0000-0000BD390000}"/>
    <cellStyle name="Note 9 49" xfId="14750" xr:uid="{00000000-0005-0000-0000-0000BE390000}"/>
    <cellStyle name="Note 9 5" xfId="14751" xr:uid="{00000000-0005-0000-0000-0000BF390000}"/>
    <cellStyle name="Note 9 5 2" xfId="14752" xr:uid="{00000000-0005-0000-0000-0000C0390000}"/>
    <cellStyle name="Note 9 50" xfId="14753" xr:uid="{00000000-0005-0000-0000-0000C1390000}"/>
    <cellStyle name="Note 9 51" xfId="14754" xr:uid="{00000000-0005-0000-0000-0000C2390000}"/>
    <cellStyle name="Note 9 52" xfId="14755" xr:uid="{00000000-0005-0000-0000-0000C3390000}"/>
    <cellStyle name="Note 9 53" xfId="14756" xr:uid="{00000000-0005-0000-0000-0000C4390000}"/>
    <cellStyle name="Note 9 54" xfId="14757" xr:uid="{00000000-0005-0000-0000-0000C5390000}"/>
    <cellStyle name="Note 9 55" xfId="14758" xr:uid="{00000000-0005-0000-0000-0000C6390000}"/>
    <cellStyle name="Note 9 6" xfId="14759" xr:uid="{00000000-0005-0000-0000-0000C7390000}"/>
    <cellStyle name="Note 9 6 2" xfId="14760" xr:uid="{00000000-0005-0000-0000-0000C8390000}"/>
    <cellStyle name="Note 9 7" xfId="14761" xr:uid="{00000000-0005-0000-0000-0000C9390000}"/>
    <cellStyle name="Note 9 7 2" xfId="14762" xr:uid="{00000000-0005-0000-0000-0000CA390000}"/>
    <cellStyle name="Note 9 8" xfId="14763" xr:uid="{00000000-0005-0000-0000-0000CB390000}"/>
    <cellStyle name="Note 9 8 2" xfId="14764" xr:uid="{00000000-0005-0000-0000-0000CC390000}"/>
    <cellStyle name="Note 9 9" xfId="14765" xr:uid="{00000000-0005-0000-0000-0000CD390000}"/>
    <cellStyle name="Note 9 9 2" xfId="14766" xr:uid="{00000000-0005-0000-0000-0000CE390000}"/>
    <cellStyle name="Notes" xfId="14767" xr:uid="{00000000-0005-0000-0000-0000CF390000}"/>
    <cellStyle name="Notes 2" xfId="14768" xr:uid="{00000000-0005-0000-0000-0000D0390000}"/>
    <cellStyle name="Notes 3" xfId="14769" xr:uid="{00000000-0005-0000-0000-0000D1390000}"/>
    <cellStyle name="Number" xfId="14770" xr:uid="{00000000-0005-0000-0000-0000D2390000}"/>
    <cellStyle name="Number 1" xfId="14771" xr:uid="{00000000-0005-0000-0000-0000D3390000}"/>
    <cellStyle name="Number 1 2" xfId="14772" xr:uid="{00000000-0005-0000-0000-0000D4390000}"/>
    <cellStyle name="Number 1 3" xfId="14773" xr:uid="{00000000-0005-0000-0000-0000D5390000}"/>
    <cellStyle name="Number 2" xfId="14774" xr:uid="{00000000-0005-0000-0000-0000D6390000}"/>
    <cellStyle name="Number 3" xfId="14775" xr:uid="{00000000-0005-0000-0000-0000D7390000}"/>
    <cellStyle name="Number Date" xfId="14776" xr:uid="{00000000-0005-0000-0000-0000D8390000}"/>
    <cellStyle name="Number Date (short)" xfId="14777" xr:uid="{00000000-0005-0000-0000-0000D9390000}"/>
    <cellStyle name="Number Date (short) 2" xfId="14778" xr:uid="{00000000-0005-0000-0000-0000DA390000}"/>
    <cellStyle name="Number Date (short) 3" xfId="14779" xr:uid="{00000000-0005-0000-0000-0000DB390000}"/>
    <cellStyle name="Number Date 2" xfId="14780" xr:uid="{00000000-0005-0000-0000-0000DC390000}"/>
    <cellStyle name="Number Date 3" xfId="14781" xr:uid="{00000000-0005-0000-0000-0000DD390000}"/>
    <cellStyle name="Number II" xfId="14782" xr:uid="{00000000-0005-0000-0000-0000DE390000}"/>
    <cellStyle name="Number Integer" xfId="14783" xr:uid="{00000000-0005-0000-0000-0000DF390000}"/>
    <cellStyle name="Number Integer 2" xfId="14784" xr:uid="{00000000-0005-0000-0000-0000E0390000}"/>
    <cellStyle name="Number Integer 3" xfId="14785" xr:uid="{00000000-0005-0000-0000-0000E1390000}"/>
    <cellStyle name="OLELink" xfId="14786" xr:uid="{00000000-0005-0000-0000-0000E2390000}"/>
    <cellStyle name="OperisAuditSections" xfId="14787" xr:uid="{00000000-0005-0000-0000-0000E3390000}"/>
    <cellStyle name="OperisBase" xfId="14788" xr:uid="{00000000-0005-0000-0000-0000E4390000}"/>
    <cellStyle name="OperisDateMonthly" xfId="14789" xr:uid="{00000000-0005-0000-0000-0000E5390000}"/>
    <cellStyle name="OperisDateMonthly 2" xfId="14790" xr:uid="{00000000-0005-0000-0000-0000E6390000}"/>
    <cellStyle name="OperisDateMonthly 3" xfId="14791" xr:uid="{00000000-0005-0000-0000-0000E7390000}"/>
    <cellStyle name="OperisDatePeriodic" xfId="14792" xr:uid="{00000000-0005-0000-0000-0000E8390000}"/>
    <cellStyle name="OperisDatePeriodic 2" xfId="14793" xr:uid="{00000000-0005-0000-0000-0000E9390000}"/>
    <cellStyle name="OperisDatePeriodic 3" xfId="14794" xr:uid="{00000000-0005-0000-0000-0000EA390000}"/>
    <cellStyle name="OperisGroups" xfId="14795" xr:uid="{00000000-0005-0000-0000-0000EB390000}"/>
    <cellStyle name="OperisMoney" xfId="14796" xr:uid="{00000000-0005-0000-0000-0000EC390000}"/>
    <cellStyle name="OperisMoney 2" xfId="14797" xr:uid="{00000000-0005-0000-0000-0000ED390000}"/>
    <cellStyle name="OperisMoney 3" xfId="14798" xr:uid="{00000000-0005-0000-0000-0000EE390000}"/>
    <cellStyle name="OperisNames" xfId="14799" xr:uid="{00000000-0005-0000-0000-0000EF390000}"/>
    <cellStyle name="OperisOutputTitles" xfId="14800" xr:uid="{00000000-0005-0000-0000-0000F0390000}"/>
    <cellStyle name="OperisOutputTotals" xfId="14801" xr:uid="{00000000-0005-0000-0000-0000F1390000}"/>
    <cellStyle name="OperisOutputTotals 2" xfId="14802" xr:uid="{00000000-0005-0000-0000-0000F2390000}"/>
    <cellStyle name="OperisOutputTotals 3" xfId="14803" xr:uid="{00000000-0005-0000-0000-0000F3390000}"/>
    <cellStyle name="OperisPercent" xfId="14804" xr:uid="{00000000-0005-0000-0000-0000F4390000}"/>
    <cellStyle name="OperisPercent 2" xfId="14805" xr:uid="{00000000-0005-0000-0000-0000F5390000}"/>
    <cellStyle name="OperisPercent 3" xfId="14806" xr:uid="{00000000-0005-0000-0000-0000F6390000}"/>
    <cellStyle name="Output 2" xfId="46" xr:uid="{00000000-0005-0000-0000-0000F7390000}"/>
    <cellStyle name="Output 2 2" xfId="14807" xr:uid="{00000000-0005-0000-0000-0000F8390000}"/>
    <cellStyle name="Output 2 3" xfId="14808" xr:uid="{00000000-0005-0000-0000-0000F9390000}"/>
    <cellStyle name="Output 2 4" xfId="14809" xr:uid="{00000000-0005-0000-0000-0000FA390000}"/>
    <cellStyle name="Output 3" xfId="14810" xr:uid="{00000000-0005-0000-0000-0000FB390000}"/>
    <cellStyle name="Output 4" xfId="14811" xr:uid="{00000000-0005-0000-0000-0000FC390000}"/>
    <cellStyle name="Output Amounts" xfId="14812" xr:uid="{00000000-0005-0000-0000-0000FD390000}"/>
    <cellStyle name="Output Column Headings" xfId="14813" xr:uid="{00000000-0005-0000-0000-0000FE390000}"/>
    <cellStyle name="Output Line Items" xfId="14814" xr:uid="{00000000-0005-0000-0000-0000FF390000}"/>
    <cellStyle name="Output Report Heading" xfId="14815" xr:uid="{00000000-0005-0000-0000-0000003A0000}"/>
    <cellStyle name="Output Report Title" xfId="14816" xr:uid="{00000000-0005-0000-0000-0000013A0000}"/>
    <cellStyle name="Percent" xfId="7" builtinId="5"/>
    <cellStyle name="Percent [0%]" xfId="14817" xr:uid="{00000000-0005-0000-0000-0000033A0000}"/>
    <cellStyle name="Percent [0.00%]" xfId="14818" xr:uid="{00000000-0005-0000-0000-0000043A0000}"/>
    <cellStyle name="Percent [0]" xfId="14819" xr:uid="{00000000-0005-0000-0000-0000053A0000}"/>
    <cellStyle name="Percent [2]" xfId="14820" xr:uid="{00000000-0005-0000-0000-0000063A0000}"/>
    <cellStyle name="Percent [2] U" xfId="14821" xr:uid="{00000000-0005-0000-0000-0000073A0000}"/>
    <cellStyle name="Percent [2]_Argyle_Mobilisation Budget_090319 V1" xfId="14822" xr:uid="{00000000-0005-0000-0000-0000083A0000}"/>
    <cellStyle name="Percent 10" xfId="47" xr:uid="{00000000-0005-0000-0000-0000093A0000}"/>
    <cellStyle name="Percent 10 10" xfId="14824" xr:uid="{00000000-0005-0000-0000-00000A3A0000}"/>
    <cellStyle name="Percent 10 10 10" xfId="14825" xr:uid="{00000000-0005-0000-0000-00000B3A0000}"/>
    <cellStyle name="Percent 10 10 11" xfId="14826" xr:uid="{00000000-0005-0000-0000-00000C3A0000}"/>
    <cellStyle name="Percent 10 10 12" xfId="14827" xr:uid="{00000000-0005-0000-0000-00000D3A0000}"/>
    <cellStyle name="Percent 10 10 13" xfId="14828" xr:uid="{00000000-0005-0000-0000-00000E3A0000}"/>
    <cellStyle name="Percent 10 10 14" xfId="14829" xr:uid="{00000000-0005-0000-0000-00000F3A0000}"/>
    <cellStyle name="Percent 10 10 15" xfId="14830" xr:uid="{00000000-0005-0000-0000-0000103A0000}"/>
    <cellStyle name="Percent 10 10 16" xfId="14831" xr:uid="{00000000-0005-0000-0000-0000113A0000}"/>
    <cellStyle name="Percent 10 10 17" xfId="14832" xr:uid="{00000000-0005-0000-0000-0000123A0000}"/>
    <cellStyle name="Percent 10 10 18" xfId="14833" xr:uid="{00000000-0005-0000-0000-0000133A0000}"/>
    <cellStyle name="Percent 10 10 19" xfId="14834" xr:uid="{00000000-0005-0000-0000-0000143A0000}"/>
    <cellStyle name="Percent 10 10 2" xfId="14835" xr:uid="{00000000-0005-0000-0000-0000153A0000}"/>
    <cellStyle name="Percent 10 10 20" xfId="14836" xr:uid="{00000000-0005-0000-0000-0000163A0000}"/>
    <cellStyle name="Percent 10 10 21" xfId="14837" xr:uid="{00000000-0005-0000-0000-0000173A0000}"/>
    <cellStyle name="Percent 10 10 22" xfId="14838" xr:uid="{00000000-0005-0000-0000-0000183A0000}"/>
    <cellStyle name="Percent 10 10 23" xfId="14839" xr:uid="{00000000-0005-0000-0000-0000193A0000}"/>
    <cellStyle name="Percent 10 10 24" xfId="14840" xr:uid="{00000000-0005-0000-0000-00001A3A0000}"/>
    <cellStyle name="Percent 10 10 25" xfId="14841" xr:uid="{00000000-0005-0000-0000-00001B3A0000}"/>
    <cellStyle name="Percent 10 10 26" xfId="14842" xr:uid="{00000000-0005-0000-0000-00001C3A0000}"/>
    <cellStyle name="Percent 10 10 27" xfId="14843" xr:uid="{00000000-0005-0000-0000-00001D3A0000}"/>
    <cellStyle name="Percent 10 10 28" xfId="14844" xr:uid="{00000000-0005-0000-0000-00001E3A0000}"/>
    <cellStyle name="Percent 10 10 29" xfId="14845" xr:uid="{00000000-0005-0000-0000-00001F3A0000}"/>
    <cellStyle name="Percent 10 10 3" xfId="14846" xr:uid="{00000000-0005-0000-0000-0000203A0000}"/>
    <cellStyle name="Percent 10 10 30" xfId="14847" xr:uid="{00000000-0005-0000-0000-0000213A0000}"/>
    <cellStyle name="Percent 10 10 31" xfId="14848" xr:uid="{00000000-0005-0000-0000-0000223A0000}"/>
    <cellStyle name="Percent 10 10 32" xfId="14849" xr:uid="{00000000-0005-0000-0000-0000233A0000}"/>
    <cellStyle name="Percent 10 10 33" xfId="14850" xr:uid="{00000000-0005-0000-0000-0000243A0000}"/>
    <cellStyle name="Percent 10 10 34" xfId="14851" xr:uid="{00000000-0005-0000-0000-0000253A0000}"/>
    <cellStyle name="Percent 10 10 35" xfId="14852" xr:uid="{00000000-0005-0000-0000-0000263A0000}"/>
    <cellStyle name="Percent 10 10 4" xfId="14853" xr:uid="{00000000-0005-0000-0000-0000273A0000}"/>
    <cellStyle name="Percent 10 10 5" xfId="14854" xr:uid="{00000000-0005-0000-0000-0000283A0000}"/>
    <cellStyle name="Percent 10 10 6" xfId="14855" xr:uid="{00000000-0005-0000-0000-0000293A0000}"/>
    <cellStyle name="Percent 10 10 7" xfId="14856" xr:uid="{00000000-0005-0000-0000-00002A3A0000}"/>
    <cellStyle name="Percent 10 10 8" xfId="14857" xr:uid="{00000000-0005-0000-0000-00002B3A0000}"/>
    <cellStyle name="Percent 10 10 9" xfId="14858" xr:uid="{00000000-0005-0000-0000-00002C3A0000}"/>
    <cellStyle name="Percent 10 11" xfId="14859" xr:uid="{00000000-0005-0000-0000-00002D3A0000}"/>
    <cellStyle name="Percent 10 11 10" xfId="14860" xr:uid="{00000000-0005-0000-0000-00002E3A0000}"/>
    <cellStyle name="Percent 10 11 11" xfId="14861" xr:uid="{00000000-0005-0000-0000-00002F3A0000}"/>
    <cellStyle name="Percent 10 11 12" xfId="14862" xr:uid="{00000000-0005-0000-0000-0000303A0000}"/>
    <cellStyle name="Percent 10 11 13" xfId="14863" xr:uid="{00000000-0005-0000-0000-0000313A0000}"/>
    <cellStyle name="Percent 10 11 14" xfId="14864" xr:uid="{00000000-0005-0000-0000-0000323A0000}"/>
    <cellStyle name="Percent 10 11 15" xfId="14865" xr:uid="{00000000-0005-0000-0000-0000333A0000}"/>
    <cellStyle name="Percent 10 11 16" xfId="14866" xr:uid="{00000000-0005-0000-0000-0000343A0000}"/>
    <cellStyle name="Percent 10 11 17" xfId="14867" xr:uid="{00000000-0005-0000-0000-0000353A0000}"/>
    <cellStyle name="Percent 10 11 18" xfId="14868" xr:uid="{00000000-0005-0000-0000-0000363A0000}"/>
    <cellStyle name="Percent 10 11 19" xfId="14869" xr:uid="{00000000-0005-0000-0000-0000373A0000}"/>
    <cellStyle name="Percent 10 11 2" xfId="14870" xr:uid="{00000000-0005-0000-0000-0000383A0000}"/>
    <cellStyle name="Percent 10 11 20" xfId="14871" xr:uid="{00000000-0005-0000-0000-0000393A0000}"/>
    <cellStyle name="Percent 10 11 21" xfId="14872" xr:uid="{00000000-0005-0000-0000-00003A3A0000}"/>
    <cellStyle name="Percent 10 11 22" xfId="14873" xr:uid="{00000000-0005-0000-0000-00003B3A0000}"/>
    <cellStyle name="Percent 10 11 23" xfId="14874" xr:uid="{00000000-0005-0000-0000-00003C3A0000}"/>
    <cellStyle name="Percent 10 11 24" xfId="14875" xr:uid="{00000000-0005-0000-0000-00003D3A0000}"/>
    <cellStyle name="Percent 10 11 25" xfId="14876" xr:uid="{00000000-0005-0000-0000-00003E3A0000}"/>
    <cellStyle name="Percent 10 11 26" xfId="14877" xr:uid="{00000000-0005-0000-0000-00003F3A0000}"/>
    <cellStyle name="Percent 10 11 27" xfId="14878" xr:uid="{00000000-0005-0000-0000-0000403A0000}"/>
    <cellStyle name="Percent 10 11 28" xfId="14879" xr:uid="{00000000-0005-0000-0000-0000413A0000}"/>
    <cellStyle name="Percent 10 11 29" xfId="14880" xr:uid="{00000000-0005-0000-0000-0000423A0000}"/>
    <cellStyle name="Percent 10 11 3" xfId="14881" xr:uid="{00000000-0005-0000-0000-0000433A0000}"/>
    <cellStyle name="Percent 10 11 30" xfId="14882" xr:uid="{00000000-0005-0000-0000-0000443A0000}"/>
    <cellStyle name="Percent 10 11 31" xfId="14883" xr:uid="{00000000-0005-0000-0000-0000453A0000}"/>
    <cellStyle name="Percent 10 11 32" xfId="14884" xr:uid="{00000000-0005-0000-0000-0000463A0000}"/>
    <cellStyle name="Percent 10 11 33" xfId="14885" xr:uid="{00000000-0005-0000-0000-0000473A0000}"/>
    <cellStyle name="Percent 10 11 34" xfId="14886" xr:uid="{00000000-0005-0000-0000-0000483A0000}"/>
    <cellStyle name="Percent 10 11 35" xfId="14887" xr:uid="{00000000-0005-0000-0000-0000493A0000}"/>
    <cellStyle name="Percent 10 11 4" xfId="14888" xr:uid="{00000000-0005-0000-0000-00004A3A0000}"/>
    <cellStyle name="Percent 10 11 5" xfId="14889" xr:uid="{00000000-0005-0000-0000-00004B3A0000}"/>
    <cellStyle name="Percent 10 11 6" xfId="14890" xr:uid="{00000000-0005-0000-0000-00004C3A0000}"/>
    <cellStyle name="Percent 10 11 7" xfId="14891" xr:uid="{00000000-0005-0000-0000-00004D3A0000}"/>
    <cellStyle name="Percent 10 11 8" xfId="14892" xr:uid="{00000000-0005-0000-0000-00004E3A0000}"/>
    <cellStyle name="Percent 10 11 9" xfId="14893" xr:uid="{00000000-0005-0000-0000-00004F3A0000}"/>
    <cellStyle name="Percent 10 12" xfId="14894" xr:uid="{00000000-0005-0000-0000-0000503A0000}"/>
    <cellStyle name="Percent 10 12 10" xfId="14895" xr:uid="{00000000-0005-0000-0000-0000513A0000}"/>
    <cellStyle name="Percent 10 12 11" xfId="14896" xr:uid="{00000000-0005-0000-0000-0000523A0000}"/>
    <cellStyle name="Percent 10 12 12" xfId="14897" xr:uid="{00000000-0005-0000-0000-0000533A0000}"/>
    <cellStyle name="Percent 10 12 13" xfId="14898" xr:uid="{00000000-0005-0000-0000-0000543A0000}"/>
    <cellStyle name="Percent 10 12 14" xfId="14899" xr:uid="{00000000-0005-0000-0000-0000553A0000}"/>
    <cellStyle name="Percent 10 12 15" xfId="14900" xr:uid="{00000000-0005-0000-0000-0000563A0000}"/>
    <cellStyle name="Percent 10 12 16" xfId="14901" xr:uid="{00000000-0005-0000-0000-0000573A0000}"/>
    <cellStyle name="Percent 10 12 17" xfId="14902" xr:uid="{00000000-0005-0000-0000-0000583A0000}"/>
    <cellStyle name="Percent 10 12 18" xfId="14903" xr:uid="{00000000-0005-0000-0000-0000593A0000}"/>
    <cellStyle name="Percent 10 12 19" xfId="14904" xr:uid="{00000000-0005-0000-0000-00005A3A0000}"/>
    <cellStyle name="Percent 10 12 2" xfId="14905" xr:uid="{00000000-0005-0000-0000-00005B3A0000}"/>
    <cellStyle name="Percent 10 12 20" xfId="14906" xr:uid="{00000000-0005-0000-0000-00005C3A0000}"/>
    <cellStyle name="Percent 10 12 21" xfId="14907" xr:uid="{00000000-0005-0000-0000-00005D3A0000}"/>
    <cellStyle name="Percent 10 12 22" xfId="14908" xr:uid="{00000000-0005-0000-0000-00005E3A0000}"/>
    <cellStyle name="Percent 10 12 23" xfId="14909" xr:uid="{00000000-0005-0000-0000-00005F3A0000}"/>
    <cellStyle name="Percent 10 12 24" xfId="14910" xr:uid="{00000000-0005-0000-0000-0000603A0000}"/>
    <cellStyle name="Percent 10 12 25" xfId="14911" xr:uid="{00000000-0005-0000-0000-0000613A0000}"/>
    <cellStyle name="Percent 10 12 26" xfId="14912" xr:uid="{00000000-0005-0000-0000-0000623A0000}"/>
    <cellStyle name="Percent 10 12 27" xfId="14913" xr:uid="{00000000-0005-0000-0000-0000633A0000}"/>
    <cellStyle name="Percent 10 12 28" xfId="14914" xr:uid="{00000000-0005-0000-0000-0000643A0000}"/>
    <cellStyle name="Percent 10 12 29" xfId="14915" xr:uid="{00000000-0005-0000-0000-0000653A0000}"/>
    <cellStyle name="Percent 10 12 3" xfId="14916" xr:uid="{00000000-0005-0000-0000-0000663A0000}"/>
    <cellStyle name="Percent 10 12 30" xfId="14917" xr:uid="{00000000-0005-0000-0000-0000673A0000}"/>
    <cellStyle name="Percent 10 12 31" xfId="14918" xr:uid="{00000000-0005-0000-0000-0000683A0000}"/>
    <cellStyle name="Percent 10 12 32" xfId="14919" xr:uid="{00000000-0005-0000-0000-0000693A0000}"/>
    <cellStyle name="Percent 10 12 33" xfId="14920" xr:uid="{00000000-0005-0000-0000-00006A3A0000}"/>
    <cellStyle name="Percent 10 12 34" xfId="14921" xr:uid="{00000000-0005-0000-0000-00006B3A0000}"/>
    <cellStyle name="Percent 10 12 35" xfId="14922" xr:uid="{00000000-0005-0000-0000-00006C3A0000}"/>
    <cellStyle name="Percent 10 12 4" xfId="14923" xr:uid="{00000000-0005-0000-0000-00006D3A0000}"/>
    <cellStyle name="Percent 10 12 5" xfId="14924" xr:uid="{00000000-0005-0000-0000-00006E3A0000}"/>
    <cellStyle name="Percent 10 12 6" xfId="14925" xr:uid="{00000000-0005-0000-0000-00006F3A0000}"/>
    <cellStyle name="Percent 10 12 7" xfId="14926" xr:uid="{00000000-0005-0000-0000-0000703A0000}"/>
    <cellStyle name="Percent 10 12 8" xfId="14927" xr:uid="{00000000-0005-0000-0000-0000713A0000}"/>
    <cellStyle name="Percent 10 12 9" xfId="14928" xr:uid="{00000000-0005-0000-0000-0000723A0000}"/>
    <cellStyle name="Percent 10 13" xfId="14929" xr:uid="{00000000-0005-0000-0000-0000733A0000}"/>
    <cellStyle name="Percent 10 13 10" xfId="14930" xr:uid="{00000000-0005-0000-0000-0000743A0000}"/>
    <cellStyle name="Percent 10 13 11" xfId="14931" xr:uid="{00000000-0005-0000-0000-0000753A0000}"/>
    <cellStyle name="Percent 10 13 12" xfId="14932" xr:uid="{00000000-0005-0000-0000-0000763A0000}"/>
    <cellStyle name="Percent 10 13 13" xfId="14933" xr:uid="{00000000-0005-0000-0000-0000773A0000}"/>
    <cellStyle name="Percent 10 13 14" xfId="14934" xr:uid="{00000000-0005-0000-0000-0000783A0000}"/>
    <cellStyle name="Percent 10 13 15" xfId="14935" xr:uid="{00000000-0005-0000-0000-0000793A0000}"/>
    <cellStyle name="Percent 10 13 16" xfId="14936" xr:uid="{00000000-0005-0000-0000-00007A3A0000}"/>
    <cellStyle name="Percent 10 13 17" xfId="14937" xr:uid="{00000000-0005-0000-0000-00007B3A0000}"/>
    <cellStyle name="Percent 10 13 18" xfId="14938" xr:uid="{00000000-0005-0000-0000-00007C3A0000}"/>
    <cellStyle name="Percent 10 13 19" xfId="14939" xr:uid="{00000000-0005-0000-0000-00007D3A0000}"/>
    <cellStyle name="Percent 10 13 2" xfId="14940" xr:uid="{00000000-0005-0000-0000-00007E3A0000}"/>
    <cellStyle name="Percent 10 13 20" xfId="14941" xr:uid="{00000000-0005-0000-0000-00007F3A0000}"/>
    <cellStyle name="Percent 10 13 21" xfId="14942" xr:uid="{00000000-0005-0000-0000-0000803A0000}"/>
    <cellStyle name="Percent 10 13 22" xfId="14943" xr:uid="{00000000-0005-0000-0000-0000813A0000}"/>
    <cellStyle name="Percent 10 13 23" xfId="14944" xr:uid="{00000000-0005-0000-0000-0000823A0000}"/>
    <cellStyle name="Percent 10 13 24" xfId="14945" xr:uid="{00000000-0005-0000-0000-0000833A0000}"/>
    <cellStyle name="Percent 10 13 25" xfId="14946" xr:uid="{00000000-0005-0000-0000-0000843A0000}"/>
    <cellStyle name="Percent 10 13 26" xfId="14947" xr:uid="{00000000-0005-0000-0000-0000853A0000}"/>
    <cellStyle name="Percent 10 13 27" xfId="14948" xr:uid="{00000000-0005-0000-0000-0000863A0000}"/>
    <cellStyle name="Percent 10 13 28" xfId="14949" xr:uid="{00000000-0005-0000-0000-0000873A0000}"/>
    <cellStyle name="Percent 10 13 29" xfId="14950" xr:uid="{00000000-0005-0000-0000-0000883A0000}"/>
    <cellStyle name="Percent 10 13 3" xfId="14951" xr:uid="{00000000-0005-0000-0000-0000893A0000}"/>
    <cellStyle name="Percent 10 13 30" xfId="14952" xr:uid="{00000000-0005-0000-0000-00008A3A0000}"/>
    <cellStyle name="Percent 10 13 31" xfId="14953" xr:uid="{00000000-0005-0000-0000-00008B3A0000}"/>
    <cellStyle name="Percent 10 13 32" xfId="14954" xr:uid="{00000000-0005-0000-0000-00008C3A0000}"/>
    <cellStyle name="Percent 10 13 33" xfId="14955" xr:uid="{00000000-0005-0000-0000-00008D3A0000}"/>
    <cellStyle name="Percent 10 13 34" xfId="14956" xr:uid="{00000000-0005-0000-0000-00008E3A0000}"/>
    <cellStyle name="Percent 10 13 35" xfId="14957" xr:uid="{00000000-0005-0000-0000-00008F3A0000}"/>
    <cellStyle name="Percent 10 13 4" xfId="14958" xr:uid="{00000000-0005-0000-0000-0000903A0000}"/>
    <cellStyle name="Percent 10 13 5" xfId="14959" xr:uid="{00000000-0005-0000-0000-0000913A0000}"/>
    <cellStyle name="Percent 10 13 6" xfId="14960" xr:uid="{00000000-0005-0000-0000-0000923A0000}"/>
    <cellStyle name="Percent 10 13 7" xfId="14961" xr:uid="{00000000-0005-0000-0000-0000933A0000}"/>
    <cellStyle name="Percent 10 13 8" xfId="14962" xr:uid="{00000000-0005-0000-0000-0000943A0000}"/>
    <cellStyle name="Percent 10 13 9" xfId="14963" xr:uid="{00000000-0005-0000-0000-0000953A0000}"/>
    <cellStyle name="Percent 10 14" xfId="14964" xr:uid="{00000000-0005-0000-0000-0000963A0000}"/>
    <cellStyle name="Percent 10 14 10" xfId="14965" xr:uid="{00000000-0005-0000-0000-0000973A0000}"/>
    <cellStyle name="Percent 10 14 11" xfId="14966" xr:uid="{00000000-0005-0000-0000-0000983A0000}"/>
    <cellStyle name="Percent 10 14 12" xfId="14967" xr:uid="{00000000-0005-0000-0000-0000993A0000}"/>
    <cellStyle name="Percent 10 14 13" xfId="14968" xr:uid="{00000000-0005-0000-0000-00009A3A0000}"/>
    <cellStyle name="Percent 10 14 14" xfId="14969" xr:uid="{00000000-0005-0000-0000-00009B3A0000}"/>
    <cellStyle name="Percent 10 14 15" xfId="14970" xr:uid="{00000000-0005-0000-0000-00009C3A0000}"/>
    <cellStyle name="Percent 10 14 16" xfId="14971" xr:uid="{00000000-0005-0000-0000-00009D3A0000}"/>
    <cellStyle name="Percent 10 14 17" xfId="14972" xr:uid="{00000000-0005-0000-0000-00009E3A0000}"/>
    <cellStyle name="Percent 10 14 18" xfId="14973" xr:uid="{00000000-0005-0000-0000-00009F3A0000}"/>
    <cellStyle name="Percent 10 14 19" xfId="14974" xr:uid="{00000000-0005-0000-0000-0000A03A0000}"/>
    <cellStyle name="Percent 10 14 2" xfId="14975" xr:uid="{00000000-0005-0000-0000-0000A13A0000}"/>
    <cellStyle name="Percent 10 14 20" xfId="14976" xr:uid="{00000000-0005-0000-0000-0000A23A0000}"/>
    <cellStyle name="Percent 10 14 21" xfId="14977" xr:uid="{00000000-0005-0000-0000-0000A33A0000}"/>
    <cellStyle name="Percent 10 14 22" xfId="14978" xr:uid="{00000000-0005-0000-0000-0000A43A0000}"/>
    <cellStyle name="Percent 10 14 23" xfId="14979" xr:uid="{00000000-0005-0000-0000-0000A53A0000}"/>
    <cellStyle name="Percent 10 14 24" xfId="14980" xr:uid="{00000000-0005-0000-0000-0000A63A0000}"/>
    <cellStyle name="Percent 10 14 25" xfId="14981" xr:uid="{00000000-0005-0000-0000-0000A73A0000}"/>
    <cellStyle name="Percent 10 14 26" xfId="14982" xr:uid="{00000000-0005-0000-0000-0000A83A0000}"/>
    <cellStyle name="Percent 10 14 27" xfId="14983" xr:uid="{00000000-0005-0000-0000-0000A93A0000}"/>
    <cellStyle name="Percent 10 14 28" xfId="14984" xr:uid="{00000000-0005-0000-0000-0000AA3A0000}"/>
    <cellStyle name="Percent 10 14 29" xfId="14985" xr:uid="{00000000-0005-0000-0000-0000AB3A0000}"/>
    <cellStyle name="Percent 10 14 3" xfId="14986" xr:uid="{00000000-0005-0000-0000-0000AC3A0000}"/>
    <cellStyle name="Percent 10 14 30" xfId="14987" xr:uid="{00000000-0005-0000-0000-0000AD3A0000}"/>
    <cellStyle name="Percent 10 14 31" xfId="14988" xr:uid="{00000000-0005-0000-0000-0000AE3A0000}"/>
    <cellStyle name="Percent 10 14 32" xfId="14989" xr:uid="{00000000-0005-0000-0000-0000AF3A0000}"/>
    <cellStyle name="Percent 10 14 33" xfId="14990" xr:uid="{00000000-0005-0000-0000-0000B03A0000}"/>
    <cellStyle name="Percent 10 14 34" xfId="14991" xr:uid="{00000000-0005-0000-0000-0000B13A0000}"/>
    <cellStyle name="Percent 10 14 35" xfId="14992" xr:uid="{00000000-0005-0000-0000-0000B23A0000}"/>
    <cellStyle name="Percent 10 14 4" xfId="14993" xr:uid="{00000000-0005-0000-0000-0000B33A0000}"/>
    <cellStyle name="Percent 10 14 5" xfId="14994" xr:uid="{00000000-0005-0000-0000-0000B43A0000}"/>
    <cellStyle name="Percent 10 14 6" xfId="14995" xr:uid="{00000000-0005-0000-0000-0000B53A0000}"/>
    <cellStyle name="Percent 10 14 7" xfId="14996" xr:uid="{00000000-0005-0000-0000-0000B63A0000}"/>
    <cellStyle name="Percent 10 14 8" xfId="14997" xr:uid="{00000000-0005-0000-0000-0000B73A0000}"/>
    <cellStyle name="Percent 10 14 9" xfId="14998" xr:uid="{00000000-0005-0000-0000-0000B83A0000}"/>
    <cellStyle name="Percent 10 15" xfId="14999" xr:uid="{00000000-0005-0000-0000-0000B93A0000}"/>
    <cellStyle name="Percent 10 15 10" xfId="15000" xr:uid="{00000000-0005-0000-0000-0000BA3A0000}"/>
    <cellStyle name="Percent 10 15 11" xfId="15001" xr:uid="{00000000-0005-0000-0000-0000BB3A0000}"/>
    <cellStyle name="Percent 10 15 12" xfId="15002" xr:uid="{00000000-0005-0000-0000-0000BC3A0000}"/>
    <cellStyle name="Percent 10 15 13" xfId="15003" xr:uid="{00000000-0005-0000-0000-0000BD3A0000}"/>
    <cellStyle name="Percent 10 15 14" xfId="15004" xr:uid="{00000000-0005-0000-0000-0000BE3A0000}"/>
    <cellStyle name="Percent 10 15 15" xfId="15005" xr:uid="{00000000-0005-0000-0000-0000BF3A0000}"/>
    <cellStyle name="Percent 10 15 16" xfId="15006" xr:uid="{00000000-0005-0000-0000-0000C03A0000}"/>
    <cellStyle name="Percent 10 15 17" xfId="15007" xr:uid="{00000000-0005-0000-0000-0000C13A0000}"/>
    <cellStyle name="Percent 10 15 18" xfId="15008" xr:uid="{00000000-0005-0000-0000-0000C23A0000}"/>
    <cellStyle name="Percent 10 15 19" xfId="15009" xr:uid="{00000000-0005-0000-0000-0000C33A0000}"/>
    <cellStyle name="Percent 10 15 2" xfId="15010" xr:uid="{00000000-0005-0000-0000-0000C43A0000}"/>
    <cellStyle name="Percent 10 15 20" xfId="15011" xr:uid="{00000000-0005-0000-0000-0000C53A0000}"/>
    <cellStyle name="Percent 10 15 21" xfId="15012" xr:uid="{00000000-0005-0000-0000-0000C63A0000}"/>
    <cellStyle name="Percent 10 15 22" xfId="15013" xr:uid="{00000000-0005-0000-0000-0000C73A0000}"/>
    <cellStyle name="Percent 10 15 23" xfId="15014" xr:uid="{00000000-0005-0000-0000-0000C83A0000}"/>
    <cellStyle name="Percent 10 15 24" xfId="15015" xr:uid="{00000000-0005-0000-0000-0000C93A0000}"/>
    <cellStyle name="Percent 10 15 25" xfId="15016" xr:uid="{00000000-0005-0000-0000-0000CA3A0000}"/>
    <cellStyle name="Percent 10 15 26" xfId="15017" xr:uid="{00000000-0005-0000-0000-0000CB3A0000}"/>
    <cellStyle name="Percent 10 15 27" xfId="15018" xr:uid="{00000000-0005-0000-0000-0000CC3A0000}"/>
    <cellStyle name="Percent 10 15 28" xfId="15019" xr:uid="{00000000-0005-0000-0000-0000CD3A0000}"/>
    <cellStyle name="Percent 10 15 29" xfId="15020" xr:uid="{00000000-0005-0000-0000-0000CE3A0000}"/>
    <cellStyle name="Percent 10 15 3" xfId="15021" xr:uid="{00000000-0005-0000-0000-0000CF3A0000}"/>
    <cellStyle name="Percent 10 15 30" xfId="15022" xr:uid="{00000000-0005-0000-0000-0000D03A0000}"/>
    <cellStyle name="Percent 10 15 31" xfId="15023" xr:uid="{00000000-0005-0000-0000-0000D13A0000}"/>
    <cellStyle name="Percent 10 15 32" xfId="15024" xr:uid="{00000000-0005-0000-0000-0000D23A0000}"/>
    <cellStyle name="Percent 10 15 33" xfId="15025" xr:uid="{00000000-0005-0000-0000-0000D33A0000}"/>
    <cellStyle name="Percent 10 15 34" xfId="15026" xr:uid="{00000000-0005-0000-0000-0000D43A0000}"/>
    <cellStyle name="Percent 10 15 35" xfId="15027" xr:uid="{00000000-0005-0000-0000-0000D53A0000}"/>
    <cellStyle name="Percent 10 15 4" xfId="15028" xr:uid="{00000000-0005-0000-0000-0000D63A0000}"/>
    <cellStyle name="Percent 10 15 5" xfId="15029" xr:uid="{00000000-0005-0000-0000-0000D73A0000}"/>
    <cellStyle name="Percent 10 15 6" xfId="15030" xr:uid="{00000000-0005-0000-0000-0000D83A0000}"/>
    <cellStyle name="Percent 10 15 7" xfId="15031" xr:uid="{00000000-0005-0000-0000-0000D93A0000}"/>
    <cellStyle name="Percent 10 15 8" xfId="15032" xr:uid="{00000000-0005-0000-0000-0000DA3A0000}"/>
    <cellStyle name="Percent 10 15 9" xfId="15033" xr:uid="{00000000-0005-0000-0000-0000DB3A0000}"/>
    <cellStyle name="Percent 10 16" xfId="15034" xr:uid="{00000000-0005-0000-0000-0000DC3A0000}"/>
    <cellStyle name="Percent 10 16 10" xfId="15035" xr:uid="{00000000-0005-0000-0000-0000DD3A0000}"/>
    <cellStyle name="Percent 10 16 11" xfId="15036" xr:uid="{00000000-0005-0000-0000-0000DE3A0000}"/>
    <cellStyle name="Percent 10 16 12" xfId="15037" xr:uid="{00000000-0005-0000-0000-0000DF3A0000}"/>
    <cellStyle name="Percent 10 16 13" xfId="15038" xr:uid="{00000000-0005-0000-0000-0000E03A0000}"/>
    <cellStyle name="Percent 10 16 14" xfId="15039" xr:uid="{00000000-0005-0000-0000-0000E13A0000}"/>
    <cellStyle name="Percent 10 16 15" xfId="15040" xr:uid="{00000000-0005-0000-0000-0000E23A0000}"/>
    <cellStyle name="Percent 10 16 16" xfId="15041" xr:uid="{00000000-0005-0000-0000-0000E33A0000}"/>
    <cellStyle name="Percent 10 16 17" xfId="15042" xr:uid="{00000000-0005-0000-0000-0000E43A0000}"/>
    <cellStyle name="Percent 10 16 18" xfId="15043" xr:uid="{00000000-0005-0000-0000-0000E53A0000}"/>
    <cellStyle name="Percent 10 16 19" xfId="15044" xr:uid="{00000000-0005-0000-0000-0000E63A0000}"/>
    <cellStyle name="Percent 10 16 2" xfId="15045" xr:uid="{00000000-0005-0000-0000-0000E73A0000}"/>
    <cellStyle name="Percent 10 16 20" xfId="15046" xr:uid="{00000000-0005-0000-0000-0000E83A0000}"/>
    <cellStyle name="Percent 10 16 21" xfId="15047" xr:uid="{00000000-0005-0000-0000-0000E93A0000}"/>
    <cellStyle name="Percent 10 16 22" xfId="15048" xr:uid="{00000000-0005-0000-0000-0000EA3A0000}"/>
    <cellStyle name="Percent 10 16 23" xfId="15049" xr:uid="{00000000-0005-0000-0000-0000EB3A0000}"/>
    <cellStyle name="Percent 10 16 24" xfId="15050" xr:uid="{00000000-0005-0000-0000-0000EC3A0000}"/>
    <cellStyle name="Percent 10 16 25" xfId="15051" xr:uid="{00000000-0005-0000-0000-0000ED3A0000}"/>
    <cellStyle name="Percent 10 16 26" xfId="15052" xr:uid="{00000000-0005-0000-0000-0000EE3A0000}"/>
    <cellStyle name="Percent 10 16 27" xfId="15053" xr:uid="{00000000-0005-0000-0000-0000EF3A0000}"/>
    <cellStyle name="Percent 10 16 28" xfId="15054" xr:uid="{00000000-0005-0000-0000-0000F03A0000}"/>
    <cellStyle name="Percent 10 16 29" xfId="15055" xr:uid="{00000000-0005-0000-0000-0000F13A0000}"/>
    <cellStyle name="Percent 10 16 3" xfId="15056" xr:uid="{00000000-0005-0000-0000-0000F23A0000}"/>
    <cellStyle name="Percent 10 16 30" xfId="15057" xr:uid="{00000000-0005-0000-0000-0000F33A0000}"/>
    <cellStyle name="Percent 10 16 31" xfId="15058" xr:uid="{00000000-0005-0000-0000-0000F43A0000}"/>
    <cellStyle name="Percent 10 16 32" xfId="15059" xr:uid="{00000000-0005-0000-0000-0000F53A0000}"/>
    <cellStyle name="Percent 10 16 33" xfId="15060" xr:uid="{00000000-0005-0000-0000-0000F63A0000}"/>
    <cellStyle name="Percent 10 16 34" xfId="15061" xr:uid="{00000000-0005-0000-0000-0000F73A0000}"/>
    <cellStyle name="Percent 10 16 35" xfId="15062" xr:uid="{00000000-0005-0000-0000-0000F83A0000}"/>
    <cellStyle name="Percent 10 16 4" xfId="15063" xr:uid="{00000000-0005-0000-0000-0000F93A0000}"/>
    <cellStyle name="Percent 10 16 5" xfId="15064" xr:uid="{00000000-0005-0000-0000-0000FA3A0000}"/>
    <cellStyle name="Percent 10 16 6" xfId="15065" xr:uid="{00000000-0005-0000-0000-0000FB3A0000}"/>
    <cellStyle name="Percent 10 16 7" xfId="15066" xr:uid="{00000000-0005-0000-0000-0000FC3A0000}"/>
    <cellStyle name="Percent 10 16 8" xfId="15067" xr:uid="{00000000-0005-0000-0000-0000FD3A0000}"/>
    <cellStyle name="Percent 10 16 9" xfId="15068" xr:uid="{00000000-0005-0000-0000-0000FE3A0000}"/>
    <cellStyle name="Percent 10 17" xfId="15069" xr:uid="{00000000-0005-0000-0000-0000FF3A0000}"/>
    <cellStyle name="Percent 10 17 10" xfId="15070" xr:uid="{00000000-0005-0000-0000-0000003B0000}"/>
    <cellStyle name="Percent 10 17 11" xfId="15071" xr:uid="{00000000-0005-0000-0000-0000013B0000}"/>
    <cellStyle name="Percent 10 17 12" xfId="15072" xr:uid="{00000000-0005-0000-0000-0000023B0000}"/>
    <cellStyle name="Percent 10 17 13" xfId="15073" xr:uid="{00000000-0005-0000-0000-0000033B0000}"/>
    <cellStyle name="Percent 10 17 14" xfId="15074" xr:uid="{00000000-0005-0000-0000-0000043B0000}"/>
    <cellStyle name="Percent 10 17 15" xfId="15075" xr:uid="{00000000-0005-0000-0000-0000053B0000}"/>
    <cellStyle name="Percent 10 17 16" xfId="15076" xr:uid="{00000000-0005-0000-0000-0000063B0000}"/>
    <cellStyle name="Percent 10 17 17" xfId="15077" xr:uid="{00000000-0005-0000-0000-0000073B0000}"/>
    <cellStyle name="Percent 10 17 18" xfId="15078" xr:uid="{00000000-0005-0000-0000-0000083B0000}"/>
    <cellStyle name="Percent 10 17 19" xfId="15079" xr:uid="{00000000-0005-0000-0000-0000093B0000}"/>
    <cellStyle name="Percent 10 17 2" xfId="15080" xr:uid="{00000000-0005-0000-0000-00000A3B0000}"/>
    <cellStyle name="Percent 10 17 20" xfId="15081" xr:uid="{00000000-0005-0000-0000-00000B3B0000}"/>
    <cellStyle name="Percent 10 17 21" xfId="15082" xr:uid="{00000000-0005-0000-0000-00000C3B0000}"/>
    <cellStyle name="Percent 10 17 22" xfId="15083" xr:uid="{00000000-0005-0000-0000-00000D3B0000}"/>
    <cellStyle name="Percent 10 17 23" xfId="15084" xr:uid="{00000000-0005-0000-0000-00000E3B0000}"/>
    <cellStyle name="Percent 10 17 24" xfId="15085" xr:uid="{00000000-0005-0000-0000-00000F3B0000}"/>
    <cellStyle name="Percent 10 17 25" xfId="15086" xr:uid="{00000000-0005-0000-0000-0000103B0000}"/>
    <cellStyle name="Percent 10 17 26" xfId="15087" xr:uid="{00000000-0005-0000-0000-0000113B0000}"/>
    <cellStyle name="Percent 10 17 27" xfId="15088" xr:uid="{00000000-0005-0000-0000-0000123B0000}"/>
    <cellStyle name="Percent 10 17 28" xfId="15089" xr:uid="{00000000-0005-0000-0000-0000133B0000}"/>
    <cellStyle name="Percent 10 17 29" xfId="15090" xr:uid="{00000000-0005-0000-0000-0000143B0000}"/>
    <cellStyle name="Percent 10 17 3" xfId="15091" xr:uid="{00000000-0005-0000-0000-0000153B0000}"/>
    <cellStyle name="Percent 10 17 30" xfId="15092" xr:uid="{00000000-0005-0000-0000-0000163B0000}"/>
    <cellStyle name="Percent 10 17 31" xfId="15093" xr:uid="{00000000-0005-0000-0000-0000173B0000}"/>
    <cellStyle name="Percent 10 17 32" xfId="15094" xr:uid="{00000000-0005-0000-0000-0000183B0000}"/>
    <cellStyle name="Percent 10 17 33" xfId="15095" xr:uid="{00000000-0005-0000-0000-0000193B0000}"/>
    <cellStyle name="Percent 10 17 34" xfId="15096" xr:uid="{00000000-0005-0000-0000-00001A3B0000}"/>
    <cellStyle name="Percent 10 17 35" xfId="15097" xr:uid="{00000000-0005-0000-0000-00001B3B0000}"/>
    <cellStyle name="Percent 10 17 4" xfId="15098" xr:uid="{00000000-0005-0000-0000-00001C3B0000}"/>
    <cellStyle name="Percent 10 17 5" xfId="15099" xr:uid="{00000000-0005-0000-0000-00001D3B0000}"/>
    <cellStyle name="Percent 10 17 6" xfId="15100" xr:uid="{00000000-0005-0000-0000-00001E3B0000}"/>
    <cellStyle name="Percent 10 17 7" xfId="15101" xr:uid="{00000000-0005-0000-0000-00001F3B0000}"/>
    <cellStyle name="Percent 10 17 8" xfId="15102" xr:uid="{00000000-0005-0000-0000-0000203B0000}"/>
    <cellStyle name="Percent 10 17 9" xfId="15103" xr:uid="{00000000-0005-0000-0000-0000213B0000}"/>
    <cellStyle name="Percent 10 18" xfId="15104" xr:uid="{00000000-0005-0000-0000-0000223B0000}"/>
    <cellStyle name="Percent 10 18 10" xfId="15105" xr:uid="{00000000-0005-0000-0000-0000233B0000}"/>
    <cellStyle name="Percent 10 18 11" xfId="15106" xr:uid="{00000000-0005-0000-0000-0000243B0000}"/>
    <cellStyle name="Percent 10 18 12" xfId="15107" xr:uid="{00000000-0005-0000-0000-0000253B0000}"/>
    <cellStyle name="Percent 10 18 13" xfId="15108" xr:uid="{00000000-0005-0000-0000-0000263B0000}"/>
    <cellStyle name="Percent 10 18 14" xfId="15109" xr:uid="{00000000-0005-0000-0000-0000273B0000}"/>
    <cellStyle name="Percent 10 18 15" xfId="15110" xr:uid="{00000000-0005-0000-0000-0000283B0000}"/>
    <cellStyle name="Percent 10 18 16" xfId="15111" xr:uid="{00000000-0005-0000-0000-0000293B0000}"/>
    <cellStyle name="Percent 10 18 17" xfId="15112" xr:uid="{00000000-0005-0000-0000-00002A3B0000}"/>
    <cellStyle name="Percent 10 18 18" xfId="15113" xr:uid="{00000000-0005-0000-0000-00002B3B0000}"/>
    <cellStyle name="Percent 10 18 19" xfId="15114" xr:uid="{00000000-0005-0000-0000-00002C3B0000}"/>
    <cellStyle name="Percent 10 18 2" xfId="15115" xr:uid="{00000000-0005-0000-0000-00002D3B0000}"/>
    <cellStyle name="Percent 10 18 20" xfId="15116" xr:uid="{00000000-0005-0000-0000-00002E3B0000}"/>
    <cellStyle name="Percent 10 18 21" xfId="15117" xr:uid="{00000000-0005-0000-0000-00002F3B0000}"/>
    <cellStyle name="Percent 10 18 22" xfId="15118" xr:uid="{00000000-0005-0000-0000-0000303B0000}"/>
    <cellStyle name="Percent 10 18 23" xfId="15119" xr:uid="{00000000-0005-0000-0000-0000313B0000}"/>
    <cellStyle name="Percent 10 18 24" xfId="15120" xr:uid="{00000000-0005-0000-0000-0000323B0000}"/>
    <cellStyle name="Percent 10 18 25" xfId="15121" xr:uid="{00000000-0005-0000-0000-0000333B0000}"/>
    <cellStyle name="Percent 10 18 26" xfId="15122" xr:uid="{00000000-0005-0000-0000-0000343B0000}"/>
    <cellStyle name="Percent 10 18 27" xfId="15123" xr:uid="{00000000-0005-0000-0000-0000353B0000}"/>
    <cellStyle name="Percent 10 18 28" xfId="15124" xr:uid="{00000000-0005-0000-0000-0000363B0000}"/>
    <cellStyle name="Percent 10 18 29" xfId="15125" xr:uid="{00000000-0005-0000-0000-0000373B0000}"/>
    <cellStyle name="Percent 10 18 3" xfId="15126" xr:uid="{00000000-0005-0000-0000-0000383B0000}"/>
    <cellStyle name="Percent 10 18 30" xfId="15127" xr:uid="{00000000-0005-0000-0000-0000393B0000}"/>
    <cellStyle name="Percent 10 18 31" xfId="15128" xr:uid="{00000000-0005-0000-0000-00003A3B0000}"/>
    <cellStyle name="Percent 10 18 32" xfId="15129" xr:uid="{00000000-0005-0000-0000-00003B3B0000}"/>
    <cellStyle name="Percent 10 18 33" xfId="15130" xr:uid="{00000000-0005-0000-0000-00003C3B0000}"/>
    <cellStyle name="Percent 10 18 34" xfId="15131" xr:uid="{00000000-0005-0000-0000-00003D3B0000}"/>
    <cellStyle name="Percent 10 18 35" xfId="15132" xr:uid="{00000000-0005-0000-0000-00003E3B0000}"/>
    <cellStyle name="Percent 10 18 4" xfId="15133" xr:uid="{00000000-0005-0000-0000-00003F3B0000}"/>
    <cellStyle name="Percent 10 18 5" xfId="15134" xr:uid="{00000000-0005-0000-0000-0000403B0000}"/>
    <cellStyle name="Percent 10 18 6" xfId="15135" xr:uid="{00000000-0005-0000-0000-0000413B0000}"/>
    <cellStyle name="Percent 10 18 7" xfId="15136" xr:uid="{00000000-0005-0000-0000-0000423B0000}"/>
    <cellStyle name="Percent 10 18 8" xfId="15137" xr:uid="{00000000-0005-0000-0000-0000433B0000}"/>
    <cellStyle name="Percent 10 18 9" xfId="15138" xr:uid="{00000000-0005-0000-0000-0000443B0000}"/>
    <cellStyle name="Percent 10 19" xfId="15139" xr:uid="{00000000-0005-0000-0000-0000453B0000}"/>
    <cellStyle name="Percent 10 19 10" xfId="15140" xr:uid="{00000000-0005-0000-0000-0000463B0000}"/>
    <cellStyle name="Percent 10 19 11" xfId="15141" xr:uid="{00000000-0005-0000-0000-0000473B0000}"/>
    <cellStyle name="Percent 10 19 12" xfId="15142" xr:uid="{00000000-0005-0000-0000-0000483B0000}"/>
    <cellStyle name="Percent 10 19 13" xfId="15143" xr:uid="{00000000-0005-0000-0000-0000493B0000}"/>
    <cellStyle name="Percent 10 19 14" xfId="15144" xr:uid="{00000000-0005-0000-0000-00004A3B0000}"/>
    <cellStyle name="Percent 10 19 15" xfId="15145" xr:uid="{00000000-0005-0000-0000-00004B3B0000}"/>
    <cellStyle name="Percent 10 19 16" xfId="15146" xr:uid="{00000000-0005-0000-0000-00004C3B0000}"/>
    <cellStyle name="Percent 10 19 17" xfId="15147" xr:uid="{00000000-0005-0000-0000-00004D3B0000}"/>
    <cellStyle name="Percent 10 19 18" xfId="15148" xr:uid="{00000000-0005-0000-0000-00004E3B0000}"/>
    <cellStyle name="Percent 10 19 19" xfId="15149" xr:uid="{00000000-0005-0000-0000-00004F3B0000}"/>
    <cellStyle name="Percent 10 19 2" xfId="15150" xr:uid="{00000000-0005-0000-0000-0000503B0000}"/>
    <cellStyle name="Percent 10 19 20" xfId="15151" xr:uid="{00000000-0005-0000-0000-0000513B0000}"/>
    <cellStyle name="Percent 10 19 21" xfId="15152" xr:uid="{00000000-0005-0000-0000-0000523B0000}"/>
    <cellStyle name="Percent 10 19 22" xfId="15153" xr:uid="{00000000-0005-0000-0000-0000533B0000}"/>
    <cellStyle name="Percent 10 19 23" xfId="15154" xr:uid="{00000000-0005-0000-0000-0000543B0000}"/>
    <cellStyle name="Percent 10 19 24" xfId="15155" xr:uid="{00000000-0005-0000-0000-0000553B0000}"/>
    <cellStyle name="Percent 10 19 25" xfId="15156" xr:uid="{00000000-0005-0000-0000-0000563B0000}"/>
    <cellStyle name="Percent 10 19 26" xfId="15157" xr:uid="{00000000-0005-0000-0000-0000573B0000}"/>
    <cellStyle name="Percent 10 19 27" xfId="15158" xr:uid="{00000000-0005-0000-0000-0000583B0000}"/>
    <cellStyle name="Percent 10 19 28" xfId="15159" xr:uid="{00000000-0005-0000-0000-0000593B0000}"/>
    <cellStyle name="Percent 10 19 29" xfId="15160" xr:uid="{00000000-0005-0000-0000-00005A3B0000}"/>
    <cellStyle name="Percent 10 19 3" xfId="15161" xr:uid="{00000000-0005-0000-0000-00005B3B0000}"/>
    <cellStyle name="Percent 10 19 30" xfId="15162" xr:uid="{00000000-0005-0000-0000-00005C3B0000}"/>
    <cellStyle name="Percent 10 19 31" xfId="15163" xr:uid="{00000000-0005-0000-0000-00005D3B0000}"/>
    <cellStyle name="Percent 10 19 32" xfId="15164" xr:uid="{00000000-0005-0000-0000-00005E3B0000}"/>
    <cellStyle name="Percent 10 19 33" xfId="15165" xr:uid="{00000000-0005-0000-0000-00005F3B0000}"/>
    <cellStyle name="Percent 10 19 34" xfId="15166" xr:uid="{00000000-0005-0000-0000-0000603B0000}"/>
    <cellStyle name="Percent 10 19 35" xfId="15167" xr:uid="{00000000-0005-0000-0000-0000613B0000}"/>
    <cellStyle name="Percent 10 19 4" xfId="15168" xr:uid="{00000000-0005-0000-0000-0000623B0000}"/>
    <cellStyle name="Percent 10 19 5" xfId="15169" xr:uid="{00000000-0005-0000-0000-0000633B0000}"/>
    <cellStyle name="Percent 10 19 6" xfId="15170" xr:uid="{00000000-0005-0000-0000-0000643B0000}"/>
    <cellStyle name="Percent 10 19 7" xfId="15171" xr:uid="{00000000-0005-0000-0000-0000653B0000}"/>
    <cellStyle name="Percent 10 19 8" xfId="15172" xr:uid="{00000000-0005-0000-0000-0000663B0000}"/>
    <cellStyle name="Percent 10 19 9" xfId="15173" xr:uid="{00000000-0005-0000-0000-0000673B0000}"/>
    <cellStyle name="Percent 10 2" xfId="15174" xr:uid="{00000000-0005-0000-0000-0000683B0000}"/>
    <cellStyle name="Percent 10 2 10" xfId="15175" xr:uid="{00000000-0005-0000-0000-0000693B0000}"/>
    <cellStyle name="Percent 10 2 11" xfId="15176" xr:uid="{00000000-0005-0000-0000-00006A3B0000}"/>
    <cellStyle name="Percent 10 2 12" xfId="15177" xr:uid="{00000000-0005-0000-0000-00006B3B0000}"/>
    <cellStyle name="Percent 10 2 13" xfId="15178" xr:uid="{00000000-0005-0000-0000-00006C3B0000}"/>
    <cellStyle name="Percent 10 2 14" xfId="15179" xr:uid="{00000000-0005-0000-0000-00006D3B0000}"/>
    <cellStyle name="Percent 10 2 15" xfId="15180" xr:uid="{00000000-0005-0000-0000-00006E3B0000}"/>
    <cellStyle name="Percent 10 2 16" xfId="15181" xr:uid="{00000000-0005-0000-0000-00006F3B0000}"/>
    <cellStyle name="Percent 10 2 17" xfId="15182" xr:uid="{00000000-0005-0000-0000-0000703B0000}"/>
    <cellStyle name="Percent 10 2 18" xfId="15183" xr:uid="{00000000-0005-0000-0000-0000713B0000}"/>
    <cellStyle name="Percent 10 2 19" xfId="15184" xr:uid="{00000000-0005-0000-0000-0000723B0000}"/>
    <cellStyle name="Percent 10 2 2" xfId="15185" xr:uid="{00000000-0005-0000-0000-0000733B0000}"/>
    <cellStyle name="Percent 10 2 20" xfId="15186" xr:uid="{00000000-0005-0000-0000-0000743B0000}"/>
    <cellStyle name="Percent 10 2 21" xfId="15187" xr:uid="{00000000-0005-0000-0000-0000753B0000}"/>
    <cellStyle name="Percent 10 2 22" xfId="15188" xr:uid="{00000000-0005-0000-0000-0000763B0000}"/>
    <cellStyle name="Percent 10 2 23" xfId="15189" xr:uid="{00000000-0005-0000-0000-0000773B0000}"/>
    <cellStyle name="Percent 10 2 24" xfId="15190" xr:uid="{00000000-0005-0000-0000-0000783B0000}"/>
    <cellStyle name="Percent 10 2 25" xfId="15191" xr:uid="{00000000-0005-0000-0000-0000793B0000}"/>
    <cellStyle name="Percent 10 2 26" xfId="15192" xr:uid="{00000000-0005-0000-0000-00007A3B0000}"/>
    <cellStyle name="Percent 10 2 27" xfId="15193" xr:uid="{00000000-0005-0000-0000-00007B3B0000}"/>
    <cellStyle name="Percent 10 2 28" xfId="15194" xr:uid="{00000000-0005-0000-0000-00007C3B0000}"/>
    <cellStyle name="Percent 10 2 29" xfId="15195" xr:uid="{00000000-0005-0000-0000-00007D3B0000}"/>
    <cellStyle name="Percent 10 2 3" xfId="15196" xr:uid="{00000000-0005-0000-0000-00007E3B0000}"/>
    <cellStyle name="Percent 10 2 30" xfId="15197" xr:uid="{00000000-0005-0000-0000-00007F3B0000}"/>
    <cellStyle name="Percent 10 2 31" xfId="15198" xr:uid="{00000000-0005-0000-0000-0000803B0000}"/>
    <cellStyle name="Percent 10 2 32" xfId="15199" xr:uid="{00000000-0005-0000-0000-0000813B0000}"/>
    <cellStyle name="Percent 10 2 33" xfId="15200" xr:uid="{00000000-0005-0000-0000-0000823B0000}"/>
    <cellStyle name="Percent 10 2 34" xfId="15201" xr:uid="{00000000-0005-0000-0000-0000833B0000}"/>
    <cellStyle name="Percent 10 2 35" xfId="15202" xr:uid="{00000000-0005-0000-0000-0000843B0000}"/>
    <cellStyle name="Percent 10 2 4" xfId="15203" xr:uid="{00000000-0005-0000-0000-0000853B0000}"/>
    <cellStyle name="Percent 10 2 5" xfId="15204" xr:uid="{00000000-0005-0000-0000-0000863B0000}"/>
    <cellStyle name="Percent 10 2 6" xfId="15205" xr:uid="{00000000-0005-0000-0000-0000873B0000}"/>
    <cellStyle name="Percent 10 2 7" xfId="15206" xr:uid="{00000000-0005-0000-0000-0000883B0000}"/>
    <cellStyle name="Percent 10 2 8" xfId="15207" xr:uid="{00000000-0005-0000-0000-0000893B0000}"/>
    <cellStyle name="Percent 10 2 9" xfId="15208" xr:uid="{00000000-0005-0000-0000-00008A3B0000}"/>
    <cellStyle name="Percent 10 20" xfId="15209" xr:uid="{00000000-0005-0000-0000-00008B3B0000}"/>
    <cellStyle name="Percent 10 20 10" xfId="15210" xr:uid="{00000000-0005-0000-0000-00008C3B0000}"/>
    <cellStyle name="Percent 10 20 11" xfId="15211" xr:uid="{00000000-0005-0000-0000-00008D3B0000}"/>
    <cellStyle name="Percent 10 20 12" xfId="15212" xr:uid="{00000000-0005-0000-0000-00008E3B0000}"/>
    <cellStyle name="Percent 10 20 13" xfId="15213" xr:uid="{00000000-0005-0000-0000-00008F3B0000}"/>
    <cellStyle name="Percent 10 20 14" xfId="15214" xr:uid="{00000000-0005-0000-0000-0000903B0000}"/>
    <cellStyle name="Percent 10 20 15" xfId="15215" xr:uid="{00000000-0005-0000-0000-0000913B0000}"/>
    <cellStyle name="Percent 10 20 16" xfId="15216" xr:uid="{00000000-0005-0000-0000-0000923B0000}"/>
    <cellStyle name="Percent 10 20 17" xfId="15217" xr:uid="{00000000-0005-0000-0000-0000933B0000}"/>
    <cellStyle name="Percent 10 20 18" xfId="15218" xr:uid="{00000000-0005-0000-0000-0000943B0000}"/>
    <cellStyle name="Percent 10 20 19" xfId="15219" xr:uid="{00000000-0005-0000-0000-0000953B0000}"/>
    <cellStyle name="Percent 10 20 2" xfId="15220" xr:uid="{00000000-0005-0000-0000-0000963B0000}"/>
    <cellStyle name="Percent 10 20 20" xfId="15221" xr:uid="{00000000-0005-0000-0000-0000973B0000}"/>
    <cellStyle name="Percent 10 20 21" xfId="15222" xr:uid="{00000000-0005-0000-0000-0000983B0000}"/>
    <cellStyle name="Percent 10 20 22" xfId="15223" xr:uid="{00000000-0005-0000-0000-0000993B0000}"/>
    <cellStyle name="Percent 10 20 23" xfId="15224" xr:uid="{00000000-0005-0000-0000-00009A3B0000}"/>
    <cellStyle name="Percent 10 20 24" xfId="15225" xr:uid="{00000000-0005-0000-0000-00009B3B0000}"/>
    <cellStyle name="Percent 10 20 25" xfId="15226" xr:uid="{00000000-0005-0000-0000-00009C3B0000}"/>
    <cellStyle name="Percent 10 20 26" xfId="15227" xr:uid="{00000000-0005-0000-0000-00009D3B0000}"/>
    <cellStyle name="Percent 10 20 27" xfId="15228" xr:uid="{00000000-0005-0000-0000-00009E3B0000}"/>
    <cellStyle name="Percent 10 20 28" xfId="15229" xr:uid="{00000000-0005-0000-0000-00009F3B0000}"/>
    <cellStyle name="Percent 10 20 29" xfId="15230" xr:uid="{00000000-0005-0000-0000-0000A03B0000}"/>
    <cellStyle name="Percent 10 20 3" xfId="15231" xr:uid="{00000000-0005-0000-0000-0000A13B0000}"/>
    <cellStyle name="Percent 10 20 30" xfId="15232" xr:uid="{00000000-0005-0000-0000-0000A23B0000}"/>
    <cellStyle name="Percent 10 20 31" xfId="15233" xr:uid="{00000000-0005-0000-0000-0000A33B0000}"/>
    <cellStyle name="Percent 10 20 32" xfId="15234" xr:uid="{00000000-0005-0000-0000-0000A43B0000}"/>
    <cellStyle name="Percent 10 20 33" xfId="15235" xr:uid="{00000000-0005-0000-0000-0000A53B0000}"/>
    <cellStyle name="Percent 10 20 34" xfId="15236" xr:uid="{00000000-0005-0000-0000-0000A63B0000}"/>
    <cellStyle name="Percent 10 20 35" xfId="15237" xr:uid="{00000000-0005-0000-0000-0000A73B0000}"/>
    <cellStyle name="Percent 10 20 4" xfId="15238" xr:uid="{00000000-0005-0000-0000-0000A83B0000}"/>
    <cellStyle name="Percent 10 20 5" xfId="15239" xr:uid="{00000000-0005-0000-0000-0000A93B0000}"/>
    <cellStyle name="Percent 10 20 6" xfId="15240" xr:uid="{00000000-0005-0000-0000-0000AA3B0000}"/>
    <cellStyle name="Percent 10 20 7" xfId="15241" xr:uid="{00000000-0005-0000-0000-0000AB3B0000}"/>
    <cellStyle name="Percent 10 20 8" xfId="15242" xr:uid="{00000000-0005-0000-0000-0000AC3B0000}"/>
    <cellStyle name="Percent 10 20 9" xfId="15243" xr:uid="{00000000-0005-0000-0000-0000AD3B0000}"/>
    <cellStyle name="Percent 10 21" xfId="15244" xr:uid="{00000000-0005-0000-0000-0000AE3B0000}"/>
    <cellStyle name="Percent 10 21 10" xfId="15245" xr:uid="{00000000-0005-0000-0000-0000AF3B0000}"/>
    <cellStyle name="Percent 10 21 11" xfId="15246" xr:uid="{00000000-0005-0000-0000-0000B03B0000}"/>
    <cellStyle name="Percent 10 21 12" xfId="15247" xr:uid="{00000000-0005-0000-0000-0000B13B0000}"/>
    <cellStyle name="Percent 10 21 13" xfId="15248" xr:uid="{00000000-0005-0000-0000-0000B23B0000}"/>
    <cellStyle name="Percent 10 21 14" xfId="15249" xr:uid="{00000000-0005-0000-0000-0000B33B0000}"/>
    <cellStyle name="Percent 10 21 15" xfId="15250" xr:uid="{00000000-0005-0000-0000-0000B43B0000}"/>
    <cellStyle name="Percent 10 21 16" xfId="15251" xr:uid="{00000000-0005-0000-0000-0000B53B0000}"/>
    <cellStyle name="Percent 10 21 17" xfId="15252" xr:uid="{00000000-0005-0000-0000-0000B63B0000}"/>
    <cellStyle name="Percent 10 21 18" xfId="15253" xr:uid="{00000000-0005-0000-0000-0000B73B0000}"/>
    <cellStyle name="Percent 10 21 19" xfId="15254" xr:uid="{00000000-0005-0000-0000-0000B83B0000}"/>
    <cellStyle name="Percent 10 21 2" xfId="15255" xr:uid="{00000000-0005-0000-0000-0000B93B0000}"/>
    <cellStyle name="Percent 10 21 20" xfId="15256" xr:uid="{00000000-0005-0000-0000-0000BA3B0000}"/>
    <cellStyle name="Percent 10 21 21" xfId="15257" xr:uid="{00000000-0005-0000-0000-0000BB3B0000}"/>
    <cellStyle name="Percent 10 21 22" xfId="15258" xr:uid="{00000000-0005-0000-0000-0000BC3B0000}"/>
    <cellStyle name="Percent 10 21 23" xfId="15259" xr:uid="{00000000-0005-0000-0000-0000BD3B0000}"/>
    <cellStyle name="Percent 10 21 24" xfId="15260" xr:uid="{00000000-0005-0000-0000-0000BE3B0000}"/>
    <cellStyle name="Percent 10 21 25" xfId="15261" xr:uid="{00000000-0005-0000-0000-0000BF3B0000}"/>
    <cellStyle name="Percent 10 21 26" xfId="15262" xr:uid="{00000000-0005-0000-0000-0000C03B0000}"/>
    <cellStyle name="Percent 10 21 27" xfId="15263" xr:uid="{00000000-0005-0000-0000-0000C13B0000}"/>
    <cellStyle name="Percent 10 21 28" xfId="15264" xr:uid="{00000000-0005-0000-0000-0000C23B0000}"/>
    <cellStyle name="Percent 10 21 29" xfId="15265" xr:uid="{00000000-0005-0000-0000-0000C33B0000}"/>
    <cellStyle name="Percent 10 21 3" xfId="15266" xr:uid="{00000000-0005-0000-0000-0000C43B0000}"/>
    <cellStyle name="Percent 10 21 30" xfId="15267" xr:uid="{00000000-0005-0000-0000-0000C53B0000}"/>
    <cellStyle name="Percent 10 21 31" xfId="15268" xr:uid="{00000000-0005-0000-0000-0000C63B0000}"/>
    <cellStyle name="Percent 10 21 32" xfId="15269" xr:uid="{00000000-0005-0000-0000-0000C73B0000}"/>
    <cellStyle name="Percent 10 21 33" xfId="15270" xr:uid="{00000000-0005-0000-0000-0000C83B0000}"/>
    <cellStyle name="Percent 10 21 34" xfId="15271" xr:uid="{00000000-0005-0000-0000-0000C93B0000}"/>
    <cellStyle name="Percent 10 21 35" xfId="15272" xr:uid="{00000000-0005-0000-0000-0000CA3B0000}"/>
    <cellStyle name="Percent 10 21 4" xfId="15273" xr:uid="{00000000-0005-0000-0000-0000CB3B0000}"/>
    <cellStyle name="Percent 10 21 5" xfId="15274" xr:uid="{00000000-0005-0000-0000-0000CC3B0000}"/>
    <cellStyle name="Percent 10 21 6" xfId="15275" xr:uid="{00000000-0005-0000-0000-0000CD3B0000}"/>
    <cellStyle name="Percent 10 21 7" xfId="15276" xr:uid="{00000000-0005-0000-0000-0000CE3B0000}"/>
    <cellStyle name="Percent 10 21 8" xfId="15277" xr:uid="{00000000-0005-0000-0000-0000CF3B0000}"/>
    <cellStyle name="Percent 10 21 9" xfId="15278" xr:uid="{00000000-0005-0000-0000-0000D03B0000}"/>
    <cellStyle name="Percent 10 22" xfId="15279" xr:uid="{00000000-0005-0000-0000-0000D13B0000}"/>
    <cellStyle name="Percent 10 22 10" xfId="15280" xr:uid="{00000000-0005-0000-0000-0000D23B0000}"/>
    <cellStyle name="Percent 10 22 11" xfId="15281" xr:uid="{00000000-0005-0000-0000-0000D33B0000}"/>
    <cellStyle name="Percent 10 22 12" xfId="15282" xr:uid="{00000000-0005-0000-0000-0000D43B0000}"/>
    <cellStyle name="Percent 10 22 13" xfId="15283" xr:uid="{00000000-0005-0000-0000-0000D53B0000}"/>
    <cellStyle name="Percent 10 22 14" xfId="15284" xr:uid="{00000000-0005-0000-0000-0000D63B0000}"/>
    <cellStyle name="Percent 10 22 15" xfId="15285" xr:uid="{00000000-0005-0000-0000-0000D73B0000}"/>
    <cellStyle name="Percent 10 22 16" xfId="15286" xr:uid="{00000000-0005-0000-0000-0000D83B0000}"/>
    <cellStyle name="Percent 10 22 17" xfId="15287" xr:uid="{00000000-0005-0000-0000-0000D93B0000}"/>
    <cellStyle name="Percent 10 22 18" xfId="15288" xr:uid="{00000000-0005-0000-0000-0000DA3B0000}"/>
    <cellStyle name="Percent 10 22 19" xfId="15289" xr:uid="{00000000-0005-0000-0000-0000DB3B0000}"/>
    <cellStyle name="Percent 10 22 2" xfId="15290" xr:uid="{00000000-0005-0000-0000-0000DC3B0000}"/>
    <cellStyle name="Percent 10 22 20" xfId="15291" xr:uid="{00000000-0005-0000-0000-0000DD3B0000}"/>
    <cellStyle name="Percent 10 22 21" xfId="15292" xr:uid="{00000000-0005-0000-0000-0000DE3B0000}"/>
    <cellStyle name="Percent 10 22 22" xfId="15293" xr:uid="{00000000-0005-0000-0000-0000DF3B0000}"/>
    <cellStyle name="Percent 10 22 23" xfId="15294" xr:uid="{00000000-0005-0000-0000-0000E03B0000}"/>
    <cellStyle name="Percent 10 22 24" xfId="15295" xr:uid="{00000000-0005-0000-0000-0000E13B0000}"/>
    <cellStyle name="Percent 10 22 25" xfId="15296" xr:uid="{00000000-0005-0000-0000-0000E23B0000}"/>
    <cellStyle name="Percent 10 22 26" xfId="15297" xr:uid="{00000000-0005-0000-0000-0000E33B0000}"/>
    <cellStyle name="Percent 10 22 27" xfId="15298" xr:uid="{00000000-0005-0000-0000-0000E43B0000}"/>
    <cellStyle name="Percent 10 22 28" xfId="15299" xr:uid="{00000000-0005-0000-0000-0000E53B0000}"/>
    <cellStyle name="Percent 10 22 29" xfId="15300" xr:uid="{00000000-0005-0000-0000-0000E63B0000}"/>
    <cellStyle name="Percent 10 22 3" xfId="15301" xr:uid="{00000000-0005-0000-0000-0000E73B0000}"/>
    <cellStyle name="Percent 10 22 30" xfId="15302" xr:uid="{00000000-0005-0000-0000-0000E83B0000}"/>
    <cellStyle name="Percent 10 22 31" xfId="15303" xr:uid="{00000000-0005-0000-0000-0000E93B0000}"/>
    <cellStyle name="Percent 10 22 32" xfId="15304" xr:uid="{00000000-0005-0000-0000-0000EA3B0000}"/>
    <cellStyle name="Percent 10 22 33" xfId="15305" xr:uid="{00000000-0005-0000-0000-0000EB3B0000}"/>
    <cellStyle name="Percent 10 22 34" xfId="15306" xr:uid="{00000000-0005-0000-0000-0000EC3B0000}"/>
    <cellStyle name="Percent 10 22 35" xfId="15307" xr:uid="{00000000-0005-0000-0000-0000ED3B0000}"/>
    <cellStyle name="Percent 10 22 4" xfId="15308" xr:uid="{00000000-0005-0000-0000-0000EE3B0000}"/>
    <cellStyle name="Percent 10 22 5" xfId="15309" xr:uid="{00000000-0005-0000-0000-0000EF3B0000}"/>
    <cellStyle name="Percent 10 22 6" xfId="15310" xr:uid="{00000000-0005-0000-0000-0000F03B0000}"/>
    <cellStyle name="Percent 10 22 7" xfId="15311" xr:uid="{00000000-0005-0000-0000-0000F13B0000}"/>
    <cellStyle name="Percent 10 22 8" xfId="15312" xr:uid="{00000000-0005-0000-0000-0000F23B0000}"/>
    <cellStyle name="Percent 10 22 9" xfId="15313" xr:uid="{00000000-0005-0000-0000-0000F33B0000}"/>
    <cellStyle name="Percent 10 23" xfId="15314" xr:uid="{00000000-0005-0000-0000-0000F43B0000}"/>
    <cellStyle name="Percent 10 23 10" xfId="15315" xr:uid="{00000000-0005-0000-0000-0000F53B0000}"/>
    <cellStyle name="Percent 10 23 11" xfId="15316" xr:uid="{00000000-0005-0000-0000-0000F63B0000}"/>
    <cellStyle name="Percent 10 23 12" xfId="15317" xr:uid="{00000000-0005-0000-0000-0000F73B0000}"/>
    <cellStyle name="Percent 10 23 13" xfId="15318" xr:uid="{00000000-0005-0000-0000-0000F83B0000}"/>
    <cellStyle name="Percent 10 23 14" xfId="15319" xr:uid="{00000000-0005-0000-0000-0000F93B0000}"/>
    <cellStyle name="Percent 10 23 15" xfId="15320" xr:uid="{00000000-0005-0000-0000-0000FA3B0000}"/>
    <cellStyle name="Percent 10 23 16" xfId="15321" xr:uid="{00000000-0005-0000-0000-0000FB3B0000}"/>
    <cellStyle name="Percent 10 23 17" xfId="15322" xr:uid="{00000000-0005-0000-0000-0000FC3B0000}"/>
    <cellStyle name="Percent 10 23 18" xfId="15323" xr:uid="{00000000-0005-0000-0000-0000FD3B0000}"/>
    <cellStyle name="Percent 10 23 19" xfId="15324" xr:uid="{00000000-0005-0000-0000-0000FE3B0000}"/>
    <cellStyle name="Percent 10 23 2" xfId="15325" xr:uid="{00000000-0005-0000-0000-0000FF3B0000}"/>
    <cellStyle name="Percent 10 23 20" xfId="15326" xr:uid="{00000000-0005-0000-0000-0000003C0000}"/>
    <cellStyle name="Percent 10 23 21" xfId="15327" xr:uid="{00000000-0005-0000-0000-0000013C0000}"/>
    <cellStyle name="Percent 10 23 22" xfId="15328" xr:uid="{00000000-0005-0000-0000-0000023C0000}"/>
    <cellStyle name="Percent 10 23 23" xfId="15329" xr:uid="{00000000-0005-0000-0000-0000033C0000}"/>
    <cellStyle name="Percent 10 23 24" xfId="15330" xr:uid="{00000000-0005-0000-0000-0000043C0000}"/>
    <cellStyle name="Percent 10 23 25" xfId="15331" xr:uid="{00000000-0005-0000-0000-0000053C0000}"/>
    <cellStyle name="Percent 10 23 26" xfId="15332" xr:uid="{00000000-0005-0000-0000-0000063C0000}"/>
    <cellStyle name="Percent 10 23 27" xfId="15333" xr:uid="{00000000-0005-0000-0000-0000073C0000}"/>
    <cellStyle name="Percent 10 23 28" xfId="15334" xr:uid="{00000000-0005-0000-0000-0000083C0000}"/>
    <cellStyle name="Percent 10 23 29" xfId="15335" xr:uid="{00000000-0005-0000-0000-0000093C0000}"/>
    <cellStyle name="Percent 10 23 3" xfId="15336" xr:uid="{00000000-0005-0000-0000-00000A3C0000}"/>
    <cellStyle name="Percent 10 23 30" xfId="15337" xr:uid="{00000000-0005-0000-0000-00000B3C0000}"/>
    <cellStyle name="Percent 10 23 31" xfId="15338" xr:uid="{00000000-0005-0000-0000-00000C3C0000}"/>
    <cellStyle name="Percent 10 23 32" xfId="15339" xr:uid="{00000000-0005-0000-0000-00000D3C0000}"/>
    <cellStyle name="Percent 10 23 33" xfId="15340" xr:uid="{00000000-0005-0000-0000-00000E3C0000}"/>
    <cellStyle name="Percent 10 23 34" xfId="15341" xr:uid="{00000000-0005-0000-0000-00000F3C0000}"/>
    <cellStyle name="Percent 10 23 35" xfId="15342" xr:uid="{00000000-0005-0000-0000-0000103C0000}"/>
    <cellStyle name="Percent 10 23 4" xfId="15343" xr:uid="{00000000-0005-0000-0000-0000113C0000}"/>
    <cellStyle name="Percent 10 23 5" xfId="15344" xr:uid="{00000000-0005-0000-0000-0000123C0000}"/>
    <cellStyle name="Percent 10 23 6" xfId="15345" xr:uid="{00000000-0005-0000-0000-0000133C0000}"/>
    <cellStyle name="Percent 10 23 7" xfId="15346" xr:uid="{00000000-0005-0000-0000-0000143C0000}"/>
    <cellStyle name="Percent 10 23 8" xfId="15347" xr:uid="{00000000-0005-0000-0000-0000153C0000}"/>
    <cellStyle name="Percent 10 23 9" xfId="15348" xr:uid="{00000000-0005-0000-0000-0000163C0000}"/>
    <cellStyle name="Percent 10 24" xfId="15349" xr:uid="{00000000-0005-0000-0000-0000173C0000}"/>
    <cellStyle name="Percent 10 24 10" xfId="15350" xr:uid="{00000000-0005-0000-0000-0000183C0000}"/>
    <cellStyle name="Percent 10 24 11" xfId="15351" xr:uid="{00000000-0005-0000-0000-0000193C0000}"/>
    <cellStyle name="Percent 10 24 12" xfId="15352" xr:uid="{00000000-0005-0000-0000-00001A3C0000}"/>
    <cellStyle name="Percent 10 24 13" xfId="15353" xr:uid="{00000000-0005-0000-0000-00001B3C0000}"/>
    <cellStyle name="Percent 10 24 14" xfId="15354" xr:uid="{00000000-0005-0000-0000-00001C3C0000}"/>
    <cellStyle name="Percent 10 24 15" xfId="15355" xr:uid="{00000000-0005-0000-0000-00001D3C0000}"/>
    <cellStyle name="Percent 10 24 16" xfId="15356" xr:uid="{00000000-0005-0000-0000-00001E3C0000}"/>
    <cellStyle name="Percent 10 24 17" xfId="15357" xr:uid="{00000000-0005-0000-0000-00001F3C0000}"/>
    <cellStyle name="Percent 10 24 18" xfId="15358" xr:uid="{00000000-0005-0000-0000-0000203C0000}"/>
    <cellStyle name="Percent 10 24 19" xfId="15359" xr:uid="{00000000-0005-0000-0000-0000213C0000}"/>
    <cellStyle name="Percent 10 24 2" xfId="15360" xr:uid="{00000000-0005-0000-0000-0000223C0000}"/>
    <cellStyle name="Percent 10 24 20" xfId="15361" xr:uid="{00000000-0005-0000-0000-0000233C0000}"/>
    <cellStyle name="Percent 10 24 21" xfId="15362" xr:uid="{00000000-0005-0000-0000-0000243C0000}"/>
    <cellStyle name="Percent 10 24 22" xfId="15363" xr:uid="{00000000-0005-0000-0000-0000253C0000}"/>
    <cellStyle name="Percent 10 24 23" xfId="15364" xr:uid="{00000000-0005-0000-0000-0000263C0000}"/>
    <cellStyle name="Percent 10 24 24" xfId="15365" xr:uid="{00000000-0005-0000-0000-0000273C0000}"/>
    <cellStyle name="Percent 10 24 25" xfId="15366" xr:uid="{00000000-0005-0000-0000-0000283C0000}"/>
    <cellStyle name="Percent 10 24 26" xfId="15367" xr:uid="{00000000-0005-0000-0000-0000293C0000}"/>
    <cellStyle name="Percent 10 24 27" xfId="15368" xr:uid="{00000000-0005-0000-0000-00002A3C0000}"/>
    <cellStyle name="Percent 10 24 28" xfId="15369" xr:uid="{00000000-0005-0000-0000-00002B3C0000}"/>
    <cellStyle name="Percent 10 24 29" xfId="15370" xr:uid="{00000000-0005-0000-0000-00002C3C0000}"/>
    <cellStyle name="Percent 10 24 3" xfId="15371" xr:uid="{00000000-0005-0000-0000-00002D3C0000}"/>
    <cellStyle name="Percent 10 24 30" xfId="15372" xr:uid="{00000000-0005-0000-0000-00002E3C0000}"/>
    <cellStyle name="Percent 10 24 31" xfId="15373" xr:uid="{00000000-0005-0000-0000-00002F3C0000}"/>
    <cellStyle name="Percent 10 24 32" xfId="15374" xr:uid="{00000000-0005-0000-0000-0000303C0000}"/>
    <cellStyle name="Percent 10 24 33" xfId="15375" xr:uid="{00000000-0005-0000-0000-0000313C0000}"/>
    <cellStyle name="Percent 10 24 34" xfId="15376" xr:uid="{00000000-0005-0000-0000-0000323C0000}"/>
    <cellStyle name="Percent 10 24 35" xfId="15377" xr:uid="{00000000-0005-0000-0000-0000333C0000}"/>
    <cellStyle name="Percent 10 24 4" xfId="15378" xr:uid="{00000000-0005-0000-0000-0000343C0000}"/>
    <cellStyle name="Percent 10 24 5" xfId="15379" xr:uid="{00000000-0005-0000-0000-0000353C0000}"/>
    <cellStyle name="Percent 10 24 6" xfId="15380" xr:uid="{00000000-0005-0000-0000-0000363C0000}"/>
    <cellStyle name="Percent 10 24 7" xfId="15381" xr:uid="{00000000-0005-0000-0000-0000373C0000}"/>
    <cellStyle name="Percent 10 24 8" xfId="15382" xr:uid="{00000000-0005-0000-0000-0000383C0000}"/>
    <cellStyle name="Percent 10 24 9" xfId="15383" xr:uid="{00000000-0005-0000-0000-0000393C0000}"/>
    <cellStyle name="Percent 10 25" xfId="15384" xr:uid="{00000000-0005-0000-0000-00003A3C0000}"/>
    <cellStyle name="Percent 10 25 10" xfId="15385" xr:uid="{00000000-0005-0000-0000-00003B3C0000}"/>
    <cellStyle name="Percent 10 25 11" xfId="15386" xr:uid="{00000000-0005-0000-0000-00003C3C0000}"/>
    <cellStyle name="Percent 10 25 12" xfId="15387" xr:uid="{00000000-0005-0000-0000-00003D3C0000}"/>
    <cellStyle name="Percent 10 25 13" xfId="15388" xr:uid="{00000000-0005-0000-0000-00003E3C0000}"/>
    <cellStyle name="Percent 10 25 14" xfId="15389" xr:uid="{00000000-0005-0000-0000-00003F3C0000}"/>
    <cellStyle name="Percent 10 25 15" xfId="15390" xr:uid="{00000000-0005-0000-0000-0000403C0000}"/>
    <cellStyle name="Percent 10 25 16" xfId="15391" xr:uid="{00000000-0005-0000-0000-0000413C0000}"/>
    <cellStyle name="Percent 10 25 17" xfId="15392" xr:uid="{00000000-0005-0000-0000-0000423C0000}"/>
    <cellStyle name="Percent 10 25 18" xfId="15393" xr:uid="{00000000-0005-0000-0000-0000433C0000}"/>
    <cellStyle name="Percent 10 25 19" xfId="15394" xr:uid="{00000000-0005-0000-0000-0000443C0000}"/>
    <cellStyle name="Percent 10 25 2" xfId="15395" xr:uid="{00000000-0005-0000-0000-0000453C0000}"/>
    <cellStyle name="Percent 10 25 20" xfId="15396" xr:uid="{00000000-0005-0000-0000-0000463C0000}"/>
    <cellStyle name="Percent 10 25 21" xfId="15397" xr:uid="{00000000-0005-0000-0000-0000473C0000}"/>
    <cellStyle name="Percent 10 25 22" xfId="15398" xr:uid="{00000000-0005-0000-0000-0000483C0000}"/>
    <cellStyle name="Percent 10 25 23" xfId="15399" xr:uid="{00000000-0005-0000-0000-0000493C0000}"/>
    <cellStyle name="Percent 10 25 24" xfId="15400" xr:uid="{00000000-0005-0000-0000-00004A3C0000}"/>
    <cellStyle name="Percent 10 25 25" xfId="15401" xr:uid="{00000000-0005-0000-0000-00004B3C0000}"/>
    <cellStyle name="Percent 10 25 26" xfId="15402" xr:uid="{00000000-0005-0000-0000-00004C3C0000}"/>
    <cellStyle name="Percent 10 25 27" xfId="15403" xr:uid="{00000000-0005-0000-0000-00004D3C0000}"/>
    <cellStyle name="Percent 10 25 28" xfId="15404" xr:uid="{00000000-0005-0000-0000-00004E3C0000}"/>
    <cellStyle name="Percent 10 25 29" xfId="15405" xr:uid="{00000000-0005-0000-0000-00004F3C0000}"/>
    <cellStyle name="Percent 10 25 3" xfId="15406" xr:uid="{00000000-0005-0000-0000-0000503C0000}"/>
    <cellStyle name="Percent 10 25 30" xfId="15407" xr:uid="{00000000-0005-0000-0000-0000513C0000}"/>
    <cellStyle name="Percent 10 25 31" xfId="15408" xr:uid="{00000000-0005-0000-0000-0000523C0000}"/>
    <cellStyle name="Percent 10 25 32" xfId="15409" xr:uid="{00000000-0005-0000-0000-0000533C0000}"/>
    <cellStyle name="Percent 10 25 33" xfId="15410" xr:uid="{00000000-0005-0000-0000-0000543C0000}"/>
    <cellStyle name="Percent 10 25 34" xfId="15411" xr:uid="{00000000-0005-0000-0000-0000553C0000}"/>
    <cellStyle name="Percent 10 25 35" xfId="15412" xr:uid="{00000000-0005-0000-0000-0000563C0000}"/>
    <cellStyle name="Percent 10 25 4" xfId="15413" xr:uid="{00000000-0005-0000-0000-0000573C0000}"/>
    <cellStyle name="Percent 10 25 5" xfId="15414" xr:uid="{00000000-0005-0000-0000-0000583C0000}"/>
    <cellStyle name="Percent 10 25 6" xfId="15415" xr:uid="{00000000-0005-0000-0000-0000593C0000}"/>
    <cellStyle name="Percent 10 25 7" xfId="15416" xr:uid="{00000000-0005-0000-0000-00005A3C0000}"/>
    <cellStyle name="Percent 10 25 8" xfId="15417" xr:uid="{00000000-0005-0000-0000-00005B3C0000}"/>
    <cellStyle name="Percent 10 25 9" xfId="15418" xr:uid="{00000000-0005-0000-0000-00005C3C0000}"/>
    <cellStyle name="Percent 10 26" xfId="14823" xr:uid="{00000000-0005-0000-0000-00005D3C0000}"/>
    <cellStyle name="Percent 10 3" xfId="15419" xr:uid="{00000000-0005-0000-0000-00005E3C0000}"/>
    <cellStyle name="Percent 10 3 10" xfId="15420" xr:uid="{00000000-0005-0000-0000-00005F3C0000}"/>
    <cellStyle name="Percent 10 3 11" xfId="15421" xr:uid="{00000000-0005-0000-0000-0000603C0000}"/>
    <cellStyle name="Percent 10 3 12" xfId="15422" xr:uid="{00000000-0005-0000-0000-0000613C0000}"/>
    <cellStyle name="Percent 10 3 13" xfId="15423" xr:uid="{00000000-0005-0000-0000-0000623C0000}"/>
    <cellStyle name="Percent 10 3 14" xfId="15424" xr:uid="{00000000-0005-0000-0000-0000633C0000}"/>
    <cellStyle name="Percent 10 3 15" xfId="15425" xr:uid="{00000000-0005-0000-0000-0000643C0000}"/>
    <cellStyle name="Percent 10 3 16" xfId="15426" xr:uid="{00000000-0005-0000-0000-0000653C0000}"/>
    <cellStyle name="Percent 10 3 17" xfId="15427" xr:uid="{00000000-0005-0000-0000-0000663C0000}"/>
    <cellStyle name="Percent 10 3 18" xfId="15428" xr:uid="{00000000-0005-0000-0000-0000673C0000}"/>
    <cellStyle name="Percent 10 3 19" xfId="15429" xr:uid="{00000000-0005-0000-0000-0000683C0000}"/>
    <cellStyle name="Percent 10 3 2" xfId="15430" xr:uid="{00000000-0005-0000-0000-0000693C0000}"/>
    <cellStyle name="Percent 10 3 20" xfId="15431" xr:uid="{00000000-0005-0000-0000-00006A3C0000}"/>
    <cellStyle name="Percent 10 3 21" xfId="15432" xr:uid="{00000000-0005-0000-0000-00006B3C0000}"/>
    <cellStyle name="Percent 10 3 22" xfId="15433" xr:uid="{00000000-0005-0000-0000-00006C3C0000}"/>
    <cellStyle name="Percent 10 3 23" xfId="15434" xr:uid="{00000000-0005-0000-0000-00006D3C0000}"/>
    <cellStyle name="Percent 10 3 24" xfId="15435" xr:uid="{00000000-0005-0000-0000-00006E3C0000}"/>
    <cellStyle name="Percent 10 3 25" xfId="15436" xr:uid="{00000000-0005-0000-0000-00006F3C0000}"/>
    <cellStyle name="Percent 10 3 26" xfId="15437" xr:uid="{00000000-0005-0000-0000-0000703C0000}"/>
    <cellStyle name="Percent 10 3 27" xfId="15438" xr:uid="{00000000-0005-0000-0000-0000713C0000}"/>
    <cellStyle name="Percent 10 3 28" xfId="15439" xr:uid="{00000000-0005-0000-0000-0000723C0000}"/>
    <cellStyle name="Percent 10 3 29" xfId="15440" xr:uid="{00000000-0005-0000-0000-0000733C0000}"/>
    <cellStyle name="Percent 10 3 3" xfId="15441" xr:uid="{00000000-0005-0000-0000-0000743C0000}"/>
    <cellStyle name="Percent 10 3 30" xfId="15442" xr:uid="{00000000-0005-0000-0000-0000753C0000}"/>
    <cellStyle name="Percent 10 3 31" xfId="15443" xr:uid="{00000000-0005-0000-0000-0000763C0000}"/>
    <cellStyle name="Percent 10 3 32" xfId="15444" xr:uid="{00000000-0005-0000-0000-0000773C0000}"/>
    <cellStyle name="Percent 10 3 33" xfId="15445" xr:uid="{00000000-0005-0000-0000-0000783C0000}"/>
    <cellStyle name="Percent 10 3 34" xfId="15446" xr:uid="{00000000-0005-0000-0000-0000793C0000}"/>
    <cellStyle name="Percent 10 3 35" xfId="15447" xr:uid="{00000000-0005-0000-0000-00007A3C0000}"/>
    <cellStyle name="Percent 10 3 4" xfId="15448" xr:uid="{00000000-0005-0000-0000-00007B3C0000}"/>
    <cellStyle name="Percent 10 3 5" xfId="15449" xr:uid="{00000000-0005-0000-0000-00007C3C0000}"/>
    <cellStyle name="Percent 10 3 6" xfId="15450" xr:uid="{00000000-0005-0000-0000-00007D3C0000}"/>
    <cellStyle name="Percent 10 3 7" xfId="15451" xr:uid="{00000000-0005-0000-0000-00007E3C0000}"/>
    <cellStyle name="Percent 10 3 8" xfId="15452" xr:uid="{00000000-0005-0000-0000-00007F3C0000}"/>
    <cellStyle name="Percent 10 3 9" xfId="15453" xr:uid="{00000000-0005-0000-0000-0000803C0000}"/>
    <cellStyle name="Percent 10 4" xfId="15454" xr:uid="{00000000-0005-0000-0000-0000813C0000}"/>
    <cellStyle name="Percent 10 4 10" xfId="15455" xr:uid="{00000000-0005-0000-0000-0000823C0000}"/>
    <cellStyle name="Percent 10 4 11" xfId="15456" xr:uid="{00000000-0005-0000-0000-0000833C0000}"/>
    <cellStyle name="Percent 10 4 12" xfId="15457" xr:uid="{00000000-0005-0000-0000-0000843C0000}"/>
    <cellStyle name="Percent 10 4 13" xfId="15458" xr:uid="{00000000-0005-0000-0000-0000853C0000}"/>
    <cellStyle name="Percent 10 4 14" xfId="15459" xr:uid="{00000000-0005-0000-0000-0000863C0000}"/>
    <cellStyle name="Percent 10 4 15" xfId="15460" xr:uid="{00000000-0005-0000-0000-0000873C0000}"/>
    <cellStyle name="Percent 10 4 16" xfId="15461" xr:uid="{00000000-0005-0000-0000-0000883C0000}"/>
    <cellStyle name="Percent 10 4 17" xfId="15462" xr:uid="{00000000-0005-0000-0000-0000893C0000}"/>
    <cellStyle name="Percent 10 4 18" xfId="15463" xr:uid="{00000000-0005-0000-0000-00008A3C0000}"/>
    <cellStyle name="Percent 10 4 19" xfId="15464" xr:uid="{00000000-0005-0000-0000-00008B3C0000}"/>
    <cellStyle name="Percent 10 4 2" xfId="15465" xr:uid="{00000000-0005-0000-0000-00008C3C0000}"/>
    <cellStyle name="Percent 10 4 20" xfId="15466" xr:uid="{00000000-0005-0000-0000-00008D3C0000}"/>
    <cellStyle name="Percent 10 4 21" xfId="15467" xr:uid="{00000000-0005-0000-0000-00008E3C0000}"/>
    <cellStyle name="Percent 10 4 22" xfId="15468" xr:uid="{00000000-0005-0000-0000-00008F3C0000}"/>
    <cellStyle name="Percent 10 4 23" xfId="15469" xr:uid="{00000000-0005-0000-0000-0000903C0000}"/>
    <cellStyle name="Percent 10 4 24" xfId="15470" xr:uid="{00000000-0005-0000-0000-0000913C0000}"/>
    <cellStyle name="Percent 10 4 25" xfId="15471" xr:uid="{00000000-0005-0000-0000-0000923C0000}"/>
    <cellStyle name="Percent 10 4 26" xfId="15472" xr:uid="{00000000-0005-0000-0000-0000933C0000}"/>
    <cellStyle name="Percent 10 4 27" xfId="15473" xr:uid="{00000000-0005-0000-0000-0000943C0000}"/>
    <cellStyle name="Percent 10 4 28" xfId="15474" xr:uid="{00000000-0005-0000-0000-0000953C0000}"/>
    <cellStyle name="Percent 10 4 29" xfId="15475" xr:uid="{00000000-0005-0000-0000-0000963C0000}"/>
    <cellStyle name="Percent 10 4 3" xfId="15476" xr:uid="{00000000-0005-0000-0000-0000973C0000}"/>
    <cellStyle name="Percent 10 4 30" xfId="15477" xr:uid="{00000000-0005-0000-0000-0000983C0000}"/>
    <cellStyle name="Percent 10 4 31" xfId="15478" xr:uid="{00000000-0005-0000-0000-0000993C0000}"/>
    <cellStyle name="Percent 10 4 32" xfId="15479" xr:uid="{00000000-0005-0000-0000-00009A3C0000}"/>
    <cellStyle name="Percent 10 4 33" xfId="15480" xr:uid="{00000000-0005-0000-0000-00009B3C0000}"/>
    <cellStyle name="Percent 10 4 34" xfId="15481" xr:uid="{00000000-0005-0000-0000-00009C3C0000}"/>
    <cellStyle name="Percent 10 4 35" xfId="15482" xr:uid="{00000000-0005-0000-0000-00009D3C0000}"/>
    <cellStyle name="Percent 10 4 4" xfId="15483" xr:uid="{00000000-0005-0000-0000-00009E3C0000}"/>
    <cellStyle name="Percent 10 4 5" xfId="15484" xr:uid="{00000000-0005-0000-0000-00009F3C0000}"/>
    <cellStyle name="Percent 10 4 6" xfId="15485" xr:uid="{00000000-0005-0000-0000-0000A03C0000}"/>
    <cellStyle name="Percent 10 4 7" xfId="15486" xr:uid="{00000000-0005-0000-0000-0000A13C0000}"/>
    <cellStyle name="Percent 10 4 8" xfId="15487" xr:uid="{00000000-0005-0000-0000-0000A23C0000}"/>
    <cellStyle name="Percent 10 4 9" xfId="15488" xr:uid="{00000000-0005-0000-0000-0000A33C0000}"/>
    <cellStyle name="Percent 10 5" xfId="15489" xr:uid="{00000000-0005-0000-0000-0000A43C0000}"/>
    <cellStyle name="Percent 10 5 10" xfId="15490" xr:uid="{00000000-0005-0000-0000-0000A53C0000}"/>
    <cellStyle name="Percent 10 5 11" xfId="15491" xr:uid="{00000000-0005-0000-0000-0000A63C0000}"/>
    <cellStyle name="Percent 10 5 12" xfId="15492" xr:uid="{00000000-0005-0000-0000-0000A73C0000}"/>
    <cellStyle name="Percent 10 5 13" xfId="15493" xr:uid="{00000000-0005-0000-0000-0000A83C0000}"/>
    <cellStyle name="Percent 10 5 14" xfId="15494" xr:uid="{00000000-0005-0000-0000-0000A93C0000}"/>
    <cellStyle name="Percent 10 5 15" xfId="15495" xr:uid="{00000000-0005-0000-0000-0000AA3C0000}"/>
    <cellStyle name="Percent 10 5 16" xfId="15496" xr:uid="{00000000-0005-0000-0000-0000AB3C0000}"/>
    <cellStyle name="Percent 10 5 17" xfId="15497" xr:uid="{00000000-0005-0000-0000-0000AC3C0000}"/>
    <cellStyle name="Percent 10 5 18" xfId="15498" xr:uid="{00000000-0005-0000-0000-0000AD3C0000}"/>
    <cellStyle name="Percent 10 5 19" xfId="15499" xr:uid="{00000000-0005-0000-0000-0000AE3C0000}"/>
    <cellStyle name="Percent 10 5 2" xfId="15500" xr:uid="{00000000-0005-0000-0000-0000AF3C0000}"/>
    <cellStyle name="Percent 10 5 20" xfId="15501" xr:uid="{00000000-0005-0000-0000-0000B03C0000}"/>
    <cellStyle name="Percent 10 5 21" xfId="15502" xr:uid="{00000000-0005-0000-0000-0000B13C0000}"/>
    <cellStyle name="Percent 10 5 22" xfId="15503" xr:uid="{00000000-0005-0000-0000-0000B23C0000}"/>
    <cellStyle name="Percent 10 5 23" xfId="15504" xr:uid="{00000000-0005-0000-0000-0000B33C0000}"/>
    <cellStyle name="Percent 10 5 24" xfId="15505" xr:uid="{00000000-0005-0000-0000-0000B43C0000}"/>
    <cellStyle name="Percent 10 5 25" xfId="15506" xr:uid="{00000000-0005-0000-0000-0000B53C0000}"/>
    <cellStyle name="Percent 10 5 26" xfId="15507" xr:uid="{00000000-0005-0000-0000-0000B63C0000}"/>
    <cellStyle name="Percent 10 5 27" xfId="15508" xr:uid="{00000000-0005-0000-0000-0000B73C0000}"/>
    <cellStyle name="Percent 10 5 28" xfId="15509" xr:uid="{00000000-0005-0000-0000-0000B83C0000}"/>
    <cellStyle name="Percent 10 5 29" xfId="15510" xr:uid="{00000000-0005-0000-0000-0000B93C0000}"/>
    <cellStyle name="Percent 10 5 3" xfId="15511" xr:uid="{00000000-0005-0000-0000-0000BA3C0000}"/>
    <cellStyle name="Percent 10 5 30" xfId="15512" xr:uid="{00000000-0005-0000-0000-0000BB3C0000}"/>
    <cellStyle name="Percent 10 5 31" xfId="15513" xr:uid="{00000000-0005-0000-0000-0000BC3C0000}"/>
    <cellStyle name="Percent 10 5 32" xfId="15514" xr:uid="{00000000-0005-0000-0000-0000BD3C0000}"/>
    <cellStyle name="Percent 10 5 33" xfId="15515" xr:uid="{00000000-0005-0000-0000-0000BE3C0000}"/>
    <cellStyle name="Percent 10 5 34" xfId="15516" xr:uid="{00000000-0005-0000-0000-0000BF3C0000}"/>
    <cellStyle name="Percent 10 5 35" xfId="15517" xr:uid="{00000000-0005-0000-0000-0000C03C0000}"/>
    <cellStyle name="Percent 10 5 4" xfId="15518" xr:uid="{00000000-0005-0000-0000-0000C13C0000}"/>
    <cellStyle name="Percent 10 5 5" xfId="15519" xr:uid="{00000000-0005-0000-0000-0000C23C0000}"/>
    <cellStyle name="Percent 10 5 6" xfId="15520" xr:uid="{00000000-0005-0000-0000-0000C33C0000}"/>
    <cellStyle name="Percent 10 5 7" xfId="15521" xr:uid="{00000000-0005-0000-0000-0000C43C0000}"/>
    <cellStyle name="Percent 10 5 8" xfId="15522" xr:uid="{00000000-0005-0000-0000-0000C53C0000}"/>
    <cellStyle name="Percent 10 5 9" xfId="15523" xr:uid="{00000000-0005-0000-0000-0000C63C0000}"/>
    <cellStyle name="Percent 10 6" xfId="15524" xr:uid="{00000000-0005-0000-0000-0000C73C0000}"/>
    <cellStyle name="Percent 10 6 10" xfId="15525" xr:uid="{00000000-0005-0000-0000-0000C83C0000}"/>
    <cellStyle name="Percent 10 6 11" xfId="15526" xr:uid="{00000000-0005-0000-0000-0000C93C0000}"/>
    <cellStyle name="Percent 10 6 12" xfId="15527" xr:uid="{00000000-0005-0000-0000-0000CA3C0000}"/>
    <cellStyle name="Percent 10 6 13" xfId="15528" xr:uid="{00000000-0005-0000-0000-0000CB3C0000}"/>
    <cellStyle name="Percent 10 6 14" xfId="15529" xr:uid="{00000000-0005-0000-0000-0000CC3C0000}"/>
    <cellStyle name="Percent 10 6 15" xfId="15530" xr:uid="{00000000-0005-0000-0000-0000CD3C0000}"/>
    <cellStyle name="Percent 10 6 16" xfId="15531" xr:uid="{00000000-0005-0000-0000-0000CE3C0000}"/>
    <cellStyle name="Percent 10 6 17" xfId="15532" xr:uid="{00000000-0005-0000-0000-0000CF3C0000}"/>
    <cellStyle name="Percent 10 6 18" xfId="15533" xr:uid="{00000000-0005-0000-0000-0000D03C0000}"/>
    <cellStyle name="Percent 10 6 19" xfId="15534" xr:uid="{00000000-0005-0000-0000-0000D13C0000}"/>
    <cellStyle name="Percent 10 6 2" xfId="15535" xr:uid="{00000000-0005-0000-0000-0000D23C0000}"/>
    <cellStyle name="Percent 10 6 20" xfId="15536" xr:uid="{00000000-0005-0000-0000-0000D33C0000}"/>
    <cellStyle name="Percent 10 6 21" xfId="15537" xr:uid="{00000000-0005-0000-0000-0000D43C0000}"/>
    <cellStyle name="Percent 10 6 22" xfId="15538" xr:uid="{00000000-0005-0000-0000-0000D53C0000}"/>
    <cellStyle name="Percent 10 6 23" xfId="15539" xr:uid="{00000000-0005-0000-0000-0000D63C0000}"/>
    <cellStyle name="Percent 10 6 24" xfId="15540" xr:uid="{00000000-0005-0000-0000-0000D73C0000}"/>
    <cellStyle name="Percent 10 6 25" xfId="15541" xr:uid="{00000000-0005-0000-0000-0000D83C0000}"/>
    <cellStyle name="Percent 10 6 26" xfId="15542" xr:uid="{00000000-0005-0000-0000-0000D93C0000}"/>
    <cellStyle name="Percent 10 6 27" xfId="15543" xr:uid="{00000000-0005-0000-0000-0000DA3C0000}"/>
    <cellStyle name="Percent 10 6 28" xfId="15544" xr:uid="{00000000-0005-0000-0000-0000DB3C0000}"/>
    <cellStyle name="Percent 10 6 29" xfId="15545" xr:uid="{00000000-0005-0000-0000-0000DC3C0000}"/>
    <cellStyle name="Percent 10 6 3" xfId="15546" xr:uid="{00000000-0005-0000-0000-0000DD3C0000}"/>
    <cellStyle name="Percent 10 6 30" xfId="15547" xr:uid="{00000000-0005-0000-0000-0000DE3C0000}"/>
    <cellStyle name="Percent 10 6 31" xfId="15548" xr:uid="{00000000-0005-0000-0000-0000DF3C0000}"/>
    <cellStyle name="Percent 10 6 32" xfId="15549" xr:uid="{00000000-0005-0000-0000-0000E03C0000}"/>
    <cellStyle name="Percent 10 6 33" xfId="15550" xr:uid="{00000000-0005-0000-0000-0000E13C0000}"/>
    <cellStyle name="Percent 10 6 34" xfId="15551" xr:uid="{00000000-0005-0000-0000-0000E23C0000}"/>
    <cellStyle name="Percent 10 6 35" xfId="15552" xr:uid="{00000000-0005-0000-0000-0000E33C0000}"/>
    <cellStyle name="Percent 10 6 4" xfId="15553" xr:uid="{00000000-0005-0000-0000-0000E43C0000}"/>
    <cellStyle name="Percent 10 6 5" xfId="15554" xr:uid="{00000000-0005-0000-0000-0000E53C0000}"/>
    <cellStyle name="Percent 10 6 6" xfId="15555" xr:uid="{00000000-0005-0000-0000-0000E63C0000}"/>
    <cellStyle name="Percent 10 6 7" xfId="15556" xr:uid="{00000000-0005-0000-0000-0000E73C0000}"/>
    <cellStyle name="Percent 10 6 8" xfId="15557" xr:uid="{00000000-0005-0000-0000-0000E83C0000}"/>
    <cellStyle name="Percent 10 6 9" xfId="15558" xr:uid="{00000000-0005-0000-0000-0000E93C0000}"/>
    <cellStyle name="Percent 10 7" xfId="15559" xr:uid="{00000000-0005-0000-0000-0000EA3C0000}"/>
    <cellStyle name="Percent 10 7 10" xfId="15560" xr:uid="{00000000-0005-0000-0000-0000EB3C0000}"/>
    <cellStyle name="Percent 10 7 11" xfId="15561" xr:uid="{00000000-0005-0000-0000-0000EC3C0000}"/>
    <cellStyle name="Percent 10 7 12" xfId="15562" xr:uid="{00000000-0005-0000-0000-0000ED3C0000}"/>
    <cellStyle name="Percent 10 7 13" xfId="15563" xr:uid="{00000000-0005-0000-0000-0000EE3C0000}"/>
    <cellStyle name="Percent 10 7 14" xfId="15564" xr:uid="{00000000-0005-0000-0000-0000EF3C0000}"/>
    <cellStyle name="Percent 10 7 15" xfId="15565" xr:uid="{00000000-0005-0000-0000-0000F03C0000}"/>
    <cellStyle name="Percent 10 7 16" xfId="15566" xr:uid="{00000000-0005-0000-0000-0000F13C0000}"/>
    <cellStyle name="Percent 10 7 17" xfId="15567" xr:uid="{00000000-0005-0000-0000-0000F23C0000}"/>
    <cellStyle name="Percent 10 7 18" xfId="15568" xr:uid="{00000000-0005-0000-0000-0000F33C0000}"/>
    <cellStyle name="Percent 10 7 19" xfId="15569" xr:uid="{00000000-0005-0000-0000-0000F43C0000}"/>
    <cellStyle name="Percent 10 7 2" xfId="15570" xr:uid="{00000000-0005-0000-0000-0000F53C0000}"/>
    <cellStyle name="Percent 10 7 20" xfId="15571" xr:uid="{00000000-0005-0000-0000-0000F63C0000}"/>
    <cellStyle name="Percent 10 7 21" xfId="15572" xr:uid="{00000000-0005-0000-0000-0000F73C0000}"/>
    <cellStyle name="Percent 10 7 22" xfId="15573" xr:uid="{00000000-0005-0000-0000-0000F83C0000}"/>
    <cellStyle name="Percent 10 7 23" xfId="15574" xr:uid="{00000000-0005-0000-0000-0000F93C0000}"/>
    <cellStyle name="Percent 10 7 24" xfId="15575" xr:uid="{00000000-0005-0000-0000-0000FA3C0000}"/>
    <cellStyle name="Percent 10 7 25" xfId="15576" xr:uid="{00000000-0005-0000-0000-0000FB3C0000}"/>
    <cellStyle name="Percent 10 7 26" xfId="15577" xr:uid="{00000000-0005-0000-0000-0000FC3C0000}"/>
    <cellStyle name="Percent 10 7 27" xfId="15578" xr:uid="{00000000-0005-0000-0000-0000FD3C0000}"/>
    <cellStyle name="Percent 10 7 28" xfId="15579" xr:uid="{00000000-0005-0000-0000-0000FE3C0000}"/>
    <cellStyle name="Percent 10 7 29" xfId="15580" xr:uid="{00000000-0005-0000-0000-0000FF3C0000}"/>
    <cellStyle name="Percent 10 7 3" xfId="15581" xr:uid="{00000000-0005-0000-0000-0000003D0000}"/>
    <cellStyle name="Percent 10 7 30" xfId="15582" xr:uid="{00000000-0005-0000-0000-0000013D0000}"/>
    <cellStyle name="Percent 10 7 31" xfId="15583" xr:uid="{00000000-0005-0000-0000-0000023D0000}"/>
    <cellStyle name="Percent 10 7 32" xfId="15584" xr:uid="{00000000-0005-0000-0000-0000033D0000}"/>
    <cellStyle name="Percent 10 7 33" xfId="15585" xr:uid="{00000000-0005-0000-0000-0000043D0000}"/>
    <cellStyle name="Percent 10 7 34" xfId="15586" xr:uid="{00000000-0005-0000-0000-0000053D0000}"/>
    <cellStyle name="Percent 10 7 35" xfId="15587" xr:uid="{00000000-0005-0000-0000-0000063D0000}"/>
    <cellStyle name="Percent 10 7 4" xfId="15588" xr:uid="{00000000-0005-0000-0000-0000073D0000}"/>
    <cellStyle name="Percent 10 7 5" xfId="15589" xr:uid="{00000000-0005-0000-0000-0000083D0000}"/>
    <cellStyle name="Percent 10 7 6" xfId="15590" xr:uid="{00000000-0005-0000-0000-0000093D0000}"/>
    <cellStyle name="Percent 10 7 7" xfId="15591" xr:uid="{00000000-0005-0000-0000-00000A3D0000}"/>
    <cellStyle name="Percent 10 7 8" xfId="15592" xr:uid="{00000000-0005-0000-0000-00000B3D0000}"/>
    <cellStyle name="Percent 10 7 9" xfId="15593" xr:uid="{00000000-0005-0000-0000-00000C3D0000}"/>
    <cellStyle name="Percent 10 8" xfId="15594" xr:uid="{00000000-0005-0000-0000-00000D3D0000}"/>
    <cellStyle name="Percent 10 8 10" xfId="15595" xr:uid="{00000000-0005-0000-0000-00000E3D0000}"/>
    <cellStyle name="Percent 10 8 11" xfId="15596" xr:uid="{00000000-0005-0000-0000-00000F3D0000}"/>
    <cellStyle name="Percent 10 8 12" xfId="15597" xr:uid="{00000000-0005-0000-0000-0000103D0000}"/>
    <cellStyle name="Percent 10 8 13" xfId="15598" xr:uid="{00000000-0005-0000-0000-0000113D0000}"/>
    <cellStyle name="Percent 10 8 14" xfId="15599" xr:uid="{00000000-0005-0000-0000-0000123D0000}"/>
    <cellStyle name="Percent 10 8 15" xfId="15600" xr:uid="{00000000-0005-0000-0000-0000133D0000}"/>
    <cellStyle name="Percent 10 8 16" xfId="15601" xr:uid="{00000000-0005-0000-0000-0000143D0000}"/>
    <cellStyle name="Percent 10 8 17" xfId="15602" xr:uid="{00000000-0005-0000-0000-0000153D0000}"/>
    <cellStyle name="Percent 10 8 18" xfId="15603" xr:uid="{00000000-0005-0000-0000-0000163D0000}"/>
    <cellStyle name="Percent 10 8 19" xfId="15604" xr:uid="{00000000-0005-0000-0000-0000173D0000}"/>
    <cellStyle name="Percent 10 8 2" xfId="15605" xr:uid="{00000000-0005-0000-0000-0000183D0000}"/>
    <cellStyle name="Percent 10 8 20" xfId="15606" xr:uid="{00000000-0005-0000-0000-0000193D0000}"/>
    <cellStyle name="Percent 10 8 21" xfId="15607" xr:uid="{00000000-0005-0000-0000-00001A3D0000}"/>
    <cellStyle name="Percent 10 8 22" xfId="15608" xr:uid="{00000000-0005-0000-0000-00001B3D0000}"/>
    <cellStyle name="Percent 10 8 23" xfId="15609" xr:uid="{00000000-0005-0000-0000-00001C3D0000}"/>
    <cellStyle name="Percent 10 8 24" xfId="15610" xr:uid="{00000000-0005-0000-0000-00001D3D0000}"/>
    <cellStyle name="Percent 10 8 25" xfId="15611" xr:uid="{00000000-0005-0000-0000-00001E3D0000}"/>
    <cellStyle name="Percent 10 8 26" xfId="15612" xr:uid="{00000000-0005-0000-0000-00001F3D0000}"/>
    <cellStyle name="Percent 10 8 27" xfId="15613" xr:uid="{00000000-0005-0000-0000-0000203D0000}"/>
    <cellStyle name="Percent 10 8 28" xfId="15614" xr:uid="{00000000-0005-0000-0000-0000213D0000}"/>
    <cellStyle name="Percent 10 8 29" xfId="15615" xr:uid="{00000000-0005-0000-0000-0000223D0000}"/>
    <cellStyle name="Percent 10 8 3" xfId="15616" xr:uid="{00000000-0005-0000-0000-0000233D0000}"/>
    <cellStyle name="Percent 10 8 30" xfId="15617" xr:uid="{00000000-0005-0000-0000-0000243D0000}"/>
    <cellStyle name="Percent 10 8 31" xfId="15618" xr:uid="{00000000-0005-0000-0000-0000253D0000}"/>
    <cellStyle name="Percent 10 8 32" xfId="15619" xr:uid="{00000000-0005-0000-0000-0000263D0000}"/>
    <cellStyle name="Percent 10 8 33" xfId="15620" xr:uid="{00000000-0005-0000-0000-0000273D0000}"/>
    <cellStyle name="Percent 10 8 34" xfId="15621" xr:uid="{00000000-0005-0000-0000-0000283D0000}"/>
    <cellStyle name="Percent 10 8 35" xfId="15622" xr:uid="{00000000-0005-0000-0000-0000293D0000}"/>
    <cellStyle name="Percent 10 8 4" xfId="15623" xr:uid="{00000000-0005-0000-0000-00002A3D0000}"/>
    <cellStyle name="Percent 10 8 5" xfId="15624" xr:uid="{00000000-0005-0000-0000-00002B3D0000}"/>
    <cellStyle name="Percent 10 8 6" xfId="15625" xr:uid="{00000000-0005-0000-0000-00002C3D0000}"/>
    <cellStyle name="Percent 10 8 7" xfId="15626" xr:uid="{00000000-0005-0000-0000-00002D3D0000}"/>
    <cellStyle name="Percent 10 8 8" xfId="15627" xr:uid="{00000000-0005-0000-0000-00002E3D0000}"/>
    <cellStyle name="Percent 10 8 9" xfId="15628" xr:uid="{00000000-0005-0000-0000-00002F3D0000}"/>
    <cellStyle name="Percent 10 9" xfId="15629" xr:uid="{00000000-0005-0000-0000-0000303D0000}"/>
    <cellStyle name="Percent 10 9 10" xfId="15630" xr:uid="{00000000-0005-0000-0000-0000313D0000}"/>
    <cellStyle name="Percent 10 9 11" xfId="15631" xr:uid="{00000000-0005-0000-0000-0000323D0000}"/>
    <cellStyle name="Percent 10 9 12" xfId="15632" xr:uid="{00000000-0005-0000-0000-0000333D0000}"/>
    <cellStyle name="Percent 10 9 13" xfId="15633" xr:uid="{00000000-0005-0000-0000-0000343D0000}"/>
    <cellStyle name="Percent 10 9 14" xfId="15634" xr:uid="{00000000-0005-0000-0000-0000353D0000}"/>
    <cellStyle name="Percent 10 9 15" xfId="15635" xr:uid="{00000000-0005-0000-0000-0000363D0000}"/>
    <cellStyle name="Percent 10 9 16" xfId="15636" xr:uid="{00000000-0005-0000-0000-0000373D0000}"/>
    <cellStyle name="Percent 10 9 17" xfId="15637" xr:uid="{00000000-0005-0000-0000-0000383D0000}"/>
    <cellStyle name="Percent 10 9 18" xfId="15638" xr:uid="{00000000-0005-0000-0000-0000393D0000}"/>
    <cellStyle name="Percent 10 9 19" xfId="15639" xr:uid="{00000000-0005-0000-0000-00003A3D0000}"/>
    <cellStyle name="Percent 10 9 2" xfId="15640" xr:uid="{00000000-0005-0000-0000-00003B3D0000}"/>
    <cellStyle name="Percent 10 9 20" xfId="15641" xr:uid="{00000000-0005-0000-0000-00003C3D0000}"/>
    <cellStyle name="Percent 10 9 21" xfId="15642" xr:uid="{00000000-0005-0000-0000-00003D3D0000}"/>
    <cellStyle name="Percent 10 9 22" xfId="15643" xr:uid="{00000000-0005-0000-0000-00003E3D0000}"/>
    <cellStyle name="Percent 10 9 23" xfId="15644" xr:uid="{00000000-0005-0000-0000-00003F3D0000}"/>
    <cellStyle name="Percent 10 9 24" xfId="15645" xr:uid="{00000000-0005-0000-0000-0000403D0000}"/>
    <cellStyle name="Percent 10 9 25" xfId="15646" xr:uid="{00000000-0005-0000-0000-0000413D0000}"/>
    <cellStyle name="Percent 10 9 26" xfId="15647" xr:uid="{00000000-0005-0000-0000-0000423D0000}"/>
    <cellStyle name="Percent 10 9 27" xfId="15648" xr:uid="{00000000-0005-0000-0000-0000433D0000}"/>
    <cellStyle name="Percent 10 9 28" xfId="15649" xr:uid="{00000000-0005-0000-0000-0000443D0000}"/>
    <cellStyle name="Percent 10 9 29" xfId="15650" xr:uid="{00000000-0005-0000-0000-0000453D0000}"/>
    <cellStyle name="Percent 10 9 3" xfId="15651" xr:uid="{00000000-0005-0000-0000-0000463D0000}"/>
    <cellStyle name="Percent 10 9 30" xfId="15652" xr:uid="{00000000-0005-0000-0000-0000473D0000}"/>
    <cellStyle name="Percent 10 9 31" xfId="15653" xr:uid="{00000000-0005-0000-0000-0000483D0000}"/>
    <cellStyle name="Percent 10 9 32" xfId="15654" xr:uid="{00000000-0005-0000-0000-0000493D0000}"/>
    <cellStyle name="Percent 10 9 33" xfId="15655" xr:uid="{00000000-0005-0000-0000-00004A3D0000}"/>
    <cellStyle name="Percent 10 9 34" xfId="15656" xr:uid="{00000000-0005-0000-0000-00004B3D0000}"/>
    <cellStyle name="Percent 10 9 35" xfId="15657" xr:uid="{00000000-0005-0000-0000-00004C3D0000}"/>
    <cellStyle name="Percent 10 9 4" xfId="15658" xr:uid="{00000000-0005-0000-0000-00004D3D0000}"/>
    <cellStyle name="Percent 10 9 5" xfId="15659" xr:uid="{00000000-0005-0000-0000-00004E3D0000}"/>
    <cellStyle name="Percent 10 9 6" xfId="15660" xr:uid="{00000000-0005-0000-0000-00004F3D0000}"/>
    <cellStyle name="Percent 10 9 7" xfId="15661" xr:uid="{00000000-0005-0000-0000-0000503D0000}"/>
    <cellStyle name="Percent 10 9 8" xfId="15662" xr:uid="{00000000-0005-0000-0000-0000513D0000}"/>
    <cellStyle name="Percent 10 9 9" xfId="15663" xr:uid="{00000000-0005-0000-0000-0000523D0000}"/>
    <cellStyle name="Percent 11" xfId="15664" xr:uid="{00000000-0005-0000-0000-0000533D0000}"/>
    <cellStyle name="Percent 12" xfId="15665" xr:uid="{00000000-0005-0000-0000-0000543D0000}"/>
    <cellStyle name="Percent 12 10" xfId="15666" xr:uid="{00000000-0005-0000-0000-0000553D0000}"/>
    <cellStyle name="Percent 12 10 10" xfId="15667" xr:uid="{00000000-0005-0000-0000-0000563D0000}"/>
    <cellStyle name="Percent 12 10 11" xfId="15668" xr:uid="{00000000-0005-0000-0000-0000573D0000}"/>
    <cellStyle name="Percent 12 10 12" xfId="15669" xr:uid="{00000000-0005-0000-0000-0000583D0000}"/>
    <cellStyle name="Percent 12 10 13" xfId="15670" xr:uid="{00000000-0005-0000-0000-0000593D0000}"/>
    <cellStyle name="Percent 12 10 14" xfId="15671" xr:uid="{00000000-0005-0000-0000-00005A3D0000}"/>
    <cellStyle name="Percent 12 10 15" xfId="15672" xr:uid="{00000000-0005-0000-0000-00005B3D0000}"/>
    <cellStyle name="Percent 12 10 16" xfId="15673" xr:uid="{00000000-0005-0000-0000-00005C3D0000}"/>
    <cellStyle name="Percent 12 10 17" xfId="15674" xr:uid="{00000000-0005-0000-0000-00005D3D0000}"/>
    <cellStyle name="Percent 12 10 18" xfId="15675" xr:uid="{00000000-0005-0000-0000-00005E3D0000}"/>
    <cellStyle name="Percent 12 10 19" xfId="15676" xr:uid="{00000000-0005-0000-0000-00005F3D0000}"/>
    <cellStyle name="Percent 12 10 2" xfId="15677" xr:uid="{00000000-0005-0000-0000-0000603D0000}"/>
    <cellStyle name="Percent 12 10 20" xfId="15678" xr:uid="{00000000-0005-0000-0000-0000613D0000}"/>
    <cellStyle name="Percent 12 10 21" xfId="15679" xr:uid="{00000000-0005-0000-0000-0000623D0000}"/>
    <cellStyle name="Percent 12 10 22" xfId="15680" xr:uid="{00000000-0005-0000-0000-0000633D0000}"/>
    <cellStyle name="Percent 12 10 23" xfId="15681" xr:uid="{00000000-0005-0000-0000-0000643D0000}"/>
    <cellStyle name="Percent 12 10 24" xfId="15682" xr:uid="{00000000-0005-0000-0000-0000653D0000}"/>
    <cellStyle name="Percent 12 10 25" xfId="15683" xr:uid="{00000000-0005-0000-0000-0000663D0000}"/>
    <cellStyle name="Percent 12 10 26" xfId="15684" xr:uid="{00000000-0005-0000-0000-0000673D0000}"/>
    <cellStyle name="Percent 12 10 27" xfId="15685" xr:uid="{00000000-0005-0000-0000-0000683D0000}"/>
    <cellStyle name="Percent 12 10 28" xfId="15686" xr:uid="{00000000-0005-0000-0000-0000693D0000}"/>
    <cellStyle name="Percent 12 10 29" xfId="15687" xr:uid="{00000000-0005-0000-0000-00006A3D0000}"/>
    <cellStyle name="Percent 12 10 3" xfId="15688" xr:uid="{00000000-0005-0000-0000-00006B3D0000}"/>
    <cellStyle name="Percent 12 10 30" xfId="15689" xr:uid="{00000000-0005-0000-0000-00006C3D0000}"/>
    <cellStyle name="Percent 12 10 31" xfId="15690" xr:uid="{00000000-0005-0000-0000-00006D3D0000}"/>
    <cellStyle name="Percent 12 10 32" xfId="15691" xr:uid="{00000000-0005-0000-0000-00006E3D0000}"/>
    <cellStyle name="Percent 12 10 33" xfId="15692" xr:uid="{00000000-0005-0000-0000-00006F3D0000}"/>
    <cellStyle name="Percent 12 10 34" xfId="15693" xr:uid="{00000000-0005-0000-0000-0000703D0000}"/>
    <cellStyle name="Percent 12 10 35" xfId="15694" xr:uid="{00000000-0005-0000-0000-0000713D0000}"/>
    <cellStyle name="Percent 12 10 4" xfId="15695" xr:uid="{00000000-0005-0000-0000-0000723D0000}"/>
    <cellStyle name="Percent 12 10 5" xfId="15696" xr:uid="{00000000-0005-0000-0000-0000733D0000}"/>
    <cellStyle name="Percent 12 10 6" xfId="15697" xr:uid="{00000000-0005-0000-0000-0000743D0000}"/>
    <cellStyle name="Percent 12 10 7" xfId="15698" xr:uid="{00000000-0005-0000-0000-0000753D0000}"/>
    <cellStyle name="Percent 12 10 8" xfId="15699" xr:uid="{00000000-0005-0000-0000-0000763D0000}"/>
    <cellStyle name="Percent 12 10 9" xfId="15700" xr:uid="{00000000-0005-0000-0000-0000773D0000}"/>
    <cellStyle name="Percent 12 11" xfId="15701" xr:uid="{00000000-0005-0000-0000-0000783D0000}"/>
    <cellStyle name="Percent 12 11 10" xfId="15702" xr:uid="{00000000-0005-0000-0000-0000793D0000}"/>
    <cellStyle name="Percent 12 11 11" xfId="15703" xr:uid="{00000000-0005-0000-0000-00007A3D0000}"/>
    <cellStyle name="Percent 12 11 12" xfId="15704" xr:uid="{00000000-0005-0000-0000-00007B3D0000}"/>
    <cellStyle name="Percent 12 11 13" xfId="15705" xr:uid="{00000000-0005-0000-0000-00007C3D0000}"/>
    <cellStyle name="Percent 12 11 14" xfId="15706" xr:uid="{00000000-0005-0000-0000-00007D3D0000}"/>
    <cellStyle name="Percent 12 11 15" xfId="15707" xr:uid="{00000000-0005-0000-0000-00007E3D0000}"/>
    <cellStyle name="Percent 12 11 16" xfId="15708" xr:uid="{00000000-0005-0000-0000-00007F3D0000}"/>
    <cellStyle name="Percent 12 11 17" xfId="15709" xr:uid="{00000000-0005-0000-0000-0000803D0000}"/>
    <cellStyle name="Percent 12 11 18" xfId="15710" xr:uid="{00000000-0005-0000-0000-0000813D0000}"/>
    <cellStyle name="Percent 12 11 19" xfId="15711" xr:uid="{00000000-0005-0000-0000-0000823D0000}"/>
    <cellStyle name="Percent 12 11 2" xfId="15712" xr:uid="{00000000-0005-0000-0000-0000833D0000}"/>
    <cellStyle name="Percent 12 11 20" xfId="15713" xr:uid="{00000000-0005-0000-0000-0000843D0000}"/>
    <cellStyle name="Percent 12 11 21" xfId="15714" xr:uid="{00000000-0005-0000-0000-0000853D0000}"/>
    <cellStyle name="Percent 12 11 22" xfId="15715" xr:uid="{00000000-0005-0000-0000-0000863D0000}"/>
    <cellStyle name="Percent 12 11 23" xfId="15716" xr:uid="{00000000-0005-0000-0000-0000873D0000}"/>
    <cellStyle name="Percent 12 11 24" xfId="15717" xr:uid="{00000000-0005-0000-0000-0000883D0000}"/>
    <cellStyle name="Percent 12 11 25" xfId="15718" xr:uid="{00000000-0005-0000-0000-0000893D0000}"/>
    <cellStyle name="Percent 12 11 26" xfId="15719" xr:uid="{00000000-0005-0000-0000-00008A3D0000}"/>
    <cellStyle name="Percent 12 11 27" xfId="15720" xr:uid="{00000000-0005-0000-0000-00008B3D0000}"/>
    <cellStyle name="Percent 12 11 28" xfId="15721" xr:uid="{00000000-0005-0000-0000-00008C3D0000}"/>
    <cellStyle name="Percent 12 11 29" xfId="15722" xr:uid="{00000000-0005-0000-0000-00008D3D0000}"/>
    <cellStyle name="Percent 12 11 3" xfId="15723" xr:uid="{00000000-0005-0000-0000-00008E3D0000}"/>
    <cellStyle name="Percent 12 11 30" xfId="15724" xr:uid="{00000000-0005-0000-0000-00008F3D0000}"/>
    <cellStyle name="Percent 12 11 31" xfId="15725" xr:uid="{00000000-0005-0000-0000-0000903D0000}"/>
    <cellStyle name="Percent 12 11 32" xfId="15726" xr:uid="{00000000-0005-0000-0000-0000913D0000}"/>
    <cellStyle name="Percent 12 11 33" xfId="15727" xr:uid="{00000000-0005-0000-0000-0000923D0000}"/>
    <cellStyle name="Percent 12 11 34" xfId="15728" xr:uid="{00000000-0005-0000-0000-0000933D0000}"/>
    <cellStyle name="Percent 12 11 35" xfId="15729" xr:uid="{00000000-0005-0000-0000-0000943D0000}"/>
    <cellStyle name="Percent 12 11 4" xfId="15730" xr:uid="{00000000-0005-0000-0000-0000953D0000}"/>
    <cellStyle name="Percent 12 11 5" xfId="15731" xr:uid="{00000000-0005-0000-0000-0000963D0000}"/>
    <cellStyle name="Percent 12 11 6" xfId="15732" xr:uid="{00000000-0005-0000-0000-0000973D0000}"/>
    <cellStyle name="Percent 12 11 7" xfId="15733" xr:uid="{00000000-0005-0000-0000-0000983D0000}"/>
    <cellStyle name="Percent 12 11 8" xfId="15734" xr:uid="{00000000-0005-0000-0000-0000993D0000}"/>
    <cellStyle name="Percent 12 11 9" xfId="15735" xr:uid="{00000000-0005-0000-0000-00009A3D0000}"/>
    <cellStyle name="Percent 12 12" xfId="15736" xr:uid="{00000000-0005-0000-0000-00009B3D0000}"/>
    <cellStyle name="Percent 12 12 10" xfId="15737" xr:uid="{00000000-0005-0000-0000-00009C3D0000}"/>
    <cellStyle name="Percent 12 12 11" xfId="15738" xr:uid="{00000000-0005-0000-0000-00009D3D0000}"/>
    <cellStyle name="Percent 12 12 12" xfId="15739" xr:uid="{00000000-0005-0000-0000-00009E3D0000}"/>
    <cellStyle name="Percent 12 12 13" xfId="15740" xr:uid="{00000000-0005-0000-0000-00009F3D0000}"/>
    <cellStyle name="Percent 12 12 14" xfId="15741" xr:uid="{00000000-0005-0000-0000-0000A03D0000}"/>
    <cellStyle name="Percent 12 12 15" xfId="15742" xr:uid="{00000000-0005-0000-0000-0000A13D0000}"/>
    <cellStyle name="Percent 12 12 16" xfId="15743" xr:uid="{00000000-0005-0000-0000-0000A23D0000}"/>
    <cellStyle name="Percent 12 12 17" xfId="15744" xr:uid="{00000000-0005-0000-0000-0000A33D0000}"/>
    <cellStyle name="Percent 12 12 18" xfId="15745" xr:uid="{00000000-0005-0000-0000-0000A43D0000}"/>
    <cellStyle name="Percent 12 12 19" xfId="15746" xr:uid="{00000000-0005-0000-0000-0000A53D0000}"/>
    <cellStyle name="Percent 12 12 2" xfId="15747" xr:uid="{00000000-0005-0000-0000-0000A63D0000}"/>
    <cellStyle name="Percent 12 12 20" xfId="15748" xr:uid="{00000000-0005-0000-0000-0000A73D0000}"/>
    <cellStyle name="Percent 12 12 21" xfId="15749" xr:uid="{00000000-0005-0000-0000-0000A83D0000}"/>
    <cellStyle name="Percent 12 12 22" xfId="15750" xr:uid="{00000000-0005-0000-0000-0000A93D0000}"/>
    <cellStyle name="Percent 12 12 23" xfId="15751" xr:uid="{00000000-0005-0000-0000-0000AA3D0000}"/>
    <cellStyle name="Percent 12 12 24" xfId="15752" xr:uid="{00000000-0005-0000-0000-0000AB3D0000}"/>
    <cellStyle name="Percent 12 12 25" xfId="15753" xr:uid="{00000000-0005-0000-0000-0000AC3D0000}"/>
    <cellStyle name="Percent 12 12 26" xfId="15754" xr:uid="{00000000-0005-0000-0000-0000AD3D0000}"/>
    <cellStyle name="Percent 12 12 27" xfId="15755" xr:uid="{00000000-0005-0000-0000-0000AE3D0000}"/>
    <cellStyle name="Percent 12 12 28" xfId="15756" xr:uid="{00000000-0005-0000-0000-0000AF3D0000}"/>
    <cellStyle name="Percent 12 12 29" xfId="15757" xr:uid="{00000000-0005-0000-0000-0000B03D0000}"/>
    <cellStyle name="Percent 12 12 3" xfId="15758" xr:uid="{00000000-0005-0000-0000-0000B13D0000}"/>
    <cellStyle name="Percent 12 12 30" xfId="15759" xr:uid="{00000000-0005-0000-0000-0000B23D0000}"/>
    <cellStyle name="Percent 12 12 31" xfId="15760" xr:uid="{00000000-0005-0000-0000-0000B33D0000}"/>
    <cellStyle name="Percent 12 12 32" xfId="15761" xr:uid="{00000000-0005-0000-0000-0000B43D0000}"/>
    <cellStyle name="Percent 12 12 33" xfId="15762" xr:uid="{00000000-0005-0000-0000-0000B53D0000}"/>
    <cellStyle name="Percent 12 12 34" xfId="15763" xr:uid="{00000000-0005-0000-0000-0000B63D0000}"/>
    <cellStyle name="Percent 12 12 35" xfId="15764" xr:uid="{00000000-0005-0000-0000-0000B73D0000}"/>
    <cellStyle name="Percent 12 12 4" xfId="15765" xr:uid="{00000000-0005-0000-0000-0000B83D0000}"/>
    <cellStyle name="Percent 12 12 5" xfId="15766" xr:uid="{00000000-0005-0000-0000-0000B93D0000}"/>
    <cellStyle name="Percent 12 12 6" xfId="15767" xr:uid="{00000000-0005-0000-0000-0000BA3D0000}"/>
    <cellStyle name="Percent 12 12 7" xfId="15768" xr:uid="{00000000-0005-0000-0000-0000BB3D0000}"/>
    <cellStyle name="Percent 12 12 8" xfId="15769" xr:uid="{00000000-0005-0000-0000-0000BC3D0000}"/>
    <cellStyle name="Percent 12 12 9" xfId="15770" xr:uid="{00000000-0005-0000-0000-0000BD3D0000}"/>
    <cellStyle name="Percent 12 13" xfId="15771" xr:uid="{00000000-0005-0000-0000-0000BE3D0000}"/>
    <cellStyle name="Percent 12 13 10" xfId="15772" xr:uid="{00000000-0005-0000-0000-0000BF3D0000}"/>
    <cellStyle name="Percent 12 13 11" xfId="15773" xr:uid="{00000000-0005-0000-0000-0000C03D0000}"/>
    <cellStyle name="Percent 12 13 12" xfId="15774" xr:uid="{00000000-0005-0000-0000-0000C13D0000}"/>
    <cellStyle name="Percent 12 13 13" xfId="15775" xr:uid="{00000000-0005-0000-0000-0000C23D0000}"/>
    <cellStyle name="Percent 12 13 14" xfId="15776" xr:uid="{00000000-0005-0000-0000-0000C33D0000}"/>
    <cellStyle name="Percent 12 13 15" xfId="15777" xr:uid="{00000000-0005-0000-0000-0000C43D0000}"/>
    <cellStyle name="Percent 12 13 16" xfId="15778" xr:uid="{00000000-0005-0000-0000-0000C53D0000}"/>
    <cellStyle name="Percent 12 13 17" xfId="15779" xr:uid="{00000000-0005-0000-0000-0000C63D0000}"/>
    <cellStyle name="Percent 12 13 18" xfId="15780" xr:uid="{00000000-0005-0000-0000-0000C73D0000}"/>
    <cellStyle name="Percent 12 13 19" xfId="15781" xr:uid="{00000000-0005-0000-0000-0000C83D0000}"/>
    <cellStyle name="Percent 12 13 2" xfId="15782" xr:uid="{00000000-0005-0000-0000-0000C93D0000}"/>
    <cellStyle name="Percent 12 13 20" xfId="15783" xr:uid="{00000000-0005-0000-0000-0000CA3D0000}"/>
    <cellStyle name="Percent 12 13 21" xfId="15784" xr:uid="{00000000-0005-0000-0000-0000CB3D0000}"/>
    <cellStyle name="Percent 12 13 22" xfId="15785" xr:uid="{00000000-0005-0000-0000-0000CC3D0000}"/>
    <cellStyle name="Percent 12 13 23" xfId="15786" xr:uid="{00000000-0005-0000-0000-0000CD3D0000}"/>
    <cellStyle name="Percent 12 13 24" xfId="15787" xr:uid="{00000000-0005-0000-0000-0000CE3D0000}"/>
    <cellStyle name="Percent 12 13 25" xfId="15788" xr:uid="{00000000-0005-0000-0000-0000CF3D0000}"/>
    <cellStyle name="Percent 12 13 26" xfId="15789" xr:uid="{00000000-0005-0000-0000-0000D03D0000}"/>
    <cellStyle name="Percent 12 13 27" xfId="15790" xr:uid="{00000000-0005-0000-0000-0000D13D0000}"/>
    <cellStyle name="Percent 12 13 28" xfId="15791" xr:uid="{00000000-0005-0000-0000-0000D23D0000}"/>
    <cellStyle name="Percent 12 13 29" xfId="15792" xr:uid="{00000000-0005-0000-0000-0000D33D0000}"/>
    <cellStyle name="Percent 12 13 3" xfId="15793" xr:uid="{00000000-0005-0000-0000-0000D43D0000}"/>
    <cellStyle name="Percent 12 13 30" xfId="15794" xr:uid="{00000000-0005-0000-0000-0000D53D0000}"/>
    <cellStyle name="Percent 12 13 31" xfId="15795" xr:uid="{00000000-0005-0000-0000-0000D63D0000}"/>
    <cellStyle name="Percent 12 13 32" xfId="15796" xr:uid="{00000000-0005-0000-0000-0000D73D0000}"/>
    <cellStyle name="Percent 12 13 33" xfId="15797" xr:uid="{00000000-0005-0000-0000-0000D83D0000}"/>
    <cellStyle name="Percent 12 13 34" xfId="15798" xr:uid="{00000000-0005-0000-0000-0000D93D0000}"/>
    <cellStyle name="Percent 12 13 35" xfId="15799" xr:uid="{00000000-0005-0000-0000-0000DA3D0000}"/>
    <cellStyle name="Percent 12 13 4" xfId="15800" xr:uid="{00000000-0005-0000-0000-0000DB3D0000}"/>
    <cellStyle name="Percent 12 13 5" xfId="15801" xr:uid="{00000000-0005-0000-0000-0000DC3D0000}"/>
    <cellStyle name="Percent 12 13 6" xfId="15802" xr:uid="{00000000-0005-0000-0000-0000DD3D0000}"/>
    <cellStyle name="Percent 12 13 7" xfId="15803" xr:uid="{00000000-0005-0000-0000-0000DE3D0000}"/>
    <cellStyle name="Percent 12 13 8" xfId="15804" xr:uid="{00000000-0005-0000-0000-0000DF3D0000}"/>
    <cellStyle name="Percent 12 13 9" xfId="15805" xr:uid="{00000000-0005-0000-0000-0000E03D0000}"/>
    <cellStyle name="Percent 12 14" xfId="15806" xr:uid="{00000000-0005-0000-0000-0000E13D0000}"/>
    <cellStyle name="Percent 12 14 10" xfId="15807" xr:uid="{00000000-0005-0000-0000-0000E23D0000}"/>
    <cellStyle name="Percent 12 14 11" xfId="15808" xr:uid="{00000000-0005-0000-0000-0000E33D0000}"/>
    <cellStyle name="Percent 12 14 12" xfId="15809" xr:uid="{00000000-0005-0000-0000-0000E43D0000}"/>
    <cellStyle name="Percent 12 14 13" xfId="15810" xr:uid="{00000000-0005-0000-0000-0000E53D0000}"/>
    <cellStyle name="Percent 12 14 14" xfId="15811" xr:uid="{00000000-0005-0000-0000-0000E63D0000}"/>
    <cellStyle name="Percent 12 14 15" xfId="15812" xr:uid="{00000000-0005-0000-0000-0000E73D0000}"/>
    <cellStyle name="Percent 12 14 16" xfId="15813" xr:uid="{00000000-0005-0000-0000-0000E83D0000}"/>
    <cellStyle name="Percent 12 14 17" xfId="15814" xr:uid="{00000000-0005-0000-0000-0000E93D0000}"/>
    <cellStyle name="Percent 12 14 18" xfId="15815" xr:uid="{00000000-0005-0000-0000-0000EA3D0000}"/>
    <cellStyle name="Percent 12 14 19" xfId="15816" xr:uid="{00000000-0005-0000-0000-0000EB3D0000}"/>
    <cellStyle name="Percent 12 14 2" xfId="15817" xr:uid="{00000000-0005-0000-0000-0000EC3D0000}"/>
    <cellStyle name="Percent 12 14 20" xfId="15818" xr:uid="{00000000-0005-0000-0000-0000ED3D0000}"/>
    <cellStyle name="Percent 12 14 21" xfId="15819" xr:uid="{00000000-0005-0000-0000-0000EE3D0000}"/>
    <cellStyle name="Percent 12 14 22" xfId="15820" xr:uid="{00000000-0005-0000-0000-0000EF3D0000}"/>
    <cellStyle name="Percent 12 14 23" xfId="15821" xr:uid="{00000000-0005-0000-0000-0000F03D0000}"/>
    <cellStyle name="Percent 12 14 24" xfId="15822" xr:uid="{00000000-0005-0000-0000-0000F13D0000}"/>
    <cellStyle name="Percent 12 14 25" xfId="15823" xr:uid="{00000000-0005-0000-0000-0000F23D0000}"/>
    <cellStyle name="Percent 12 14 26" xfId="15824" xr:uid="{00000000-0005-0000-0000-0000F33D0000}"/>
    <cellStyle name="Percent 12 14 27" xfId="15825" xr:uid="{00000000-0005-0000-0000-0000F43D0000}"/>
    <cellStyle name="Percent 12 14 28" xfId="15826" xr:uid="{00000000-0005-0000-0000-0000F53D0000}"/>
    <cellStyle name="Percent 12 14 29" xfId="15827" xr:uid="{00000000-0005-0000-0000-0000F63D0000}"/>
    <cellStyle name="Percent 12 14 3" xfId="15828" xr:uid="{00000000-0005-0000-0000-0000F73D0000}"/>
    <cellStyle name="Percent 12 14 30" xfId="15829" xr:uid="{00000000-0005-0000-0000-0000F83D0000}"/>
    <cellStyle name="Percent 12 14 31" xfId="15830" xr:uid="{00000000-0005-0000-0000-0000F93D0000}"/>
    <cellStyle name="Percent 12 14 32" xfId="15831" xr:uid="{00000000-0005-0000-0000-0000FA3D0000}"/>
    <cellStyle name="Percent 12 14 33" xfId="15832" xr:uid="{00000000-0005-0000-0000-0000FB3D0000}"/>
    <cellStyle name="Percent 12 14 34" xfId="15833" xr:uid="{00000000-0005-0000-0000-0000FC3D0000}"/>
    <cellStyle name="Percent 12 14 35" xfId="15834" xr:uid="{00000000-0005-0000-0000-0000FD3D0000}"/>
    <cellStyle name="Percent 12 14 4" xfId="15835" xr:uid="{00000000-0005-0000-0000-0000FE3D0000}"/>
    <cellStyle name="Percent 12 14 5" xfId="15836" xr:uid="{00000000-0005-0000-0000-0000FF3D0000}"/>
    <cellStyle name="Percent 12 14 6" xfId="15837" xr:uid="{00000000-0005-0000-0000-0000003E0000}"/>
    <cellStyle name="Percent 12 14 7" xfId="15838" xr:uid="{00000000-0005-0000-0000-0000013E0000}"/>
    <cellStyle name="Percent 12 14 8" xfId="15839" xr:uid="{00000000-0005-0000-0000-0000023E0000}"/>
    <cellStyle name="Percent 12 14 9" xfId="15840" xr:uid="{00000000-0005-0000-0000-0000033E0000}"/>
    <cellStyle name="Percent 12 15" xfId="15841" xr:uid="{00000000-0005-0000-0000-0000043E0000}"/>
    <cellStyle name="Percent 12 15 10" xfId="15842" xr:uid="{00000000-0005-0000-0000-0000053E0000}"/>
    <cellStyle name="Percent 12 15 11" xfId="15843" xr:uid="{00000000-0005-0000-0000-0000063E0000}"/>
    <cellStyle name="Percent 12 15 12" xfId="15844" xr:uid="{00000000-0005-0000-0000-0000073E0000}"/>
    <cellStyle name="Percent 12 15 13" xfId="15845" xr:uid="{00000000-0005-0000-0000-0000083E0000}"/>
    <cellStyle name="Percent 12 15 14" xfId="15846" xr:uid="{00000000-0005-0000-0000-0000093E0000}"/>
    <cellStyle name="Percent 12 15 15" xfId="15847" xr:uid="{00000000-0005-0000-0000-00000A3E0000}"/>
    <cellStyle name="Percent 12 15 16" xfId="15848" xr:uid="{00000000-0005-0000-0000-00000B3E0000}"/>
    <cellStyle name="Percent 12 15 17" xfId="15849" xr:uid="{00000000-0005-0000-0000-00000C3E0000}"/>
    <cellStyle name="Percent 12 15 18" xfId="15850" xr:uid="{00000000-0005-0000-0000-00000D3E0000}"/>
    <cellStyle name="Percent 12 15 19" xfId="15851" xr:uid="{00000000-0005-0000-0000-00000E3E0000}"/>
    <cellStyle name="Percent 12 15 2" xfId="15852" xr:uid="{00000000-0005-0000-0000-00000F3E0000}"/>
    <cellStyle name="Percent 12 15 20" xfId="15853" xr:uid="{00000000-0005-0000-0000-0000103E0000}"/>
    <cellStyle name="Percent 12 15 21" xfId="15854" xr:uid="{00000000-0005-0000-0000-0000113E0000}"/>
    <cellStyle name="Percent 12 15 22" xfId="15855" xr:uid="{00000000-0005-0000-0000-0000123E0000}"/>
    <cellStyle name="Percent 12 15 23" xfId="15856" xr:uid="{00000000-0005-0000-0000-0000133E0000}"/>
    <cellStyle name="Percent 12 15 24" xfId="15857" xr:uid="{00000000-0005-0000-0000-0000143E0000}"/>
    <cellStyle name="Percent 12 15 25" xfId="15858" xr:uid="{00000000-0005-0000-0000-0000153E0000}"/>
    <cellStyle name="Percent 12 15 26" xfId="15859" xr:uid="{00000000-0005-0000-0000-0000163E0000}"/>
    <cellStyle name="Percent 12 15 27" xfId="15860" xr:uid="{00000000-0005-0000-0000-0000173E0000}"/>
    <cellStyle name="Percent 12 15 28" xfId="15861" xr:uid="{00000000-0005-0000-0000-0000183E0000}"/>
    <cellStyle name="Percent 12 15 29" xfId="15862" xr:uid="{00000000-0005-0000-0000-0000193E0000}"/>
    <cellStyle name="Percent 12 15 3" xfId="15863" xr:uid="{00000000-0005-0000-0000-00001A3E0000}"/>
    <cellStyle name="Percent 12 15 30" xfId="15864" xr:uid="{00000000-0005-0000-0000-00001B3E0000}"/>
    <cellStyle name="Percent 12 15 31" xfId="15865" xr:uid="{00000000-0005-0000-0000-00001C3E0000}"/>
    <cellStyle name="Percent 12 15 32" xfId="15866" xr:uid="{00000000-0005-0000-0000-00001D3E0000}"/>
    <cellStyle name="Percent 12 15 33" xfId="15867" xr:uid="{00000000-0005-0000-0000-00001E3E0000}"/>
    <cellStyle name="Percent 12 15 34" xfId="15868" xr:uid="{00000000-0005-0000-0000-00001F3E0000}"/>
    <cellStyle name="Percent 12 15 35" xfId="15869" xr:uid="{00000000-0005-0000-0000-0000203E0000}"/>
    <cellStyle name="Percent 12 15 4" xfId="15870" xr:uid="{00000000-0005-0000-0000-0000213E0000}"/>
    <cellStyle name="Percent 12 15 5" xfId="15871" xr:uid="{00000000-0005-0000-0000-0000223E0000}"/>
    <cellStyle name="Percent 12 15 6" xfId="15872" xr:uid="{00000000-0005-0000-0000-0000233E0000}"/>
    <cellStyle name="Percent 12 15 7" xfId="15873" xr:uid="{00000000-0005-0000-0000-0000243E0000}"/>
    <cellStyle name="Percent 12 15 8" xfId="15874" xr:uid="{00000000-0005-0000-0000-0000253E0000}"/>
    <cellStyle name="Percent 12 15 9" xfId="15875" xr:uid="{00000000-0005-0000-0000-0000263E0000}"/>
    <cellStyle name="Percent 12 16" xfId="15876" xr:uid="{00000000-0005-0000-0000-0000273E0000}"/>
    <cellStyle name="Percent 12 16 10" xfId="15877" xr:uid="{00000000-0005-0000-0000-0000283E0000}"/>
    <cellStyle name="Percent 12 16 11" xfId="15878" xr:uid="{00000000-0005-0000-0000-0000293E0000}"/>
    <cellStyle name="Percent 12 16 12" xfId="15879" xr:uid="{00000000-0005-0000-0000-00002A3E0000}"/>
    <cellStyle name="Percent 12 16 13" xfId="15880" xr:uid="{00000000-0005-0000-0000-00002B3E0000}"/>
    <cellStyle name="Percent 12 16 14" xfId="15881" xr:uid="{00000000-0005-0000-0000-00002C3E0000}"/>
    <cellStyle name="Percent 12 16 15" xfId="15882" xr:uid="{00000000-0005-0000-0000-00002D3E0000}"/>
    <cellStyle name="Percent 12 16 16" xfId="15883" xr:uid="{00000000-0005-0000-0000-00002E3E0000}"/>
    <cellStyle name="Percent 12 16 17" xfId="15884" xr:uid="{00000000-0005-0000-0000-00002F3E0000}"/>
    <cellStyle name="Percent 12 16 18" xfId="15885" xr:uid="{00000000-0005-0000-0000-0000303E0000}"/>
    <cellStyle name="Percent 12 16 19" xfId="15886" xr:uid="{00000000-0005-0000-0000-0000313E0000}"/>
    <cellStyle name="Percent 12 16 2" xfId="15887" xr:uid="{00000000-0005-0000-0000-0000323E0000}"/>
    <cellStyle name="Percent 12 16 20" xfId="15888" xr:uid="{00000000-0005-0000-0000-0000333E0000}"/>
    <cellStyle name="Percent 12 16 21" xfId="15889" xr:uid="{00000000-0005-0000-0000-0000343E0000}"/>
    <cellStyle name="Percent 12 16 22" xfId="15890" xr:uid="{00000000-0005-0000-0000-0000353E0000}"/>
    <cellStyle name="Percent 12 16 23" xfId="15891" xr:uid="{00000000-0005-0000-0000-0000363E0000}"/>
    <cellStyle name="Percent 12 16 24" xfId="15892" xr:uid="{00000000-0005-0000-0000-0000373E0000}"/>
    <cellStyle name="Percent 12 16 25" xfId="15893" xr:uid="{00000000-0005-0000-0000-0000383E0000}"/>
    <cellStyle name="Percent 12 16 26" xfId="15894" xr:uid="{00000000-0005-0000-0000-0000393E0000}"/>
    <cellStyle name="Percent 12 16 27" xfId="15895" xr:uid="{00000000-0005-0000-0000-00003A3E0000}"/>
    <cellStyle name="Percent 12 16 28" xfId="15896" xr:uid="{00000000-0005-0000-0000-00003B3E0000}"/>
    <cellStyle name="Percent 12 16 29" xfId="15897" xr:uid="{00000000-0005-0000-0000-00003C3E0000}"/>
    <cellStyle name="Percent 12 16 3" xfId="15898" xr:uid="{00000000-0005-0000-0000-00003D3E0000}"/>
    <cellStyle name="Percent 12 16 30" xfId="15899" xr:uid="{00000000-0005-0000-0000-00003E3E0000}"/>
    <cellStyle name="Percent 12 16 31" xfId="15900" xr:uid="{00000000-0005-0000-0000-00003F3E0000}"/>
    <cellStyle name="Percent 12 16 32" xfId="15901" xr:uid="{00000000-0005-0000-0000-0000403E0000}"/>
    <cellStyle name="Percent 12 16 33" xfId="15902" xr:uid="{00000000-0005-0000-0000-0000413E0000}"/>
    <cellStyle name="Percent 12 16 34" xfId="15903" xr:uid="{00000000-0005-0000-0000-0000423E0000}"/>
    <cellStyle name="Percent 12 16 35" xfId="15904" xr:uid="{00000000-0005-0000-0000-0000433E0000}"/>
    <cellStyle name="Percent 12 16 4" xfId="15905" xr:uid="{00000000-0005-0000-0000-0000443E0000}"/>
    <cellStyle name="Percent 12 16 5" xfId="15906" xr:uid="{00000000-0005-0000-0000-0000453E0000}"/>
    <cellStyle name="Percent 12 16 6" xfId="15907" xr:uid="{00000000-0005-0000-0000-0000463E0000}"/>
    <cellStyle name="Percent 12 16 7" xfId="15908" xr:uid="{00000000-0005-0000-0000-0000473E0000}"/>
    <cellStyle name="Percent 12 16 8" xfId="15909" xr:uid="{00000000-0005-0000-0000-0000483E0000}"/>
    <cellStyle name="Percent 12 16 9" xfId="15910" xr:uid="{00000000-0005-0000-0000-0000493E0000}"/>
    <cellStyle name="Percent 12 17" xfId="15911" xr:uid="{00000000-0005-0000-0000-00004A3E0000}"/>
    <cellStyle name="Percent 12 17 10" xfId="15912" xr:uid="{00000000-0005-0000-0000-00004B3E0000}"/>
    <cellStyle name="Percent 12 17 11" xfId="15913" xr:uid="{00000000-0005-0000-0000-00004C3E0000}"/>
    <cellStyle name="Percent 12 17 12" xfId="15914" xr:uid="{00000000-0005-0000-0000-00004D3E0000}"/>
    <cellStyle name="Percent 12 17 13" xfId="15915" xr:uid="{00000000-0005-0000-0000-00004E3E0000}"/>
    <cellStyle name="Percent 12 17 14" xfId="15916" xr:uid="{00000000-0005-0000-0000-00004F3E0000}"/>
    <cellStyle name="Percent 12 17 15" xfId="15917" xr:uid="{00000000-0005-0000-0000-0000503E0000}"/>
    <cellStyle name="Percent 12 17 16" xfId="15918" xr:uid="{00000000-0005-0000-0000-0000513E0000}"/>
    <cellStyle name="Percent 12 17 17" xfId="15919" xr:uid="{00000000-0005-0000-0000-0000523E0000}"/>
    <cellStyle name="Percent 12 17 18" xfId="15920" xr:uid="{00000000-0005-0000-0000-0000533E0000}"/>
    <cellStyle name="Percent 12 17 19" xfId="15921" xr:uid="{00000000-0005-0000-0000-0000543E0000}"/>
    <cellStyle name="Percent 12 17 2" xfId="15922" xr:uid="{00000000-0005-0000-0000-0000553E0000}"/>
    <cellStyle name="Percent 12 17 20" xfId="15923" xr:uid="{00000000-0005-0000-0000-0000563E0000}"/>
    <cellStyle name="Percent 12 17 21" xfId="15924" xr:uid="{00000000-0005-0000-0000-0000573E0000}"/>
    <cellStyle name="Percent 12 17 22" xfId="15925" xr:uid="{00000000-0005-0000-0000-0000583E0000}"/>
    <cellStyle name="Percent 12 17 23" xfId="15926" xr:uid="{00000000-0005-0000-0000-0000593E0000}"/>
    <cellStyle name="Percent 12 17 24" xfId="15927" xr:uid="{00000000-0005-0000-0000-00005A3E0000}"/>
    <cellStyle name="Percent 12 17 25" xfId="15928" xr:uid="{00000000-0005-0000-0000-00005B3E0000}"/>
    <cellStyle name="Percent 12 17 26" xfId="15929" xr:uid="{00000000-0005-0000-0000-00005C3E0000}"/>
    <cellStyle name="Percent 12 17 27" xfId="15930" xr:uid="{00000000-0005-0000-0000-00005D3E0000}"/>
    <cellStyle name="Percent 12 17 28" xfId="15931" xr:uid="{00000000-0005-0000-0000-00005E3E0000}"/>
    <cellStyle name="Percent 12 17 29" xfId="15932" xr:uid="{00000000-0005-0000-0000-00005F3E0000}"/>
    <cellStyle name="Percent 12 17 3" xfId="15933" xr:uid="{00000000-0005-0000-0000-0000603E0000}"/>
    <cellStyle name="Percent 12 17 30" xfId="15934" xr:uid="{00000000-0005-0000-0000-0000613E0000}"/>
    <cellStyle name="Percent 12 17 31" xfId="15935" xr:uid="{00000000-0005-0000-0000-0000623E0000}"/>
    <cellStyle name="Percent 12 17 32" xfId="15936" xr:uid="{00000000-0005-0000-0000-0000633E0000}"/>
    <cellStyle name="Percent 12 17 33" xfId="15937" xr:uid="{00000000-0005-0000-0000-0000643E0000}"/>
    <cellStyle name="Percent 12 17 34" xfId="15938" xr:uid="{00000000-0005-0000-0000-0000653E0000}"/>
    <cellStyle name="Percent 12 17 35" xfId="15939" xr:uid="{00000000-0005-0000-0000-0000663E0000}"/>
    <cellStyle name="Percent 12 17 4" xfId="15940" xr:uid="{00000000-0005-0000-0000-0000673E0000}"/>
    <cellStyle name="Percent 12 17 5" xfId="15941" xr:uid="{00000000-0005-0000-0000-0000683E0000}"/>
    <cellStyle name="Percent 12 17 6" xfId="15942" xr:uid="{00000000-0005-0000-0000-0000693E0000}"/>
    <cellStyle name="Percent 12 17 7" xfId="15943" xr:uid="{00000000-0005-0000-0000-00006A3E0000}"/>
    <cellStyle name="Percent 12 17 8" xfId="15944" xr:uid="{00000000-0005-0000-0000-00006B3E0000}"/>
    <cellStyle name="Percent 12 17 9" xfId="15945" xr:uid="{00000000-0005-0000-0000-00006C3E0000}"/>
    <cellStyle name="Percent 12 18" xfId="15946" xr:uid="{00000000-0005-0000-0000-00006D3E0000}"/>
    <cellStyle name="Percent 12 18 10" xfId="15947" xr:uid="{00000000-0005-0000-0000-00006E3E0000}"/>
    <cellStyle name="Percent 12 18 11" xfId="15948" xr:uid="{00000000-0005-0000-0000-00006F3E0000}"/>
    <cellStyle name="Percent 12 18 12" xfId="15949" xr:uid="{00000000-0005-0000-0000-0000703E0000}"/>
    <cellStyle name="Percent 12 18 13" xfId="15950" xr:uid="{00000000-0005-0000-0000-0000713E0000}"/>
    <cellStyle name="Percent 12 18 14" xfId="15951" xr:uid="{00000000-0005-0000-0000-0000723E0000}"/>
    <cellStyle name="Percent 12 18 15" xfId="15952" xr:uid="{00000000-0005-0000-0000-0000733E0000}"/>
    <cellStyle name="Percent 12 18 16" xfId="15953" xr:uid="{00000000-0005-0000-0000-0000743E0000}"/>
    <cellStyle name="Percent 12 18 17" xfId="15954" xr:uid="{00000000-0005-0000-0000-0000753E0000}"/>
    <cellStyle name="Percent 12 18 18" xfId="15955" xr:uid="{00000000-0005-0000-0000-0000763E0000}"/>
    <cellStyle name="Percent 12 18 19" xfId="15956" xr:uid="{00000000-0005-0000-0000-0000773E0000}"/>
    <cellStyle name="Percent 12 18 2" xfId="15957" xr:uid="{00000000-0005-0000-0000-0000783E0000}"/>
    <cellStyle name="Percent 12 18 20" xfId="15958" xr:uid="{00000000-0005-0000-0000-0000793E0000}"/>
    <cellStyle name="Percent 12 18 21" xfId="15959" xr:uid="{00000000-0005-0000-0000-00007A3E0000}"/>
    <cellStyle name="Percent 12 18 22" xfId="15960" xr:uid="{00000000-0005-0000-0000-00007B3E0000}"/>
    <cellStyle name="Percent 12 18 23" xfId="15961" xr:uid="{00000000-0005-0000-0000-00007C3E0000}"/>
    <cellStyle name="Percent 12 18 24" xfId="15962" xr:uid="{00000000-0005-0000-0000-00007D3E0000}"/>
    <cellStyle name="Percent 12 18 25" xfId="15963" xr:uid="{00000000-0005-0000-0000-00007E3E0000}"/>
    <cellStyle name="Percent 12 18 26" xfId="15964" xr:uid="{00000000-0005-0000-0000-00007F3E0000}"/>
    <cellStyle name="Percent 12 18 27" xfId="15965" xr:uid="{00000000-0005-0000-0000-0000803E0000}"/>
    <cellStyle name="Percent 12 18 28" xfId="15966" xr:uid="{00000000-0005-0000-0000-0000813E0000}"/>
    <cellStyle name="Percent 12 18 29" xfId="15967" xr:uid="{00000000-0005-0000-0000-0000823E0000}"/>
    <cellStyle name="Percent 12 18 3" xfId="15968" xr:uid="{00000000-0005-0000-0000-0000833E0000}"/>
    <cellStyle name="Percent 12 18 30" xfId="15969" xr:uid="{00000000-0005-0000-0000-0000843E0000}"/>
    <cellStyle name="Percent 12 18 31" xfId="15970" xr:uid="{00000000-0005-0000-0000-0000853E0000}"/>
    <cellStyle name="Percent 12 18 32" xfId="15971" xr:uid="{00000000-0005-0000-0000-0000863E0000}"/>
    <cellStyle name="Percent 12 18 33" xfId="15972" xr:uid="{00000000-0005-0000-0000-0000873E0000}"/>
    <cellStyle name="Percent 12 18 34" xfId="15973" xr:uid="{00000000-0005-0000-0000-0000883E0000}"/>
    <cellStyle name="Percent 12 18 35" xfId="15974" xr:uid="{00000000-0005-0000-0000-0000893E0000}"/>
    <cellStyle name="Percent 12 18 4" xfId="15975" xr:uid="{00000000-0005-0000-0000-00008A3E0000}"/>
    <cellStyle name="Percent 12 18 5" xfId="15976" xr:uid="{00000000-0005-0000-0000-00008B3E0000}"/>
    <cellStyle name="Percent 12 18 6" xfId="15977" xr:uid="{00000000-0005-0000-0000-00008C3E0000}"/>
    <cellStyle name="Percent 12 18 7" xfId="15978" xr:uid="{00000000-0005-0000-0000-00008D3E0000}"/>
    <cellStyle name="Percent 12 18 8" xfId="15979" xr:uid="{00000000-0005-0000-0000-00008E3E0000}"/>
    <cellStyle name="Percent 12 18 9" xfId="15980" xr:uid="{00000000-0005-0000-0000-00008F3E0000}"/>
    <cellStyle name="Percent 12 19" xfId="15981" xr:uid="{00000000-0005-0000-0000-0000903E0000}"/>
    <cellStyle name="Percent 12 19 10" xfId="15982" xr:uid="{00000000-0005-0000-0000-0000913E0000}"/>
    <cellStyle name="Percent 12 19 11" xfId="15983" xr:uid="{00000000-0005-0000-0000-0000923E0000}"/>
    <cellStyle name="Percent 12 19 12" xfId="15984" xr:uid="{00000000-0005-0000-0000-0000933E0000}"/>
    <cellStyle name="Percent 12 19 13" xfId="15985" xr:uid="{00000000-0005-0000-0000-0000943E0000}"/>
    <cellStyle name="Percent 12 19 14" xfId="15986" xr:uid="{00000000-0005-0000-0000-0000953E0000}"/>
    <cellStyle name="Percent 12 19 15" xfId="15987" xr:uid="{00000000-0005-0000-0000-0000963E0000}"/>
    <cellStyle name="Percent 12 19 16" xfId="15988" xr:uid="{00000000-0005-0000-0000-0000973E0000}"/>
    <cellStyle name="Percent 12 19 17" xfId="15989" xr:uid="{00000000-0005-0000-0000-0000983E0000}"/>
    <cellStyle name="Percent 12 19 18" xfId="15990" xr:uid="{00000000-0005-0000-0000-0000993E0000}"/>
    <cellStyle name="Percent 12 19 19" xfId="15991" xr:uid="{00000000-0005-0000-0000-00009A3E0000}"/>
    <cellStyle name="Percent 12 19 2" xfId="15992" xr:uid="{00000000-0005-0000-0000-00009B3E0000}"/>
    <cellStyle name="Percent 12 19 20" xfId="15993" xr:uid="{00000000-0005-0000-0000-00009C3E0000}"/>
    <cellStyle name="Percent 12 19 21" xfId="15994" xr:uid="{00000000-0005-0000-0000-00009D3E0000}"/>
    <cellStyle name="Percent 12 19 22" xfId="15995" xr:uid="{00000000-0005-0000-0000-00009E3E0000}"/>
    <cellStyle name="Percent 12 19 23" xfId="15996" xr:uid="{00000000-0005-0000-0000-00009F3E0000}"/>
    <cellStyle name="Percent 12 19 24" xfId="15997" xr:uid="{00000000-0005-0000-0000-0000A03E0000}"/>
    <cellStyle name="Percent 12 19 25" xfId="15998" xr:uid="{00000000-0005-0000-0000-0000A13E0000}"/>
    <cellStyle name="Percent 12 19 26" xfId="15999" xr:uid="{00000000-0005-0000-0000-0000A23E0000}"/>
    <cellStyle name="Percent 12 19 27" xfId="16000" xr:uid="{00000000-0005-0000-0000-0000A33E0000}"/>
    <cellStyle name="Percent 12 19 28" xfId="16001" xr:uid="{00000000-0005-0000-0000-0000A43E0000}"/>
    <cellStyle name="Percent 12 19 29" xfId="16002" xr:uid="{00000000-0005-0000-0000-0000A53E0000}"/>
    <cellStyle name="Percent 12 19 3" xfId="16003" xr:uid="{00000000-0005-0000-0000-0000A63E0000}"/>
    <cellStyle name="Percent 12 19 30" xfId="16004" xr:uid="{00000000-0005-0000-0000-0000A73E0000}"/>
    <cellStyle name="Percent 12 19 31" xfId="16005" xr:uid="{00000000-0005-0000-0000-0000A83E0000}"/>
    <cellStyle name="Percent 12 19 32" xfId="16006" xr:uid="{00000000-0005-0000-0000-0000A93E0000}"/>
    <cellStyle name="Percent 12 19 33" xfId="16007" xr:uid="{00000000-0005-0000-0000-0000AA3E0000}"/>
    <cellStyle name="Percent 12 19 34" xfId="16008" xr:uid="{00000000-0005-0000-0000-0000AB3E0000}"/>
    <cellStyle name="Percent 12 19 35" xfId="16009" xr:uid="{00000000-0005-0000-0000-0000AC3E0000}"/>
    <cellStyle name="Percent 12 19 4" xfId="16010" xr:uid="{00000000-0005-0000-0000-0000AD3E0000}"/>
    <cellStyle name="Percent 12 19 5" xfId="16011" xr:uid="{00000000-0005-0000-0000-0000AE3E0000}"/>
    <cellStyle name="Percent 12 19 6" xfId="16012" xr:uid="{00000000-0005-0000-0000-0000AF3E0000}"/>
    <cellStyle name="Percent 12 19 7" xfId="16013" xr:uid="{00000000-0005-0000-0000-0000B03E0000}"/>
    <cellStyle name="Percent 12 19 8" xfId="16014" xr:uid="{00000000-0005-0000-0000-0000B13E0000}"/>
    <cellStyle name="Percent 12 19 9" xfId="16015" xr:uid="{00000000-0005-0000-0000-0000B23E0000}"/>
    <cellStyle name="Percent 12 2" xfId="16016" xr:uid="{00000000-0005-0000-0000-0000B33E0000}"/>
    <cellStyle name="Percent 12 2 10" xfId="16017" xr:uid="{00000000-0005-0000-0000-0000B43E0000}"/>
    <cellStyle name="Percent 12 2 11" xfId="16018" xr:uid="{00000000-0005-0000-0000-0000B53E0000}"/>
    <cellStyle name="Percent 12 2 12" xfId="16019" xr:uid="{00000000-0005-0000-0000-0000B63E0000}"/>
    <cellStyle name="Percent 12 2 13" xfId="16020" xr:uid="{00000000-0005-0000-0000-0000B73E0000}"/>
    <cellStyle name="Percent 12 2 14" xfId="16021" xr:uid="{00000000-0005-0000-0000-0000B83E0000}"/>
    <cellStyle name="Percent 12 2 15" xfId="16022" xr:uid="{00000000-0005-0000-0000-0000B93E0000}"/>
    <cellStyle name="Percent 12 2 16" xfId="16023" xr:uid="{00000000-0005-0000-0000-0000BA3E0000}"/>
    <cellStyle name="Percent 12 2 17" xfId="16024" xr:uid="{00000000-0005-0000-0000-0000BB3E0000}"/>
    <cellStyle name="Percent 12 2 18" xfId="16025" xr:uid="{00000000-0005-0000-0000-0000BC3E0000}"/>
    <cellStyle name="Percent 12 2 19" xfId="16026" xr:uid="{00000000-0005-0000-0000-0000BD3E0000}"/>
    <cellStyle name="Percent 12 2 2" xfId="16027" xr:uid="{00000000-0005-0000-0000-0000BE3E0000}"/>
    <cellStyle name="Percent 12 2 20" xfId="16028" xr:uid="{00000000-0005-0000-0000-0000BF3E0000}"/>
    <cellStyle name="Percent 12 2 21" xfId="16029" xr:uid="{00000000-0005-0000-0000-0000C03E0000}"/>
    <cellStyle name="Percent 12 2 22" xfId="16030" xr:uid="{00000000-0005-0000-0000-0000C13E0000}"/>
    <cellStyle name="Percent 12 2 23" xfId="16031" xr:uid="{00000000-0005-0000-0000-0000C23E0000}"/>
    <cellStyle name="Percent 12 2 24" xfId="16032" xr:uid="{00000000-0005-0000-0000-0000C33E0000}"/>
    <cellStyle name="Percent 12 2 25" xfId="16033" xr:uid="{00000000-0005-0000-0000-0000C43E0000}"/>
    <cellStyle name="Percent 12 2 26" xfId="16034" xr:uid="{00000000-0005-0000-0000-0000C53E0000}"/>
    <cellStyle name="Percent 12 2 27" xfId="16035" xr:uid="{00000000-0005-0000-0000-0000C63E0000}"/>
    <cellStyle name="Percent 12 2 28" xfId="16036" xr:uid="{00000000-0005-0000-0000-0000C73E0000}"/>
    <cellStyle name="Percent 12 2 29" xfId="16037" xr:uid="{00000000-0005-0000-0000-0000C83E0000}"/>
    <cellStyle name="Percent 12 2 3" xfId="16038" xr:uid="{00000000-0005-0000-0000-0000C93E0000}"/>
    <cellStyle name="Percent 12 2 30" xfId="16039" xr:uid="{00000000-0005-0000-0000-0000CA3E0000}"/>
    <cellStyle name="Percent 12 2 31" xfId="16040" xr:uid="{00000000-0005-0000-0000-0000CB3E0000}"/>
    <cellStyle name="Percent 12 2 32" xfId="16041" xr:uid="{00000000-0005-0000-0000-0000CC3E0000}"/>
    <cellStyle name="Percent 12 2 33" xfId="16042" xr:uid="{00000000-0005-0000-0000-0000CD3E0000}"/>
    <cellStyle name="Percent 12 2 34" xfId="16043" xr:uid="{00000000-0005-0000-0000-0000CE3E0000}"/>
    <cellStyle name="Percent 12 2 35" xfId="16044" xr:uid="{00000000-0005-0000-0000-0000CF3E0000}"/>
    <cellStyle name="Percent 12 2 4" xfId="16045" xr:uid="{00000000-0005-0000-0000-0000D03E0000}"/>
    <cellStyle name="Percent 12 2 5" xfId="16046" xr:uid="{00000000-0005-0000-0000-0000D13E0000}"/>
    <cellStyle name="Percent 12 2 6" xfId="16047" xr:uid="{00000000-0005-0000-0000-0000D23E0000}"/>
    <cellStyle name="Percent 12 2 7" xfId="16048" xr:uid="{00000000-0005-0000-0000-0000D33E0000}"/>
    <cellStyle name="Percent 12 2 8" xfId="16049" xr:uid="{00000000-0005-0000-0000-0000D43E0000}"/>
    <cellStyle name="Percent 12 2 9" xfId="16050" xr:uid="{00000000-0005-0000-0000-0000D53E0000}"/>
    <cellStyle name="Percent 12 20" xfId="16051" xr:uid="{00000000-0005-0000-0000-0000D63E0000}"/>
    <cellStyle name="Percent 12 20 10" xfId="16052" xr:uid="{00000000-0005-0000-0000-0000D73E0000}"/>
    <cellStyle name="Percent 12 20 11" xfId="16053" xr:uid="{00000000-0005-0000-0000-0000D83E0000}"/>
    <cellStyle name="Percent 12 20 12" xfId="16054" xr:uid="{00000000-0005-0000-0000-0000D93E0000}"/>
    <cellStyle name="Percent 12 20 13" xfId="16055" xr:uid="{00000000-0005-0000-0000-0000DA3E0000}"/>
    <cellStyle name="Percent 12 20 14" xfId="16056" xr:uid="{00000000-0005-0000-0000-0000DB3E0000}"/>
    <cellStyle name="Percent 12 20 15" xfId="16057" xr:uid="{00000000-0005-0000-0000-0000DC3E0000}"/>
    <cellStyle name="Percent 12 20 16" xfId="16058" xr:uid="{00000000-0005-0000-0000-0000DD3E0000}"/>
    <cellStyle name="Percent 12 20 17" xfId="16059" xr:uid="{00000000-0005-0000-0000-0000DE3E0000}"/>
    <cellStyle name="Percent 12 20 18" xfId="16060" xr:uid="{00000000-0005-0000-0000-0000DF3E0000}"/>
    <cellStyle name="Percent 12 20 19" xfId="16061" xr:uid="{00000000-0005-0000-0000-0000E03E0000}"/>
    <cellStyle name="Percent 12 20 2" xfId="16062" xr:uid="{00000000-0005-0000-0000-0000E13E0000}"/>
    <cellStyle name="Percent 12 20 20" xfId="16063" xr:uid="{00000000-0005-0000-0000-0000E23E0000}"/>
    <cellStyle name="Percent 12 20 21" xfId="16064" xr:uid="{00000000-0005-0000-0000-0000E33E0000}"/>
    <cellStyle name="Percent 12 20 22" xfId="16065" xr:uid="{00000000-0005-0000-0000-0000E43E0000}"/>
    <cellStyle name="Percent 12 20 23" xfId="16066" xr:uid="{00000000-0005-0000-0000-0000E53E0000}"/>
    <cellStyle name="Percent 12 20 24" xfId="16067" xr:uid="{00000000-0005-0000-0000-0000E63E0000}"/>
    <cellStyle name="Percent 12 20 25" xfId="16068" xr:uid="{00000000-0005-0000-0000-0000E73E0000}"/>
    <cellStyle name="Percent 12 20 26" xfId="16069" xr:uid="{00000000-0005-0000-0000-0000E83E0000}"/>
    <cellStyle name="Percent 12 20 27" xfId="16070" xr:uid="{00000000-0005-0000-0000-0000E93E0000}"/>
    <cellStyle name="Percent 12 20 28" xfId="16071" xr:uid="{00000000-0005-0000-0000-0000EA3E0000}"/>
    <cellStyle name="Percent 12 20 29" xfId="16072" xr:uid="{00000000-0005-0000-0000-0000EB3E0000}"/>
    <cellStyle name="Percent 12 20 3" xfId="16073" xr:uid="{00000000-0005-0000-0000-0000EC3E0000}"/>
    <cellStyle name="Percent 12 20 30" xfId="16074" xr:uid="{00000000-0005-0000-0000-0000ED3E0000}"/>
    <cellStyle name="Percent 12 20 31" xfId="16075" xr:uid="{00000000-0005-0000-0000-0000EE3E0000}"/>
    <cellStyle name="Percent 12 20 32" xfId="16076" xr:uid="{00000000-0005-0000-0000-0000EF3E0000}"/>
    <cellStyle name="Percent 12 20 33" xfId="16077" xr:uid="{00000000-0005-0000-0000-0000F03E0000}"/>
    <cellStyle name="Percent 12 20 34" xfId="16078" xr:uid="{00000000-0005-0000-0000-0000F13E0000}"/>
    <cellStyle name="Percent 12 20 35" xfId="16079" xr:uid="{00000000-0005-0000-0000-0000F23E0000}"/>
    <cellStyle name="Percent 12 20 4" xfId="16080" xr:uid="{00000000-0005-0000-0000-0000F33E0000}"/>
    <cellStyle name="Percent 12 20 5" xfId="16081" xr:uid="{00000000-0005-0000-0000-0000F43E0000}"/>
    <cellStyle name="Percent 12 20 6" xfId="16082" xr:uid="{00000000-0005-0000-0000-0000F53E0000}"/>
    <cellStyle name="Percent 12 20 7" xfId="16083" xr:uid="{00000000-0005-0000-0000-0000F63E0000}"/>
    <cellStyle name="Percent 12 20 8" xfId="16084" xr:uid="{00000000-0005-0000-0000-0000F73E0000}"/>
    <cellStyle name="Percent 12 20 9" xfId="16085" xr:uid="{00000000-0005-0000-0000-0000F83E0000}"/>
    <cellStyle name="Percent 12 21" xfId="16086" xr:uid="{00000000-0005-0000-0000-0000F93E0000}"/>
    <cellStyle name="Percent 12 21 10" xfId="16087" xr:uid="{00000000-0005-0000-0000-0000FA3E0000}"/>
    <cellStyle name="Percent 12 21 11" xfId="16088" xr:uid="{00000000-0005-0000-0000-0000FB3E0000}"/>
    <cellStyle name="Percent 12 21 12" xfId="16089" xr:uid="{00000000-0005-0000-0000-0000FC3E0000}"/>
    <cellStyle name="Percent 12 21 13" xfId="16090" xr:uid="{00000000-0005-0000-0000-0000FD3E0000}"/>
    <cellStyle name="Percent 12 21 14" xfId="16091" xr:uid="{00000000-0005-0000-0000-0000FE3E0000}"/>
    <cellStyle name="Percent 12 21 15" xfId="16092" xr:uid="{00000000-0005-0000-0000-0000FF3E0000}"/>
    <cellStyle name="Percent 12 21 16" xfId="16093" xr:uid="{00000000-0005-0000-0000-0000003F0000}"/>
    <cellStyle name="Percent 12 21 17" xfId="16094" xr:uid="{00000000-0005-0000-0000-0000013F0000}"/>
    <cellStyle name="Percent 12 21 18" xfId="16095" xr:uid="{00000000-0005-0000-0000-0000023F0000}"/>
    <cellStyle name="Percent 12 21 19" xfId="16096" xr:uid="{00000000-0005-0000-0000-0000033F0000}"/>
    <cellStyle name="Percent 12 21 2" xfId="16097" xr:uid="{00000000-0005-0000-0000-0000043F0000}"/>
    <cellStyle name="Percent 12 21 20" xfId="16098" xr:uid="{00000000-0005-0000-0000-0000053F0000}"/>
    <cellStyle name="Percent 12 21 21" xfId="16099" xr:uid="{00000000-0005-0000-0000-0000063F0000}"/>
    <cellStyle name="Percent 12 21 22" xfId="16100" xr:uid="{00000000-0005-0000-0000-0000073F0000}"/>
    <cellStyle name="Percent 12 21 23" xfId="16101" xr:uid="{00000000-0005-0000-0000-0000083F0000}"/>
    <cellStyle name="Percent 12 21 24" xfId="16102" xr:uid="{00000000-0005-0000-0000-0000093F0000}"/>
    <cellStyle name="Percent 12 21 25" xfId="16103" xr:uid="{00000000-0005-0000-0000-00000A3F0000}"/>
    <cellStyle name="Percent 12 21 26" xfId="16104" xr:uid="{00000000-0005-0000-0000-00000B3F0000}"/>
    <cellStyle name="Percent 12 21 27" xfId="16105" xr:uid="{00000000-0005-0000-0000-00000C3F0000}"/>
    <cellStyle name="Percent 12 21 28" xfId="16106" xr:uid="{00000000-0005-0000-0000-00000D3F0000}"/>
    <cellStyle name="Percent 12 21 29" xfId="16107" xr:uid="{00000000-0005-0000-0000-00000E3F0000}"/>
    <cellStyle name="Percent 12 21 3" xfId="16108" xr:uid="{00000000-0005-0000-0000-00000F3F0000}"/>
    <cellStyle name="Percent 12 21 30" xfId="16109" xr:uid="{00000000-0005-0000-0000-0000103F0000}"/>
    <cellStyle name="Percent 12 21 31" xfId="16110" xr:uid="{00000000-0005-0000-0000-0000113F0000}"/>
    <cellStyle name="Percent 12 21 32" xfId="16111" xr:uid="{00000000-0005-0000-0000-0000123F0000}"/>
    <cellStyle name="Percent 12 21 33" xfId="16112" xr:uid="{00000000-0005-0000-0000-0000133F0000}"/>
    <cellStyle name="Percent 12 21 34" xfId="16113" xr:uid="{00000000-0005-0000-0000-0000143F0000}"/>
    <cellStyle name="Percent 12 21 35" xfId="16114" xr:uid="{00000000-0005-0000-0000-0000153F0000}"/>
    <cellStyle name="Percent 12 21 4" xfId="16115" xr:uid="{00000000-0005-0000-0000-0000163F0000}"/>
    <cellStyle name="Percent 12 21 5" xfId="16116" xr:uid="{00000000-0005-0000-0000-0000173F0000}"/>
    <cellStyle name="Percent 12 21 6" xfId="16117" xr:uid="{00000000-0005-0000-0000-0000183F0000}"/>
    <cellStyle name="Percent 12 21 7" xfId="16118" xr:uid="{00000000-0005-0000-0000-0000193F0000}"/>
    <cellStyle name="Percent 12 21 8" xfId="16119" xr:uid="{00000000-0005-0000-0000-00001A3F0000}"/>
    <cellStyle name="Percent 12 21 9" xfId="16120" xr:uid="{00000000-0005-0000-0000-00001B3F0000}"/>
    <cellStyle name="Percent 12 22" xfId="16121" xr:uid="{00000000-0005-0000-0000-00001C3F0000}"/>
    <cellStyle name="Percent 12 22 10" xfId="16122" xr:uid="{00000000-0005-0000-0000-00001D3F0000}"/>
    <cellStyle name="Percent 12 22 11" xfId="16123" xr:uid="{00000000-0005-0000-0000-00001E3F0000}"/>
    <cellStyle name="Percent 12 22 12" xfId="16124" xr:uid="{00000000-0005-0000-0000-00001F3F0000}"/>
    <cellStyle name="Percent 12 22 13" xfId="16125" xr:uid="{00000000-0005-0000-0000-0000203F0000}"/>
    <cellStyle name="Percent 12 22 14" xfId="16126" xr:uid="{00000000-0005-0000-0000-0000213F0000}"/>
    <cellStyle name="Percent 12 22 15" xfId="16127" xr:uid="{00000000-0005-0000-0000-0000223F0000}"/>
    <cellStyle name="Percent 12 22 16" xfId="16128" xr:uid="{00000000-0005-0000-0000-0000233F0000}"/>
    <cellStyle name="Percent 12 22 17" xfId="16129" xr:uid="{00000000-0005-0000-0000-0000243F0000}"/>
    <cellStyle name="Percent 12 22 18" xfId="16130" xr:uid="{00000000-0005-0000-0000-0000253F0000}"/>
    <cellStyle name="Percent 12 22 19" xfId="16131" xr:uid="{00000000-0005-0000-0000-0000263F0000}"/>
    <cellStyle name="Percent 12 22 2" xfId="16132" xr:uid="{00000000-0005-0000-0000-0000273F0000}"/>
    <cellStyle name="Percent 12 22 20" xfId="16133" xr:uid="{00000000-0005-0000-0000-0000283F0000}"/>
    <cellStyle name="Percent 12 22 21" xfId="16134" xr:uid="{00000000-0005-0000-0000-0000293F0000}"/>
    <cellStyle name="Percent 12 22 22" xfId="16135" xr:uid="{00000000-0005-0000-0000-00002A3F0000}"/>
    <cellStyle name="Percent 12 22 23" xfId="16136" xr:uid="{00000000-0005-0000-0000-00002B3F0000}"/>
    <cellStyle name="Percent 12 22 24" xfId="16137" xr:uid="{00000000-0005-0000-0000-00002C3F0000}"/>
    <cellStyle name="Percent 12 22 25" xfId="16138" xr:uid="{00000000-0005-0000-0000-00002D3F0000}"/>
    <cellStyle name="Percent 12 22 26" xfId="16139" xr:uid="{00000000-0005-0000-0000-00002E3F0000}"/>
    <cellStyle name="Percent 12 22 27" xfId="16140" xr:uid="{00000000-0005-0000-0000-00002F3F0000}"/>
    <cellStyle name="Percent 12 22 28" xfId="16141" xr:uid="{00000000-0005-0000-0000-0000303F0000}"/>
    <cellStyle name="Percent 12 22 29" xfId="16142" xr:uid="{00000000-0005-0000-0000-0000313F0000}"/>
    <cellStyle name="Percent 12 22 3" xfId="16143" xr:uid="{00000000-0005-0000-0000-0000323F0000}"/>
    <cellStyle name="Percent 12 22 30" xfId="16144" xr:uid="{00000000-0005-0000-0000-0000333F0000}"/>
    <cellStyle name="Percent 12 22 31" xfId="16145" xr:uid="{00000000-0005-0000-0000-0000343F0000}"/>
    <cellStyle name="Percent 12 22 32" xfId="16146" xr:uid="{00000000-0005-0000-0000-0000353F0000}"/>
    <cellStyle name="Percent 12 22 33" xfId="16147" xr:uid="{00000000-0005-0000-0000-0000363F0000}"/>
    <cellStyle name="Percent 12 22 34" xfId="16148" xr:uid="{00000000-0005-0000-0000-0000373F0000}"/>
    <cellStyle name="Percent 12 22 35" xfId="16149" xr:uid="{00000000-0005-0000-0000-0000383F0000}"/>
    <cellStyle name="Percent 12 22 4" xfId="16150" xr:uid="{00000000-0005-0000-0000-0000393F0000}"/>
    <cellStyle name="Percent 12 22 5" xfId="16151" xr:uid="{00000000-0005-0000-0000-00003A3F0000}"/>
    <cellStyle name="Percent 12 22 6" xfId="16152" xr:uid="{00000000-0005-0000-0000-00003B3F0000}"/>
    <cellStyle name="Percent 12 22 7" xfId="16153" xr:uid="{00000000-0005-0000-0000-00003C3F0000}"/>
    <cellStyle name="Percent 12 22 8" xfId="16154" xr:uid="{00000000-0005-0000-0000-00003D3F0000}"/>
    <cellStyle name="Percent 12 22 9" xfId="16155" xr:uid="{00000000-0005-0000-0000-00003E3F0000}"/>
    <cellStyle name="Percent 12 23" xfId="16156" xr:uid="{00000000-0005-0000-0000-00003F3F0000}"/>
    <cellStyle name="Percent 12 23 10" xfId="16157" xr:uid="{00000000-0005-0000-0000-0000403F0000}"/>
    <cellStyle name="Percent 12 23 11" xfId="16158" xr:uid="{00000000-0005-0000-0000-0000413F0000}"/>
    <cellStyle name="Percent 12 23 12" xfId="16159" xr:uid="{00000000-0005-0000-0000-0000423F0000}"/>
    <cellStyle name="Percent 12 23 13" xfId="16160" xr:uid="{00000000-0005-0000-0000-0000433F0000}"/>
    <cellStyle name="Percent 12 23 14" xfId="16161" xr:uid="{00000000-0005-0000-0000-0000443F0000}"/>
    <cellStyle name="Percent 12 23 15" xfId="16162" xr:uid="{00000000-0005-0000-0000-0000453F0000}"/>
    <cellStyle name="Percent 12 23 16" xfId="16163" xr:uid="{00000000-0005-0000-0000-0000463F0000}"/>
    <cellStyle name="Percent 12 23 17" xfId="16164" xr:uid="{00000000-0005-0000-0000-0000473F0000}"/>
    <cellStyle name="Percent 12 23 18" xfId="16165" xr:uid="{00000000-0005-0000-0000-0000483F0000}"/>
    <cellStyle name="Percent 12 23 19" xfId="16166" xr:uid="{00000000-0005-0000-0000-0000493F0000}"/>
    <cellStyle name="Percent 12 23 2" xfId="16167" xr:uid="{00000000-0005-0000-0000-00004A3F0000}"/>
    <cellStyle name="Percent 12 23 20" xfId="16168" xr:uid="{00000000-0005-0000-0000-00004B3F0000}"/>
    <cellStyle name="Percent 12 23 21" xfId="16169" xr:uid="{00000000-0005-0000-0000-00004C3F0000}"/>
    <cellStyle name="Percent 12 23 22" xfId="16170" xr:uid="{00000000-0005-0000-0000-00004D3F0000}"/>
    <cellStyle name="Percent 12 23 23" xfId="16171" xr:uid="{00000000-0005-0000-0000-00004E3F0000}"/>
    <cellStyle name="Percent 12 23 24" xfId="16172" xr:uid="{00000000-0005-0000-0000-00004F3F0000}"/>
    <cellStyle name="Percent 12 23 25" xfId="16173" xr:uid="{00000000-0005-0000-0000-0000503F0000}"/>
    <cellStyle name="Percent 12 23 26" xfId="16174" xr:uid="{00000000-0005-0000-0000-0000513F0000}"/>
    <cellStyle name="Percent 12 23 27" xfId="16175" xr:uid="{00000000-0005-0000-0000-0000523F0000}"/>
    <cellStyle name="Percent 12 23 28" xfId="16176" xr:uid="{00000000-0005-0000-0000-0000533F0000}"/>
    <cellStyle name="Percent 12 23 29" xfId="16177" xr:uid="{00000000-0005-0000-0000-0000543F0000}"/>
    <cellStyle name="Percent 12 23 3" xfId="16178" xr:uid="{00000000-0005-0000-0000-0000553F0000}"/>
    <cellStyle name="Percent 12 23 30" xfId="16179" xr:uid="{00000000-0005-0000-0000-0000563F0000}"/>
    <cellStyle name="Percent 12 23 31" xfId="16180" xr:uid="{00000000-0005-0000-0000-0000573F0000}"/>
    <cellStyle name="Percent 12 23 32" xfId="16181" xr:uid="{00000000-0005-0000-0000-0000583F0000}"/>
    <cellStyle name="Percent 12 23 33" xfId="16182" xr:uid="{00000000-0005-0000-0000-0000593F0000}"/>
    <cellStyle name="Percent 12 23 34" xfId="16183" xr:uid="{00000000-0005-0000-0000-00005A3F0000}"/>
    <cellStyle name="Percent 12 23 35" xfId="16184" xr:uid="{00000000-0005-0000-0000-00005B3F0000}"/>
    <cellStyle name="Percent 12 23 4" xfId="16185" xr:uid="{00000000-0005-0000-0000-00005C3F0000}"/>
    <cellStyle name="Percent 12 23 5" xfId="16186" xr:uid="{00000000-0005-0000-0000-00005D3F0000}"/>
    <cellStyle name="Percent 12 23 6" xfId="16187" xr:uid="{00000000-0005-0000-0000-00005E3F0000}"/>
    <cellStyle name="Percent 12 23 7" xfId="16188" xr:uid="{00000000-0005-0000-0000-00005F3F0000}"/>
    <cellStyle name="Percent 12 23 8" xfId="16189" xr:uid="{00000000-0005-0000-0000-0000603F0000}"/>
    <cellStyle name="Percent 12 23 9" xfId="16190" xr:uid="{00000000-0005-0000-0000-0000613F0000}"/>
    <cellStyle name="Percent 12 24" xfId="16191" xr:uid="{00000000-0005-0000-0000-0000623F0000}"/>
    <cellStyle name="Percent 12 24 10" xfId="16192" xr:uid="{00000000-0005-0000-0000-0000633F0000}"/>
    <cellStyle name="Percent 12 24 11" xfId="16193" xr:uid="{00000000-0005-0000-0000-0000643F0000}"/>
    <cellStyle name="Percent 12 24 12" xfId="16194" xr:uid="{00000000-0005-0000-0000-0000653F0000}"/>
    <cellStyle name="Percent 12 24 13" xfId="16195" xr:uid="{00000000-0005-0000-0000-0000663F0000}"/>
    <cellStyle name="Percent 12 24 14" xfId="16196" xr:uid="{00000000-0005-0000-0000-0000673F0000}"/>
    <cellStyle name="Percent 12 24 15" xfId="16197" xr:uid="{00000000-0005-0000-0000-0000683F0000}"/>
    <cellStyle name="Percent 12 24 16" xfId="16198" xr:uid="{00000000-0005-0000-0000-0000693F0000}"/>
    <cellStyle name="Percent 12 24 17" xfId="16199" xr:uid="{00000000-0005-0000-0000-00006A3F0000}"/>
    <cellStyle name="Percent 12 24 18" xfId="16200" xr:uid="{00000000-0005-0000-0000-00006B3F0000}"/>
    <cellStyle name="Percent 12 24 19" xfId="16201" xr:uid="{00000000-0005-0000-0000-00006C3F0000}"/>
    <cellStyle name="Percent 12 24 2" xfId="16202" xr:uid="{00000000-0005-0000-0000-00006D3F0000}"/>
    <cellStyle name="Percent 12 24 20" xfId="16203" xr:uid="{00000000-0005-0000-0000-00006E3F0000}"/>
    <cellStyle name="Percent 12 24 21" xfId="16204" xr:uid="{00000000-0005-0000-0000-00006F3F0000}"/>
    <cellStyle name="Percent 12 24 22" xfId="16205" xr:uid="{00000000-0005-0000-0000-0000703F0000}"/>
    <cellStyle name="Percent 12 24 23" xfId="16206" xr:uid="{00000000-0005-0000-0000-0000713F0000}"/>
    <cellStyle name="Percent 12 24 24" xfId="16207" xr:uid="{00000000-0005-0000-0000-0000723F0000}"/>
    <cellStyle name="Percent 12 24 25" xfId="16208" xr:uid="{00000000-0005-0000-0000-0000733F0000}"/>
    <cellStyle name="Percent 12 24 26" xfId="16209" xr:uid="{00000000-0005-0000-0000-0000743F0000}"/>
    <cellStyle name="Percent 12 24 27" xfId="16210" xr:uid="{00000000-0005-0000-0000-0000753F0000}"/>
    <cellStyle name="Percent 12 24 28" xfId="16211" xr:uid="{00000000-0005-0000-0000-0000763F0000}"/>
    <cellStyle name="Percent 12 24 29" xfId="16212" xr:uid="{00000000-0005-0000-0000-0000773F0000}"/>
    <cellStyle name="Percent 12 24 3" xfId="16213" xr:uid="{00000000-0005-0000-0000-0000783F0000}"/>
    <cellStyle name="Percent 12 24 30" xfId="16214" xr:uid="{00000000-0005-0000-0000-0000793F0000}"/>
    <cellStyle name="Percent 12 24 31" xfId="16215" xr:uid="{00000000-0005-0000-0000-00007A3F0000}"/>
    <cellStyle name="Percent 12 24 32" xfId="16216" xr:uid="{00000000-0005-0000-0000-00007B3F0000}"/>
    <cellStyle name="Percent 12 24 33" xfId="16217" xr:uid="{00000000-0005-0000-0000-00007C3F0000}"/>
    <cellStyle name="Percent 12 24 34" xfId="16218" xr:uid="{00000000-0005-0000-0000-00007D3F0000}"/>
    <cellStyle name="Percent 12 24 35" xfId="16219" xr:uid="{00000000-0005-0000-0000-00007E3F0000}"/>
    <cellStyle name="Percent 12 24 4" xfId="16220" xr:uid="{00000000-0005-0000-0000-00007F3F0000}"/>
    <cellStyle name="Percent 12 24 5" xfId="16221" xr:uid="{00000000-0005-0000-0000-0000803F0000}"/>
    <cellStyle name="Percent 12 24 6" xfId="16222" xr:uid="{00000000-0005-0000-0000-0000813F0000}"/>
    <cellStyle name="Percent 12 24 7" xfId="16223" xr:uid="{00000000-0005-0000-0000-0000823F0000}"/>
    <cellStyle name="Percent 12 24 8" xfId="16224" xr:uid="{00000000-0005-0000-0000-0000833F0000}"/>
    <cellStyle name="Percent 12 24 9" xfId="16225" xr:uid="{00000000-0005-0000-0000-0000843F0000}"/>
    <cellStyle name="Percent 12 25" xfId="16226" xr:uid="{00000000-0005-0000-0000-0000853F0000}"/>
    <cellStyle name="Percent 12 25 10" xfId="16227" xr:uid="{00000000-0005-0000-0000-0000863F0000}"/>
    <cellStyle name="Percent 12 25 11" xfId="16228" xr:uid="{00000000-0005-0000-0000-0000873F0000}"/>
    <cellStyle name="Percent 12 25 12" xfId="16229" xr:uid="{00000000-0005-0000-0000-0000883F0000}"/>
    <cellStyle name="Percent 12 25 13" xfId="16230" xr:uid="{00000000-0005-0000-0000-0000893F0000}"/>
    <cellStyle name="Percent 12 25 14" xfId="16231" xr:uid="{00000000-0005-0000-0000-00008A3F0000}"/>
    <cellStyle name="Percent 12 25 15" xfId="16232" xr:uid="{00000000-0005-0000-0000-00008B3F0000}"/>
    <cellStyle name="Percent 12 25 16" xfId="16233" xr:uid="{00000000-0005-0000-0000-00008C3F0000}"/>
    <cellStyle name="Percent 12 25 17" xfId="16234" xr:uid="{00000000-0005-0000-0000-00008D3F0000}"/>
    <cellStyle name="Percent 12 25 18" xfId="16235" xr:uid="{00000000-0005-0000-0000-00008E3F0000}"/>
    <cellStyle name="Percent 12 25 19" xfId="16236" xr:uid="{00000000-0005-0000-0000-00008F3F0000}"/>
    <cellStyle name="Percent 12 25 2" xfId="16237" xr:uid="{00000000-0005-0000-0000-0000903F0000}"/>
    <cellStyle name="Percent 12 25 20" xfId="16238" xr:uid="{00000000-0005-0000-0000-0000913F0000}"/>
    <cellStyle name="Percent 12 25 21" xfId="16239" xr:uid="{00000000-0005-0000-0000-0000923F0000}"/>
    <cellStyle name="Percent 12 25 22" xfId="16240" xr:uid="{00000000-0005-0000-0000-0000933F0000}"/>
    <cellStyle name="Percent 12 25 23" xfId="16241" xr:uid="{00000000-0005-0000-0000-0000943F0000}"/>
    <cellStyle name="Percent 12 25 24" xfId="16242" xr:uid="{00000000-0005-0000-0000-0000953F0000}"/>
    <cellStyle name="Percent 12 25 25" xfId="16243" xr:uid="{00000000-0005-0000-0000-0000963F0000}"/>
    <cellStyle name="Percent 12 25 26" xfId="16244" xr:uid="{00000000-0005-0000-0000-0000973F0000}"/>
    <cellStyle name="Percent 12 25 27" xfId="16245" xr:uid="{00000000-0005-0000-0000-0000983F0000}"/>
    <cellStyle name="Percent 12 25 28" xfId="16246" xr:uid="{00000000-0005-0000-0000-0000993F0000}"/>
    <cellStyle name="Percent 12 25 29" xfId="16247" xr:uid="{00000000-0005-0000-0000-00009A3F0000}"/>
    <cellStyle name="Percent 12 25 3" xfId="16248" xr:uid="{00000000-0005-0000-0000-00009B3F0000}"/>
    <cellStyle name="Percent 12 25 30" xfId="16249" xr:uid="{00000000-0005-0000-0000-00009C3F0000}"/>
    <cellStyle name="Percent 12 25 31" xfId="16250" xr:uid="{00000000-0005-0000-0000-00009D3F0000}"/>
    <cellStyle name="Percent 12 25 32" xfId="16251" xr:uid="{00000000-0005-0000-0000-00009E3F0000}"/>
    <cellStyle name="Percent 12 25 33" xfId="16252" xr:uid="{00000000-0005-0000-0000-00009F3F0000}"/>
    <cellStyle name="Percent 12 25 34" xfId="16253" xr:uid="{00000000-0005-0000-0000-0000A03F0000}"/>
    <cellStyle name="Percent 12 25 35" xfId="16254" xr:uid="{00000000-0005-0000-0000-0000A13F0000}"/>
    <cellStyle name="Percent 12 25 4" xfId="16255" xr:uid="{00000000-0005-0000-0000-0000A23F0000}"/>
    <cellStyle name="Percent 12 25 5" xfId="16256" xr:uid="{00000000-0005-0000-0000-0000A33F0000}"/>
    <cellStyle name="Percent 12 25 6" xfId="16257" xr:uid="{00000000-0005-0000-0000-0000A43F0000}"/>
    <cellStyle name="Percent 12 25 7" xfId="16258" xr:uid="{00000000-0005-0000-0000-0000A53F0000}"/>
    <cellStyle name="Percent 12 25 8" xfId="16259" xr:uid="{00000000-0005-0000-0000-0000A63F0000}"/>
    <cellStyle name="Percent 12 25 9" xfId="16260" xr:uid="{00000000-0005-0000-0000-0000A73F0000}"/>
    <cellStyle name="Percent 12 3" xfId="16261" xr:uid="{00000000-0005-0000-0000-0000A83F0000}"/>
    <cellStyle name="Percent 12 3 10" xfId="16262" xr:uid="{00000000-0005-0000-0000-0000A93F0000}"/>
    <cellStyle name="Percent 12 3 11" xfId="16263" xr:uid="{00000000-0005-0000-0000-0000AA3F0000}"/>
    <cellStyle name="Percent 12 3 12" xfId="16264" xr:uid="{00000000-0005-0000-0000-0000AB3F0000}"/>
    <cellStyle name="Percent 12 3 13" xfId="16265" xr:uid="{00000000-0005-0000-0000-0000AC3F0000}"/>
    <cellStyle name="Percent 12 3 14" xfId="16266" xr:uid="{00000000-0005-0000-0000-0000AD3F0000}"/>
    <cellStyle name="Percent 12 3 15" xfId="16267" xr:uid="{00000000-0005-0000-0000-0000AE3F0000}"/>
    <cellStyle name="Percent 12 3 16" xfId="16268" xr:uid="{00000000-0005-0000-0000-0000AF3F0000}"/>
    <cellStyle name="Percent 12 3 17" xfId="16269" xr:uid="{00000000-0005-0000-0000-0000B03F0000}"/>
    <cellStyle name="Percent 12 3 18" xfId="16270" xr:uid="{00000000-0005-0000-0000-0000B13F0000}"/>
    <cellStyle name="Percent 12 3 19" xfId="16271" xr:uid="{00000000-0005-0000-0000-0000B23F0000}"/>
    <cellStyle name="Percent 12 3 2" xfId="16272" xr:uid="{00000000-0005-0000-0000-0000B33F0000}"/>
    <cellStyle name="Percent 12 3 20" xfId="16273" xr:uid="{00000000-0005-0000-0000-0000B43F0000}"/>
    <cellStyle name="Percent 12 3 21" xfId="16274" xr:uid="{00000000-0005-0000-0000-0000B53F0000}"/>
    <cellStyle name="Percent 12 3 22" xfId="16275" xr:uid="{00000000-0005-0000-0000-0000B63F0000}"/>
    <cellStyle name="Percent 12 3 23" xfId="16276" xr:uid="{00000000-0005-0000-0000-0000B73F0000}"/>
    <cellStyle name="Percent 12 3 24" xfId="16277" xr:uid="{00000000-0005-0000-0000-0000B83F0000}"/>
    <cellStyle name="Percent 12 3 25" xfId="16278" xr:uid="{00000000-0005-0000-0000-0000B93F0000}"/>
    <cellStyle name="Percent 12 3 26" xfId="16279" xr:uid="{00000000-0005-0000-0000-0000BA3F0000}"/>
    <cellStyle name="Percent 12 3 27" xfId="16280" xr:uid="{00000000-0005-0000-0000-0000BB3F0000}"/>
    <cellStyle name="Percent 12 3 28" xfId="16281" xr:uid="{00000000-0005-0000-0000-0000BC3F0000}"/>
    <cellStyle name="Percent 12 3 29" xfId="16282" xr:uid="{00000000-0005-0000-0000-0000BD3F0000}"/>
    <cellStyle name="Percent 12 3 3" xfId="16283" xr:uid="{00000000-0005-0000-0000-0000BE3F0000}"/>
    <cellStyle name="Percent 12 3 30" xfId="16284" xr:uid="{00000000-0005-0000-0000-0000BF3F0000}"/>
    <cellStyle name="Percent 12 3 31" xfId="16285" xr:uid="{00000000-0005-0000-0000-0000C03F0000}"/>
    <cellStyle name="Percent 12 3 32" xfId="16286" xr:uid="{00000000-0005-0000-0000-0000C13F0000}"/>
    <cellStyle name="Percent 12 3 33" xfId="16287" xr:uid="{00000000-0005-0000-0000-0000C23F0000}"/>
    <cellStyle name="Percent 12 3 34" xfId="16288" xr:uid="{00000000-0005-0000-0000-0000C33F0000}"/>
    <cellStyle name="Percent 12 3 35" xfId="16289" xr:uid="{00000000-0005-0000-0000-0000C43F0000}"/>
    <cellStyle name="Percent 12 3 4" xfId="16290" xr:uid="{00000000-0005-0000-0000-0000C53F0000}"/>
    <cellStyle name="Percent 12 3 5" xfId="16291" xr:uid="{00000000-0005-0000-0000-0000C63F0000}"/>
    <cellStyle name="Percent 12 3 6" xfId="16292" xr:uid="{00000000-0005-0000-0000-0000C73F0000}"/>
    <cellStyle name="Percent 12 3 7" xfId="16293" xr:uid="{00000000-0005-0000-0000-0000C83F0000}"/>
    <cellStyle name="Percent 12 3 8" xfId="16294" xr:uid="{00000000-0005-0000-0000-0000C93F0000}"/>
    <cellStyle name="Percent 12 3 9" xfId="16295" xr:uid="{00000000-0005-0000-0000-0000CA3F0000}"/>
    <cellStyle name="Percent 12 4" xfId="16296" xr:uid="{00000000-0005-0000-0000-0000CB3F0000}"/>
    <cellStyle name="Percent 12 4 10" xfId="16297" xr:uid="{00000000-0005-0000-0000-0000CC3F0000}"/>
    <cellStyle name="Percent 12 4 11" xfId="16298" xr:uid="{00000000-0005-0000-0000-0000CD3F0000}"/>
    <cellStyle name="Percent 12 4 12" xfId="16299" xr:uid="{00000000-0005-0000-0000-0000CE3F0000}"/>
    <cellStyle name="Percent 12 4 13" xfId="16300" xr:uid="{00000000-0005-0000-0000-0000CF3F0000}"/>
    <cellStyle name="Percent 12 4 14" xfId="16301" xr:uid="{00000000-0005-0000-0000-0000D03F0000}"/>
    <cellStyle name="Percent 12 4 15" xfId="16302" xr:uid="{00000000-0005-0000-0000-0000D13F0000}"/>
    <cellStyle name="Percent 12 4 16" xfId="16303" xr:uid="{00000000-0005-0000-0000-0000D23F0000}"/>
    <cellStyle name="Percent 12 4 17" xfId="16304" xr:uid="{00000000-0005-0000-0000-0000D33F0000}"/>
    <cellStyle name="Percent 12 4 18" xfId="16305" xr:uid="{00000000-0005-0000-0000-0000D43F0000}"/>
    <cellStyle name="Percent 12 4 19" xfId="16306" xr:uid="{00000000-0005-0000-0000-0000D53F0000}"/>
    <cellStyle name="Percent 12 4 2" xfId="16307" xr:uid="{00000000-0005-0000-0000-0000D63F0000}"/>
    <cellStyle name="Percent 12 4 20" xfId="16308" xr:uid="{00000000-0005-0000-0000-0000D73F0000}"/>
    <cellStyle name="Percent 12 4 21" xfId="16309" xr:uid="{00000000-0005-0000-0000-0000D83F0000}"/>
    <cellStyle name="Percent 12 4 22" xfId="16310" xr:uid="{00000000-0005-0000-0000-0000D93F0000}"/>
    <cellStyle name="Percent 12 4 23" xfId="16311" xr:uid="{00000000-0005-0000-0000-0000DA3F0000}"/>
    <cellStyle name="Percent 12 4 24" xfId="16312" xr:uid="{00000000-0005-0000-0000-0000DB3F0000}"/>
    <cellStyle name="Percent 12 4 25" xfId="16313" xr:uid="{00000000-0005-0000-0000-0000DC3F0000}"/>
    <cellStyle name="Percent 12 4 26" xfId="16314" xr:uid="{00000000-0005-0000-0000-0000DD3F0000}"/>
    <cellStyle name="Percent 12 4 27" xfId="16315" xr:uid="{00000000-0005-0000-0000-0000DE3F0000}"/>
    <cellStyle name="Percent 12 4 28" xfId="16316" xr:uid="{00000000-0005-0000-0000-0000DF3F0000}"/>
    <cellStyle name="Percent 12 4 29" xfId="16317" xr:uid="{00000000-0005-0000-0000-0000E03F0000}"/>
    <cellStyle name="Percent 12 4 3" xfId="16318" xr:uid="{00000000-0005-0000-0000-0000E13F0000}"/>
    <cellStyle name="Percent 12 4 30" xfId="16319" xr:uid="{00000000-0005-0000-0000-0000E23F0000}"/>
    <cellStyle name="Percent 12 4 31" xfId="16320" xr:uid="{00000000-0005-0000-0000-0000E33F0000}"/>
    <cellStyle name="Percent 12 4 32" xfId="16321" xr:uid="{00000000-0005-0000-0000-0000E43F0000}"/>
    <cellStyle name="Percent 12 4 33" xfId="16322" xr:uid="{00000000-0005-0000-0000-0000E53F0000}"/>
    <cellStyle name="Percent 12 4 34" xfId="16323" xr:uid="{00000000-0005-0000-0000-0000E63F0000}"/>
    <cellStyle name="Percent 12 4 35" xfId="16324" xr:uid="{00000000-0005-0000-0000-0000E73F0000}"/>
    <cellStyle name="Percent 12 4 4" xfId="16325" xr:uid="{00000000-0005-0000-0000-0000E83F0000}"/>
    <cellStyle name="Percent 12 4 5" xfId="16326" xr:uid="{00000000-0005-0000-0000-0000E93F0000}"/>
    <cellStyle name="Percent 12 4 6" xfId="16327" xr:uid="{00000000-0005-0000-0000-0000EA3F0000}"/>
    <cellStyle name="Percent 12 4 7" xfId="16328" xr:uid="{00000000-0005-0000-0000-0000EB3F0000}"/>
    <cellStyle name="Percent 12 4 8" xfId="16329" xr:uid="{00000000-0005-0000-0000-0000EC3F0000}"/>
    <cellStyle name="Percent 12 4 9" xfId="16330" xr:uid="{00000000-0005-0000-0000-0000ED3F0000}"/>
    <cellStyle name="Percent 12 5" xfId="16331" xr:uid="{00000000-0005-0000-0000-0000EE3F0000}"/>
    <cellStyle name="Percent 12 5 10" xfId="16332" xr:uid="{00000000-0005-0000-0000-0000EF3F0000}"/>
    <cellStyle name="Percent 12 5 11" xfId="16333" xr:uid="{00000000-0005-0000-0000-0000F03F0000}"/>
    <cellStyle name="Percent 12 5 12" xfId="16334" xr:uid="{00000000-0005-0000-0000-0000F13F0000}"/>
    <cellStyle name="Percent 12 5 13" xfId="16335" xr:uid="{00000000-0005-0000-0000-0000F23F0000}"/>
    <cellStyle name="Percent 12 5 14" xfId="16336" xr:uid="{00000000-0005-0000-0000-0000F33F0000}"/>
    <cellStyle name="Percent 12 5 15" xfId="16337" xr:uid="{00000000-0005-0000-0000-0000F43F0000}"/>
    <cellStyle name="Percent 12 5 16" xfId="16338" xr:uid="{00000000-0005-0000-0000-0000F53F0000}"/>
    <cellStyle name="Percent 12 5 17" xfId="16339" xr:uid="{00000000-0005-0000-0000-0000F63F0000}"/>
    <cellStyle name="Percent 12 5 18" xfId="16340" xr:uid="{00000000-0005-0000-0000-0000F73F0000}"/>
    <cellStyle name="Percent 12 5 19" xfId="16341" xr:uid="{00000000-0005-0000-0000-0000F83F0000}"/>
    <cellStyle name="Percent 12 5 2" xfId="16342" xr:uid="{00000000-0005-0000-0000-0000F93F0000}"/>
    <cellStyle name="Percent 12 5 20" xfId="16343" xr:uid="{00000000-0005-0000-0000-0000FA3F0000}"/>
    <cellStyle name="Percent 12 5 21" xfId="16344" xr:uid="{00000000-0005-0000-0000-0000FB3F0000}"/>
    <cellStyle name="Percent 12 5 22" xfId="16345" xr:uid="{00000000-0005-0000-0000-0000FC3F0000}"/>
    <cellStyle name="Percent 12 5 23" xfId="16346" xr:uid="{00000000-0005-0000-0000-0000FD3F0000}"/>
    <cellStyle name="Percent 12 5 24" xfId="16347" xr:uid="{00000000-0005-0000-0000-0000FE3F0000}"/>
    <cellStyle name="Percent 12 5 25" xfId="16348" xr:uid="{00000000-0005-0000-0000-0000FF3F0000}"/>
    <cellStyle name="Percent 12 5 26" xfId="16349" xr:uid="{00000000-0005-0000-0000-000000400000}"/>
    <cellStyle name="Percent 12 5 27" xfId="16350" xr:uid="{00000000-0005-0000-0000-000001400000}"/>
    <cellStyle name="Percent 12 5 28" xfId="16351" xr:uid="{00000000-0005-0000-0000-000002400000}"/>
    <cellStyle name="Percent 12 5 29" xfId="16352" xr:uid="{00000000-0005-0000-0000-000003400000}"/>
    <cellStyle name="Percent 12 5 3" xfId="16353" xr:uid="{00000000-0005-0000-0000-000004400000}"/>
    <cellStyle name="Percent 12 5 30" xfId="16354" xr:uid="{00000000-0005-0000-0000-000005400000}"/>
    <cellStyle name="Percent 12 5 31" xfId="16355" xr:uid="{00000000-0005-0000-0000-000006400000}"/>
    <cellStyle name="Percent 12 5 32" xfId="16356" xr:uid="{00000000-0005-0000-0000-000007400000}"/>
    <cellStyle name="Percent 12 5 33" xfId="16357" xr:uid="{00000000-0005-0000-0000-000008400000}"/>
    <cellStyle name="Percent 12 5 34" xfId="16358" xr:uid="{00000000-0005-0000-0000-000009400000}"/>
    <cellStyle name="Percent 12 5 35" xfId="16359" xr:uid="{00000000-0005-0000-0000-00000A400000}"/>
    <cellStyle name="Percent 12 5 4" xfId="16360" xr:uid="{00000000-0005-0000-0000-00000B400000}"/>
    <cellStyle name="Percent 12 5 5" xfId="16361" xr:uid="{00000000-0005-0000-0000-00000C400000}"/>
    <cellStyle name="Percent 12 5 6" xfId="16362" xr:uid="{00000000-0005-0000-0000-00000D400000}"/>
    <cellStyle name="Percent 12 5 7" xfId="16363" xr:uid="{00000000-0005-0000-0000-00000E400000}"/>
    <cellStyle name="Percent 12 5 8" xfId="16364" xr:uid="{00000000-0005-0000-0000-00000F400000}"/>
    <cellStyle name="Percent 12 5 9" xfId="16365" xr:uid="{00000000-0005-0000-0000-000010400000}"/>
    <cellStyle name="Percent 12 6" xfId="16366" xr:uid="{00000000-0005-0000-0000-000011400000}"/>
    <cellStyle name="Percent 12 6 10" xfId="16367" xr:uid="{00000000-0005-0000-0000-000012400000}"/>
    <cellStyle name="Percent 12 6 11" xfId="16368" xr:uid="{00000000-0005-0000-0000-000013400000}"/>
    <cellStyle name="Percent 12 6 12" xfId="16369" xr:uid="{00000000-0005-0000-0000-000014400000}"/>
    <cellStyle name="Percent 12 6 13" xfId="16370" xr:uid="{00000000-0005-0000-0000-000015400000}"/>
    <cellStyle name="Percent 12 6 14" xfId="16371" xr:uid="{00000000-0005-0000-0000-000016400000}"/>
    <cellStyle name="Percent 12 6 15" xfId="16372" xr:uid="{00000000-0005-0000-0000-000017400000}"/>
    <cellStyle name="Percent 12 6 16" xfId="16373" xr:uid="{00000000-0005-0000-0000-000018400000}"/>
    <cellStyle name="Percent 12 6 17" xfId="16374" xr:uid="{00000000-0005-0000-0000-000019400000}"/>
    <cellStyle name="Percent 12 6 18" xfId="16375" xr:uid="{00000000-0005-0000-0000-00001A400000}"/>
    <cellStyle name="Percent 12 6 19" xfId="16376" xr:uid="{00000000-0005-0000-0000-00001B400000}"/>
    <cellStyle name="Percent 12 6 2" xfId="16377" xr:uid="{00000000-0005-0000-0000-00001C400000}"/>
    <cellStyle name="Percent 12 6 20" xfId="16378" xr:uid="{00000000-0005-0000-0000-00001D400000}"/>
    <cellStyle name="Percent 12 6 21" xfId="16379" xr:uid="{00000000-0005-0000-0000-00001E400000}"/>
    <cellStyle name="Percent 12 6 22" xfId="16380" xr:uid="{00000000-0005-0000-0000-00001F400000}"/>
    <cellStyle name="Percent 12 6 23" xfId="16381" xr:uid="{00000000-0005-0000-0000-000020400000}"/>
    <cellStyle name="Percent 12 6 24" xfId="16382" xr:uid="{00000000-0005-0000-0000-000021400000}"/>
    <cellStyle name="Percent 12 6 25" xfId="16383" xr:uid="{00000000-0005-0000-0000-000022400000}"/>
    <cellStyle name="Percent 12 6 26" xfId="16384" xr:uid="{00000000-0005-0000-0000-000023400000}"/>
    <cellStyle name="Percent 12 6 27" xfId="16385" xr:uid="{00000000-0005-0000-0000-000024400000}"/>
    <cellStyle name="Percent 12 6 28" xfId="16386" xr:uid="{00000000-0005-0000-0000-000025400000}"/>
    <cellStyle name="Percent 12 6 29" xfId="16387" xr:uid="{00000000-0005-0000-0000-000026400000}"/>
    <cellStyle name="Percent 12 6 3" xfId="16388" xr:uid="{00000000-0005-0000-0000-000027400000}"/>
    <cellStyle name="Percent 12 6 30" xfId="16389" xr:uid="{00000000-0005-0000-0000-000028400000}"/>
    <cellStyle name="Percent 12 6 31" xfId="16390" xr:uid="{00000000-0005-0000-0000-000029400000}"/>
    <cellStyle name="Percent 12 6 32" xfId="16391" xr:uid="{00000000-0005-0000-0000-00002A400000}"/>
    <cellStyle name="Percent 12 6 33" xfId="16392" xr:uid="{00000000-0005-0000-0000-00002B400000}"/>
    <cellStyle name="Percent 12 6 34" xfId="16393" xr:uid="{00000000-0005-0000-0000-00002C400000}"/>
    <cellStyle name="Percent 12 6 35" xfId="16394" xr:uid="{00000000-0005-0000-0000-00002D400000}"/>
    <cellStyle name="Percent 12 6 4" xfId="16395" xr:uid="{00000000-0005-0000-0000-00002E400000}"/>
    <cellStyle name="Percent 12 6 5" xfId="16396" xr:uid="{00000000-0005-0000-0000-00002F400000}"/>
    <cellStyle name="Percent 12 6 6" xfId="16397" xr:uid="{00000000-0005-0000-0000-000030400000}"/>
    <cellStyle name="Percent 12 6 7" xfId="16398" xr:uid="{00000000-0005-0000-0000-000031400000}"/>
    <cellStyle name="Percent 12 6 8" xfId="16399" xr:uid="{00000000-0005-0000-0000-000032400000}"/>
    <cellStyle name="Percent 12 6 9" xfId="16400" xr:uid="{00000000-0005-0000-0000-000033400000}"/>
    <cellStyle name="Percent 12 7" xfId="16401" xr:uid="{00000000-0005-0000-0000-000034400000}"/>
    <cellStyle name="Percent 12 7 10" xfId="16402" xr:uid="{00000000-0005-0000-0000-000035400000}"/>
    <cellStyle name="Percent 12 7 11" xfId="16403" xr:uid="{00000000-0005-0000-0000-000036400000}"/>
    <cellStyle name="Percent 12 7 12" xfId="16404" xr:uid="{00000000-0005-0000-0000-000037400000}"/>
    <cellStyle name="Percent 12 7 13" xfId="16405" xr:uid="{00000000-0005-0000-0000-000038400000}"/>
    <cellStyle name="Percent 12 7 14" xfId="16406" xr:uid="{00000000-0005-0000-0000-000039400000}"/>
    <cellStyle name="Percent 12 7 15" xfId="16407" xr:uid="{00000000-0005-0000-0000-00003A400000}"/>
    <cellStyle name="Percent 12 7 16" xfId="16408" xr:uid="{00000000-0005-0000-0000-00003B400000}"/>
    <cellStyle name="Percent 12 7 17" xfId="16409" xr:uid="{00000000-0005-0000-0000-00003C400000}"/>
    <cellStyle name="Percent 12 7 18" xfId="16410" xr:uid="{00000000-0005-0000-0000-00003D400000}"/>
    <cellStyle name="Percent 12 7 19" xfId="16411" xr:uid="{00000000-0005-0000-0000-00003E400000}"/>
    <cellStyle name="Percent 12 7 2" xfId="16412" xr:uid="{00000000-0005-0000-0000-00003F400000}"/>
    <cellStyle name="Percent 12 7 20" xfId="16413" xr:uid="{00000000-0005-0000-0000-000040400000}"/>
    <cellStyle name="Percent 12 7 21" xfId="16414" xr:uid="{00000000-0005-0000-0000-000041400000}"/>
    <cellStyle name="Percent 12 7 22" xfId="16415" xr:uid="{00000000-0005-0000-0000-000042400000}"/>
    <cellStyle name="Percent 12 7 23" xfId="16416" xr:uid="{00000000-0005-0000-0000-000043400000}"/>
    <cellStyle name="Percent 12 7 24" xfId="16417" xr:uid="{00000000-0005-0000-0000-000044400000}"/>
    <cellStyle name="Percent 12 7 25" xfId="16418" xr:uid="{00000000-0005-0000-0000-000045400000}"/>
    <cellStyle name="Percent 12 7 26" xfId="16419" xr:uid="{00000000-0005-0000-0000-000046400000}"/>
    <cellStyle name="Percent 12 7 27" xfId="16420" xr:uid="{00000000-0005-0000-0000-000047400000}"/>
    <cellStyle name="Percent 12 7 28" xfId="16421" xr:uid="{00000000-0005-0000-0000-000048400000}"/>
    <cellStyle name="Percent 12 7 29" xfId="16422" xr:uid="{00000000-0005-0000-0000-000049400000}"/>
    <cellStyle name="Percent 12 7 3" xfId="16423" xr:uid="{00000000-0005-0000-0000-00004A400000}"/>
    <cellStyle name="Percent 12 7 30" xfId="16424" xr:uid="{00000000-0005-0000-0000-00004B400000}"/>
    <cellStyle name="Percent 12 7 31" xfId="16425" xr:uid="{00000000-0005-0000-0000-00004C400000}"/>
    <cellStyle name="Percent 12 7 32" xfId="16426" xr:uid="{00000000-0005-0000-0000-00004D400000}"/>
    <cellStyle name="Percent 12 7 33" xfId="16427" xr:uid="{00000000-0005-0000-0000-00004E400000}"/>
    <cellStyle name="Percent 12 7 34" xfId="16428" xr:uid="{00000000-0005-0000-0000-00004F400000}"/>
    <cellStyle name="Percent 12 7 35" xfId="16429" xr:uid="{00000000-0005-0000-0000-000050400000}"/>
    <cellStyle name="Percent 12 7 4" xfId="16430" xr:uid="{00000000-0005-0000-0000-000051400000}"/>
    <cellStyle name="Percent 12 7 5" xfId="16431" xr:uid="{00000000-0005-0000-0000-000052400000}"/>
    <cellStyle name="Percent 12 7 6" xfId="16432" xr:uid="{00000000-0005-0000-0000-000053400000}"/>
    <cellStyle name="Percent 12 7 7" xfId="16433" xr:uid="{00000000-0005-0000-0000-000054400000}"/>
    <cellStyle name="Percent 12 7 8" xfId="16434" xr:uid="{00000000-0005-0000-0000-000055400000}"/>
    <cellStyle name="Percent 12 7 9" xfId="16435" xr:uid="{00000000-0005-0000-0000-000056400000}"/>
    <cellStyle name="Percent 12 8" xfId="16436" xr:uid="{00000000-0005-0000-0000-000057400000}"/>
    <cellStyle name="Percent 12 8 10" xfId="16437" xr:uid="{00000000-0005-0000-0000-000058400000}"/>
    <cellStyle name="Percent 12 8 11" xfId="16438" xr:uid="{00000000-0005-0000-0000-000059400000}"/>
    <cellStyle name="Percent 12 8 12" xfId="16439" xr:uid="{00000000-0005-0000-0000-00005A400000}"/>
    <cellStyle name="Percent 12 8 13" xfId="16440" xr:uid="{00000000-0005-0000-0000-00005B400000}"/>
    <cellStyle name="Percent 12 8 14" xfId="16441" xr:uid="{00000000-0005-0000-0000-00005C400000}"/>
    <cellStyle name="Percent 12 8 15" xfId="16442" xr:uid="{00000000-0005-0000-0000-00005D400000}"/>
    <cellStyle name="Percent 12 8 16" xfId="16443" xr:uid="{00000000-0005-0000-0000-00005E400000}"/>
    <cellStyle name="Percent 12 8 17" xfId="16444" xr:uid="{00000000-0005-0000-0000-00005F400000}"/>
    <cellStyle name="Percent 12 8 18" xfId="16445" xr:uid="{00000000-0005-0000-0000-000060400000}"/>
    <cellStyle name="Percent 12 8 19" xfId="16446" xr:uid="{00000000-0005-0000-0000-000061400000}"/>
    <cellStyle name="Percent 12 8 2" xfId="16447" xr:uid="{00000000-0005-0000-0000-000062400000}"/>
    <cellStyle name="Percent 12 8 20" xfId="16448" xr:uid="{00000000-0005-0000-0000-000063400000}"/>
    <cellStyle name="Percent 12 8 21" xfId="16449" xr:uid="{00000000-0005-0000-0000-000064400000}"/>
    <cellStyle name="Percent 12 8 22" xfId="16450" xr:uid="{00000000-0005-0000-0000-000065400000}"/>
    <cellStyle name="Percent 12 8 23" xfId="16451" xr:uid="{00000000-0005-0000-0000-000066400000}"/>
    <cellStyle name="Percent 12 8 24" xfId="16452" xr:uid="{00000000-0005-0000-0000-000067400000}"/>
    <cellStyle name="Percent 12 8 25" xfId="16453" xr:uid="{00000000-0005-0000-0000-000068400000}"/>
    <cellStyle name="Percent 12 8 26" xfId="16454" xr:uid="{00000000-0005-0000-0000-000069400000}"/>
    <cellStyle name="Percent 12 8 27" xfId="16455" xr:uid="{00000000-0005-0000-0000-00006A400000}"/>
    <cellStyle name="Percent 12 8 28" xfId="16456" xr:uid="{00000000-0005-0000-0000-00006B400000}"/>
    <cellStyle name="Percent 12 8 29" xfId="16457" xr:uid="{00000000-0005-0000-0000-00006C400000}"/>
    <cellStyle name="Percent 12 8 3" xfId="16458" xr:uid="{00000000-0005-0000-0000-00006D400000}"/>
    <cellStyle name="Percent 12 8 30" xfId="16459" xr:uid="{00000000-0005-0000-0000-00006E400000}"/>
    <cellStyle name="Percent 12 8 31" xfId="16460" xr:uid="{00000000-0005-0000-0000-00006F400000}"/>
    <cellStyle name="Percent 12 8 32" xfId="16461" xr:uid="{00000000-0005-0000-0000-000070400000}"/>
    <cellStyle name="Percent 12 8 33" xfId="16462" xr:uid="{00000000-0005-0000-0000-000071400000}"/>
    <cellStyle name="Percent 12 8 34" xfId="16463" xr:uid="{00000000-0005-0000-0000-000072400000}"/>
    <cellStyle name="Percent 12 8 35" xfId="16464" xr:uid="{00000000-0005-0000-0000-000073400000}"/>
    <cellStyle name="Percent 12 8 4" xfId="16465" xr:uid="{00000000-0005-0000-0000-000074400000}"/>
    <cellStyle name="Percent 12 8 5" xfId="16466" xr:uid="{00000000-0005-0000-0000-000075400000}"/>
    <cellStyle name="Percent 12 8 6" xfId="16467" xr:uid="{00000000-0005-0000-0000-000076400000}"/>
    <cellStyle name="Percent 12 8 7" xfId="16468" xr:uid="{00000000-0005-0000-0000-000077400000}"/>
    <cellStyle name="Percent 12 8 8" xfId="16469" xr:uid="{00000000-0005-0000-0000-000078400000}"/>
    <cellStyle name="Percent 12 8 9" xfId="16470" xr:uid="{00000000-0005-0000-0000-000079400000}"/>
    <cellStyle name="Percent 12 9" xfId="16471" xr:uid="{00000000-0005-0000-0000-00007A400000}"/>
    <cellStyle name="Percent 12 9 10" xfId="16472" xr:uid="{00000000-0005-0000-0000-00007B400000}"/>
    <cellStyle name="Percent 12 9 11" xfId="16473" xr:uid="{00000000-0005-0000-0000-00007C400000}"/>
    <cellStyle name="Percent 12 9 12" xfId="16474" xr:uid="{00000000-0005-0000-0000-00007D400000}"/>
    <cellStyle name="Percent 12 9 13" xfId="16475" xr:uid="{00000000-0005-0000-0000-00007E400000}"/>
    <cellStyle name="Percent 12 9 14" xfId="16476" xr:uid="{00000000-0005-0000-0000-00007F400000}"/>
    <cellStyle name="Percent 12 9 15" xfId="16477" xr:uid="{00000000-0005-0000-0000-000080400000}"/>
    <cellStyle name="Percent 12 9 16" xfId="16478" xr:uid="{00000000-0005-0000-0000-000081400000}"/>
    <cellStyle name="Percent 12 9 17" xfId="16479" xr:uid="{00000000-0005-0000-0000-000082400000}"/>
    <cellStyle name="Percent 12 9 18" xfId="16480" xr:uid="{00000000-0005-0000-0000-000083400000}"/>
    <cellStyle name="Percent 12 9 19" xfId="16481" xr:uid="{00000000-0005-0000-0000-000084400000}"/>
    <cellStyle name="Percent 12 9 2" xfId="16482" xr:uid="{00000000-0005-0000-0000-000085400000}"/>
    <cellStyle name="Percent 12 9 20" xfId="16483" xr:uid="{00000000-0005-0000-0000-000086400000}"/>
    <cellStyle name="Percent 12 9 21" xfId="16484" xr:uid="{00000000-0005-0000-0000-000087400000}"/>
    <cellStyle name="Percent 12 9 22" xfId="16485" xr:uid="{00000000-0005-0000-0000-000088400000}"/>
    <cellStyle name="Percent 12 9 23" xfId="16486" xr:uid="{00000000-0005-0000-0000-000089400000}"/>
    <cellStyle name="Percent 12 9 24" xfId="16487" xr:uid="{00000000-0005-0000-0000-00008A400000}"/>
    <cellStyle name="Percent 12 9 25" xfId="16488" xr:uid="{00000000-0005-0000-0000-00008B400000}"/>
    <cellStyle name="Percent 12 9 26" xfId="16489" xr:uid="{00000000-0005-0000-0000-00008C400000}"/>
    <cellStyle name="Percent 12 9 27" xfId="16490" xr:uid="{00000000-0005-0000-0000-00008D400000}"/>
    <cellStyle name="Percent 12 9 28" xfId="16491" xr:uid="{00000000-0005-0000-0000-00008E400000}"/>
    <cellStyle name="Percent 12 9 29" xfId="16492" xr:uid="{00000000-0005-0000-0000-00008F400000}"/>
    <cellStyle name="Percent 12 9 3" xfId="16493" xr:uid="{00000000-0005-0000-0000-000090400000}"/>
    <cellStyle name="Percent 12 9 30" xfId="16494" xr:uid="{00000000-0005-0000-0000-000091400000}"/>
    <cellStyle name="Percent 12 9 31" xfId="16495" xr:uid="{00000000-0005-0000-0000-000092400000}"/>
    <cellStyle name="Percent 12 9 32" xfId="16496" xr:uid="{00000000-0005-0000-0000-000093400000}"/>
    <cellStyle name="Percent 12 9 33" xfId="16497" xr:uid="{00000000-0005-0000-0000-000094400000}"/>
    <cellStyle name="Percent 12 9 34" xfId="16498" xr:uid="{00000000-0005-0000-0000-000095400000}"/>
    <cellStyle name="Percent 12 9 35" xfId="16499" xr:uid="{00000000-0005-0000-0000-000096400000}"/>
    <cellStyle name="Percent 12 9 4" xfId="16500" xr:uid="{00000000-0005-0000-0000-000097400000}"/>
    <cellStyle name="Percent 12 9 5" xfId="16501" xr:uid="{00000000-0005-0000-0000-000098400000}"/>
    <cellStyle name="Percent 12 9 6" xfId="16502" xr:uid="{00000000-0005-0000-0000-000099400000}"/>
    <cellStyle name="Percent 12 9 7" xfId="16503" xr:uid="{00000000-0005-0000-0000-00009A400000}"/>
    <cellStyle name="Percent 12 9 8" xfId="16504" xr:uid="{00000000-0005-0000-0000-00009B400000}"/>
    <cellStyle name="Percent 12 9 9" xfId="16505" xr:uid="{00000000-0005-0000-0000-00009C400000}"/>
    <cellStyle name="Percent 13" xfId="16506" xr:uid="{00000000-0005-0000-0000-00009D400000}"/>
    <cellStyle name="Percent 13 10" xfId="16507" xr:uid="{00000000-0005-0000-0000-00009E400000}"/>
    <cellStyle name="Percent 13 10 10" xfId="16508" xr:uid="{00000000-0005-0000-0000-00009F400000}"/>
    <cellStyle name="Percent 13 10 11" xfId="16509" xr:uid="{00000000-0005-0000-0000-0000A0400000}"/>
    <cellStyle name="Percent 13 10 12" xfId="16510" xr:uid="{00000000-0005-0000-0000-0000A1400000}"/>
    <cellStyle name="Percent 13 10 13" xfId="16511" xr:uid="{00000000-0005-0000-0000-0000A2400000}"/>
    <cellStyle name="Percent 13 10 14" xfId="16512" xr:uid="{00000000-0005-0000-0000-0000A3400000}"/>
    <cellStyle name="Percent 13 10 15" xfId="16513" xr:uid="{00000000-0005-0000-0000-0000A4400000}"/>
    <cellStyle name="Percent 13 10 16" xfId="16514" xr:uid="{00000000-0005-0000-0000-0000A5400000}"/>
    <cellStyle name="Percent 13 10 17" xfId="16515" xr:uid="{00000000-0005-0000-0000-0000A6400000}"/>
    <cellStyle name="Percent 13 10 18" xfId="16516" xr:uid="{00000000-0005-0000-0000-0000A7400000}"/>
    <cellStyle name="Percent 13 10 19" xfId="16517" xr:uid="{00000000-0005-0000-0000-0000A8400000}"/>
    <cellStyle name="Percent 13 10 2" xfId="16518" xr:uid="{00000000-0005-0000-0000-0000A9400000}"/>
    <cellStyle name="Percent 13 10 20" xfId="16519" xr:uid="{00000000-0005-0000-0000-0000AA400000}"/>
    <cellStyle name="Percent 13 10 21" xfId="16520" xr:uid="{00000000-0005-0000-0000-0000AB400000}"/>
    <cellStyle name="Percent 13 10 22" xfId="16521" xr:uid="{00000000-0005-0000-0000-0000AC400000}"/>
    <cellStyle name="Percent 13 10 23" xfId="16522" xr:uid="{00000000-0005-0000-0000-0000AD400000}"/>
    <cellStyle name="Percent 13 10 24" xfId="16523" xr:uid="{00000000-0005-0000-0000-0000AE400000}"/>
    <cellStyle name="Percent 13 10 25" xfId="16524" xr:uid="{00000000-0005-0000-0000-0000AF400000}"/>
    <cellStyle name="Percent 13 10 26" xfId="16525" xr:uid="{00000000-0005-0000-0000-0000B0400000}"/>
    <cellStyle name="Percent 13 10 27" xfId="16526" xr:uid="{00000000-0005-0000-0000-0000B1400000}"/>
    <cellStyle name="Percent 13 10 28" xfId="16527" xr:uid="{00000000-0005-0000-0000-0000B2400000}"/>
    <cellStyle name="Percent 13 10 29" xfId="16528" xr:uid="{00000000-0005-0000-0000-0000B3400000}"/>
    <cellStyle name="Percent 13 10 3" xfId="16529" xr:uid="{00000000-0005-0000-0000-0000B4400000}"/>
    <cellStyle name="Percent 13 10 30" xfId="16530" xr:uid="{00000000-0005-0000-0000-0000B5400000}"/>
    <cellStyle name="Percent 13 10 31" xfId="16531" xr:uid="{00000000-0005-0000-0000-0000B6400000}"/>
    <cellStyle name="Percent 13 10 32" xfId="16532" xr:uid="{00000000-0005-0000-0000-0000B7400000}"/>
    <cellStyle name="Percent 13 10 33" xfId="16533" xr:uid="{00000000-0005-0000-0000-0000B8400000}"/>
    <cellStyle name="Percent 13 10 34" xfId="16534" xr:uid="{00000000-0005-0000-0000-0000B9400000}"/>
    <cellStyle name="Percent 13 10 35" xfId="16535" xr:uid="{00000000-0005-0000-0000-0000BA400000}"/>
    <cellStyle name="Percent 13 10 4" xfId="16536" xr:uid="{00000000-0005-0000-0000-0000BB400000}"/>
    <cellStyle name="Percent 13 10 5" xfId="16537" xr:uid="{00000000-0005-0000-0000-0000BC400000}"/>
    <cellStyle name="Percent 13 10 6" xfId="16538" xr:uid="{00000000-0005-0000-0000-0000BD400000}"/>
    <cellStyle name="Percent 13 10 7" xfId="16539" xr:uid="{00000000-0005-0000-0000-0000BE400000}"/>
    <cellStyle name="Percent 13 10 8" xfId="16540" xr:uid="{00000000-0005-0000-0000-0000BF400000}"/>
    <cellStyle name="Percent 13 10 9" xfId="16541" xr:uid="{00000000-0005-0000-0000-0000C0400000}"/>
    <cellStyle name="Percent 13 11" xfId="16542" xr:uid="{00000000-0005-0000-0000-0000C1400000}"/>
    <cellStyle name="Percent 13 11 10" xfId="16543" xr:uid="{00000000-0005-0000-0000-0000C2400000}"/>
    <cellStyle name="Percent 13 11 11" xfId="16544" xr:uid="{00000000-0005-0000-0000-0000C3400000}"/>
    <cellStyle name="Percent 13 11 12" xfId="16545" xr:uid="{00000000-0005-0000-0000-0000C4400000}"/>
    <cellStyle name="Percent 13 11 13" xfId="16546" xr:uid="{00000000-0005-0000-0000-0000C5400000}"/>
    <cellStyle name="Percent 13 11 14" xfId="16547" xr:uid="{00000000-0005-0000-0000-0000C6400000}"/>
    <cellStyle name="Percent 13 11 15" xfId="16548" xr:uid="{00000000-0005-0000-0000-0000C7400000}"/>
    <cellStyle name="Percent 13 11 16" xfId="16549" xr:uid="{00000000-0005-0000-0000-0000C8400000}"/>
    <cellStyle name="Percent 13 11 17" xfId="16550" xr:uid="{00000000-0005-0000-0000-0000C9400000}"/>
    <cellStyle name="Percent 13 11 18" xfId="16551" xr:uid="{00000000-0005-0000-0000-0000CA400000}"/>
    <cellStyle name="Percent 13 11 19" xfId="16552" xr:uid="{00000000-0005-0000-0000-0000CB400000}"/>
    <cellStyle name="Percent 13 11 2" xfId="16553" xr:uid="{00000000-0005-0000-0000-0000CC400000}"/>
    <cellStyle name="Percent 13 11 20" xfId="16554" xr:uid="{00000000-0005-0000-0000-0000CD400000}"/>
    <cellStyle name="Percent 13 11 21" xfId="16555" xr:uid="{00000000-0005-0000-0000-0000CE400000}"/>
    <cellStyle name="Percent 13 11 22" xfId="16556" xr:uid="{00000000-0005-0000-0000-0000CF400000}"/>
    <cellStyle name="Percent 13 11 23" xfId="16557" xr:uid="{00000000-0005-0000-0000-0000D0400000}"/>
    <cellStyle name="Percent 13 11 24" xfId="16558" xr:uid="{00000000-0005-0000-0000-0000D1400000}"/>
    <cellStyle name="Percent 13 11 25" xfId="16559" xr:uid="{00000000-0005-0000-0000-0000D2400000}"/>
    <cellStyle name="Percent 13 11 26" xfId="16560" xr:uid="{00000000-0005-0000-0000-0000D3400000}"/>
    <cellStyle name="Percent 13 11 27" xfId="16561" xr:uid="{00000000-0005-0000-0000-0000D4400000}"/>
    <cellStyle name="Percent 13 11 28" xfId="16562" xr:uid="{00000000-0005-0000-0000-0000D5400000}"/>
    <cellStyle name="Percent 13 11 29" xfId="16563" xr:uid="{00000000-0005-0000-0000-0000D6400000}"/>
    <cellStyle name="Percent 13 11 3" xfId="16564" xr:uid="{00000000-0005-0000-0000-0000D7400000}"/>
    <cellStyle name="Percent 13 11 30" xfId="16565" xr:uid="{00000000-0005-0000-0000-0000D8400000}"/>
    <cellStyle name="Percent 13 11 31" xfId="16566" xr:uid="{00000000-0005-0000-0000-0000D9400000}"/>
    <cellStyle name="Percent 13 11 32" xfId="16567" xr:uid="{00000000-0005-0000-0000-0000DA400000}"/>
    <cellStyle name="Percent 13 11 33" xfId="16568" xr:uid="{00000000-0005-0000-0000-0000DB400000}"/>
    <cellStyle name="Percent 13 11 34" xfId="16569" xr:uid="{00000000-0005-0000-0000-0000DC400000}"/>
    <cellStyle name="Percent 13 11 35" xfId="16570" xr:uid="{00000000-0005-0000-0000-0000DD400000}"/>
    <cellStyle name="Percent 13 11 4" xfId="16571" xr:uid="{00000000-0005-0000-0000-0000DE400000}"/>
    <cellStyle name="Percent 13 11 5" xfId="16572" xr:uid="{00000000-0005-0000-0000-0000DF400000}"/>
    <cellStyle name="Percent 13 11 6" xfId="16573" xr:uid="{00000000-0005-0000-0000-0000E0400000}"/>
    <cellStyle name="Percent 13 11 7" xfId="16574" xr:uid="{00000000-0005-0000-0000-0000E1400000}"/>
    <cellStyle name="Percent 13 11 8" xfId="16575" xr:uid="{00000000-0005-0000-0000-0000E2400000}"/>
    <cellStyle name="Percent 13 11 9" xfId="16576" xr:uid="{00000000-0005-0000-0000-0000E3400000}"/>
    <cellStyle name="Percent 13 12" xfId="16577" xr:uid="{00000000-0005-0000-0000-0000E4400000}"/>
    <cellStyle name="Percent 13 12 10" xfId="16578" xr:uid="{00000000-0005-0000-0000-0000E5400000}"/>
    <cellStyle name="Percent 13 12 11" xfId="16579" xr:uid="{00000000-0005-0000-0000-0000E6400000}"/>
    <cellStyle name="Percent 13 12 12" xfId="16580" xr:uid="{00000000-0005-0000-0000-0000E7400000}"/>
    <cellStyle name="Percent 13 12 13" xfId="16581" xr:uid="{00000000-0005-0000-0000-0000E8400000}"/>
    <cellStyle name="Percent 13 12 14" xfId="16582" xr:uid="{00000000-0005-0000-0000-0000E9400000}"/>
    <cellStyle name="Percent 13 12 15" xfId="16583" xr:uid="{00000000-0005-0000-0000-0000EA400000}"/>
    <cellStyle name="Percent 13 12 16" xfId="16584" xr:uid="{00000000-0005-0000-0000-0000EB400000}"/>
    <cellStyle name="Percent 13 12 17" xfId="16585" xr:uid="{00000000-0005-0000-0000-0000EC400000}"/>
    <cellStyle name="Percent 13 12 18" xfId="16586" xr:uid="{00000000-0005-0000-0000-0000ED400000}"/>
    <cellStyle name="Percent 13 12 19" xfId="16587" xr:uid="{00000000-0005-0000-0000-0000EE400000}"/>
    <cellStyle name="Percent 13 12 2" xfId="16588" xr:uid="{00000000-0005-0000-0000-0000EF400000}"/>
    <cellStyle name="Percent 13 12 20" xfId="16589" xr:uid="{00000000-0005-0000-0000-0000F0400000}"/>
    <cellStyle name="Percent 13 12 21" xfId="16590" xr:uid="{00000000-0005-0000-0000-0000F1400000}"/>
    <cellStyle name="Percent 13 12 22" xfId="16591" xr:uid="{00000000-0005-0000-0000-0000F2400000}"/>
    <cellStyle name="Percent 13 12 23" xfId="16592" xr:uid="{00000000-0005-0000-0000-0000F3400000}"/>
    <cellStyle name="Percent 13 12 24" xfId="16593" xr:uid="{00000000-0005-0000-0000-0000F4400000}"/>
    <cellStyle name="Percent 13 12 25" xfId="16594" xr:uid="{00000000-0005-0000-0000-0000F5400000}"/>
    <cellStyle name="Percent 13 12 26" xfId="16595" xr:uid="{00000000-0005-0000-0000-0000F6400000}"/>
    <cellStyle name="Percent 13 12 27" xfId="16596" xr:uid="{00000000-0005-0000-0000-0000F7400000}"/>
    <cellStyle name="Percent 13 12 28" xfId="16597" xr:uid="{00000000-0005-0000-0000-0000F8400000}"/>
    <cellStyle name="Percent 13 12 29" xfId="16598" xr:uid="{00000000-0005-0000-0000-0000F9400000}"/>
    <cellStyle name="Percent 13 12 3" xfId="16599" xr:uid="{00000000-0005-0000-0000-0000FA400000}"/>
    <cellStyle name="Percent 13 12 30" xfId="16600" xr:uid="{00000000-0005-0000-0000-0000FB400000}"/>
    <cellStyle name="Percent 13 12 31" xfId="16601" xr:uid="{00000000-0005-0000-0000-0000FC400000}"/>
    <cellStyle name="Percent 13 12 32" xfId="16602" xr:uid="{00000000-0005-0000-0000-0000FD400000}"/>
    <cellStyle name="Percent 13 12 33" xfId="16603" xr:uid="{00000000-0005-0000-0000-0000FE400000}"/>
    <cellStyle name="Percent 13 12 34" xfId="16604" xr:uid="{00000000-0005-0000-0000-0000FF400000}"/>
    <cellStyle name="Percent 13 12 35" xfId="16605" xr:uid="{00000000-0005-0000-0000-000000410000}"/>
    <cellStyle name="Percent 13 12 4" xfId="16606" xr:uid="{00000000-0005-0000-0000-000001410000}"/>
    <cellStyle name="Percent 13 12 5" xfId="16607" xr:uid="{00000000-0005-0000-0000-000002410000}"/>
    <cellStyle name="Percent 13 12 6" xfId="16608" xr:uid="{00000000-0005-0000-0000-000003410000}"/>
    <cellStyle name="Percent 13 12 7" xfId="16609" xr:uid="{00000000-0005-0000-0000-000004410000}"/>
    <cellStyle name="Percent 13 12 8" xfId="16610" xr:uid="{00000000-0005-0000-0000-000005410000}"/>
    <cellStyle name="Percent 13 12 9" xfId="16611" xr:uid="{00000000-0005-0000-0000-000006410000}"/>
    <cellStyle name="Percent 13 13" xfId="16612" xr:uid="{00000000-0005-0000-0000-000007410000}"/>
    <cellStyle name="Percent 13 13 10" xfId="16613" xr:uid="{00000000-0005-0000-0000-000008410000}"/>
    <cellStyle name="Percent 13 13 11" xfId="16614" xr:uid="{00000000-0005-0000-0000-000009410000}"/>
    <cellStyle name="Percent 13 13 12" xfId="16615" xr:uid="{00000000-0005-0000-0000-00000A410000}"/>
    <cellStyle name="Percent 13 13 13" xfId="16616" xr:uid="{00000000-0005-0000-0000-00000B410000}"/>
    <cellStyle name="Percent 13 13 14" xfId="16617" xr:uid="{00000000-0005-0000-0000-00000C410000}"/>
    <cellStyle name="Percent 13 13 15" xfId="16618" xr:uid="{00000000-0005-0000-0000-00000D410000}"/>
    <cellStyle name="Percent 13 13 16" xfId="16619" xr:uid="{00000000-0005-0000-0000-00000E410000}"/>
    <cellStyle name="Percent 13 13 17" xfId="16620" xr:uid="{00000000-0005-0000-0000-00000F410000}"/>
    <cellStyle name="Percent 13 13 18" xfId="16621" xr:uid="{00000000-0005-0000-0000-000010410000}"/>
    <cellStyle name="Percent 13 13 19" xfId="16622" xr:uid="{00000000-0005-0000-0000-000011410000}"/>
    <cellStyle name="Percent 13 13 2" xfId="16623" xr:uid="{00000000-0005-0000-0000-000012410000}"/>
    <cellStyle name="Percent 13 13 20" xfId="16624" xr:uid="{00000000-0005-0000-0000-000013410000}"/>
    <cellStyle name="Percent 13 13 21" xfId="16625" xr:uid="{00000000-0005-0000-0000-000014410000}"/>
    <cellStyle name="Percent 13 13 22" xfId="16626" xr:uid="{00000000-0005-0000-0000-000015410000}"/>
    <cellStyle name="Percent 13 13 23" xfId="16627" xr:uid="{00000000-0005-0000-0000-000016410000}"/>
    <cellStyle name="Percent 13 13 24" xfId="16628" xr:uid="{00000000-0005-0000-0000-000017410000}"/>
    <cellStyle name="Percent 13 13 25" xfId="16629" xr:uid="{00000000-0005-0000-0000-000018410000}"/>
    <cellStyle name="Percent 13 13 26" xfId="16630" xr:uid="{00000000-0005-0000-0000-000019410000}"/>
    <cellStyle name="Percent 13 13 27" xfId="16631" xr:uid="{00000000-0005-0000-0000-00001A410000}"/>
    <cellStyle name="Percent 13 13 28" xfId="16632" xr:uid="{00000000-0005-0000-0000-00001B410000}"/>
    <cellStyle name="Percent 13 13 29" xfId="16633" xr:uid="{00000000-0005-0000-0000-00001C410000}"/>
    <cellStyle name="Percent 13 13 3" xfId="16634" xr:uid="{00000000-0005-0000-0000-00001D410000}"/>
    <cellStyle name="Percent 13 13 30" xfId="16635" xr:uid="{00000000-0005-0000-0000-00001E410000}"/>
    <cellStyle name="Percent 13 13 31" xfId="16636" xr:uid="{00000000-0005-0000-0000-00001F410000}"/>
    <cellStyle name="Percent 13 13 32" xfId="16637" xr:uid="{00000000-0005-0000-0000-000020410000}"/>
    <cellStyle name="Percent 13 13 33" xfId="16638" xr:uid="{00000000-0005-0000-0000-000021410000}"/>
    <cellStyle name="Percent 13 13 34" xfId="16639" xr:uid="{00000000-0005-0000-0000-000022410000}"/>
    <cellStyle name="Percent 13 13 35" xfId="16640" xr:uid="{00000000-0005-0000-0000-000023410000}"/>
    <cellStyle name="Percent 13 13 4" xfId="16641" xr:uid="{00000000-0005-0000-0000-000024410000}"/>
    <cellStyle name="Percent 13 13 5" xfId="16642" xr:uid="{00000000-0005-0000-0000-000025410000}"/>
    <cellStyle name="Percent 13 13 6" xfId="16643" xr:uid="{00000000-0005-0000-0000-000026410000}"/>
    <cellStyle name="Percent 13 13 7" xfId="16644" xr:uid="{00000000-0005-0000-0000-000027410000}"/>
    <cellStyle name="Percent 13 13 8" xfId="16645" xr:uid="{00000000-0005-0000-0000-000028410000}"/>
    <cellStyle name="Percent 13 13 9" xfId="16646" xr:uid="{00000000-0005-0000-0000-000029410000}"/>
    <cellStyle name="Percent 13 14" xfId="16647" xr:uid="{00000000-0005-0000-0000-00002A410000}"/>
    <cellStyle name="Percent 13 14 10" xfId="16648" xr:uid="{00000000-0005-0000-0000-00002B410000}"/>
    <cellStyle name="Percent 13 14 11" xfId="16649" xr:uid="{00000000-0005-0000-0000-00002C410000}"/>
    <cellStyle name="Percent 13 14 12" xfId="16650" xr:uid="{00000000-0005-0000-0000-00002D410000}"/>
    <cellStyle name="Percent 13 14 13" xfId="16651" xr:uid="{00000000-0005-0000-0000-00002E410000}"/>
    <cellStyle name="Percent 13 14 14" xfId="16652" xr:uid="{00000000-0005-0000-0000-00002F410000}"/>
    <cellStyle name="Percent 13 14 15" xfId="16653" xr:uid="{00000000-0005-0000-0000-000030410000}"/>
    <cellStyle name="Percent 13 14 16" xfId="16654" xr:uid="{00000000-0005-0000-0000-000031410000}"/>
    <cellStyle name="Percent 13 14 17" xfId="16655" xr:uid="{00000000-0005-0000-0000-000032410000}"/>
    <cellStyle name="Percent 13 14 18" xfId="16656" xr:uid="{00000000-0005-0000-0000-000033410000}"/>
    <cellStyle name="Percent 13 14 19" xfId="16657" xr:uid="{00000000-0005-0000-0000-000034410000}"/>
    <cellStyle name="Percent 13 14 2" xfId="16658" xr:uid="{00000000-0005-0000-0000-000035410000}"/>
    <cellStyle name="Percent 13 14 20" xfId="16659" xr:uid="{00000000-0005-0000-0000-000036410000}"/>
    <cellStyle name="Percent 13 14 21" xfId="16660" xr:uid="{00000000-0005-0000-0000-000037410000}"/>
    <cellStyle name="Percent 13 14 22" xfId="16661" xr:uid="{00000000-0005-0000-0000-000038410000}"/>
    <cellStyle name="Percent 13 14 23" xfId="16662" xr:uid="{00000000-0005-0000-0000-000039410000}"/>
    <cellStyle name="Percent 13 14 24" xfId="16663" xr:uid="{00000000-0005-0000-0000-00003A410000}"/>
    <cellStyle name="Percent 13 14 25" xfId="16664" xr:uid="{00000000-0005-0000-0000-00003B410000}"/>
    <cellStyle name="Percent 13 14 26" xfId="16665" xr:uid="{00000000-0005-0000-0000-00003C410000}"/>
    <cellStyle name="Percent 13 14 27" xfId="16666" xr:uid="{00000000-0005-0000-0000-00003D410000}"/>
    <cellStyle name="Percent 13 14 28" xfId="16667" xr:uid="{00000000-0005-0000-0000-00003E410000}"/>
    <cellStyle name="Percent 13 14 29" xfId="16668" xr:uid="{00000000-0005-0000-0000-00003F410000}"/>
    <cellStyle name="Percent 13 14 3" xfId="16669" xr:uid="{00000000-0005-0000-0000-000040410000}"/>
    <cellStyle name="Percent 13 14 30" xfId="16670" xr:uid="{00000000-0005-0000-0000-000041410000}"/>
    <cellStyle name="Percent 13 14 31" xfId="16671" xr:uid="{00000000-0005-0000-0000-000042410000}"/>
    <cellStyle name="Percent 13 14 32" xfId="16672" xr:uid="{00000000-0005-0000-0000-000043410000}"/>
    <cellStyle name="Percent 13 14 33" xfId="16673" xr:uid="{00000000-0005-0000-0000-000044410000}"/>
    <cellStyle name="Percent 13 14 34" xfId="16674" xr:uid="{00000000-0005-0000-0000-000045410000}"/>
    <cellStyle name="Percent 13 14 35" xfId="16675" xr:uid="{00000000-0005-0000-0000-000046410000}"/>
    <cellStyle name="Percent 13 14 4" xfId="16676" xr:uid="{00000000-0005-0000-0000-000047410000}"/>
    <cellStyle name="Percent 13 14 5" xfId="16677" xr:uid="{00000000-0005-0000-0000-000048410000}"/>
    <cellStyle name="Percent 13 14 6" xfId="16678" xr:uid="{00000000-0005-0000-0000-000049410000}"/>
    <cellStyle name="Percent 13 14 7" xfId="16679" xr:uid="{00000000-0005-0000-0000-00004A410000}"/>
    <cellStyle name="Percent 13 14 8" xfId="16680" xr:uid="{00000000-0005-0000-0000-00004B410000}"/>
    <cellStyle name="Percent 13 14 9" xfId="16681" xr:uid="{00000000-0005-0000-0000-00004C410000}"/>
    <cellStyle name="Percent 13 15" xfId="16682" xr:uid="{00000000-0005-0000-0000-00004D410000}"/>
    <cellStyle name="Percent 13 15 10" xfId="16683" xr:uid="{00000000-0005-0000-0000-00004E410000}"/>
    <cellStyle name="Percent 13 15 11" xfId="16684" xr:uid="{00000000-0005-0000-0000-00004F410000}"/>
    <cellStyle name="Percent 13 15 12" xfId="16685" xr:uid="{00000000-0005-0000-0000-000050410000}"/>
    <cellStyle name="Percent 13 15 13" xfId="16686" xr:uid="{00000000-0005-0000-0000-000051410000}"/>
    <cellStyle name="Percent 13 15 14" xfId="16687" xr:uid="{00000000-0005-0000-0000-000052410000}"/>
    <cellStyle name="Percent 13 15 15" xfId="16688" xr:uid="{00000000-0005-0000-0000-000053410000}"/>
    <cellStyle name="Percent 13 15 16" xfId="16689" xr:uid="{00000000-0005-0000-0000-000054410000}"/>
    <cellStyle name="Percent 13 15 17" xfId="16690" xr:uid="{00000000-0005-0000-0000-000055410000}"/>
    <cellStyle name="Percent 13 15 18" xfId="16691" xr:uid="{00000000-0005-0000-0000-000056410000}"/>
    <cellStyle name="Percent 13 15 19" xfId="16692" xr:uid="{00000000-0005-0000-0000-000057410000}"/>
    <cellStyle name="Percent 13 15 2" xfId="16693" xr:uid="{00000000-0005-0000-0000-000058410000}"/>
    <cellStyle name="Percent 13 15 20" xfId="16694" xr:uid="{00000000-0005-0000-0000-000059410000}"/>
    <cellStyle name="Percent 13 15 21" xfId="16695" xr:uid="{00000000-0005-0000-0000-00005A410000}"/>
    <cellStyle name="Percent 13 15 22" xfId="16696" xr:uid="{00000000-0005-0000-0000-00005B410000}"/>
    <cellStyle name="Percent 13 15 23" xfId="16697" xr:uid="{00000000-0005-0000-0000-00005C410000}"/>
    <cellStyle name="Percent 13 15 24" xfId="16698" xr:uid="{00000000-0005-0000-0000-00005D410000}"/>
    <cellStyle name="Percent 13 15 25" xfId="16699" xr:uid="{00000000-0005-0000-0000-00005E410000}"/>
    <cellStyle name="Percent 13 15 26" xfId="16700" xr:uid="{00000000-0005-0000-0000-00005F410000}"/>
    <cellStyle name="Percent 13 15 27" xfId="16701" xr:uid="{00000000-0005-0000-0000-000060410000}"/>
    <cellStyle name="Percent 13 15 28" xfId="16702" xr:uid="{00000000-0005-0000-0000-000061410000}"/>
    <cellStyle name="Percent 13 15 29" xfId="16703" xr:uid="{00000000-0005-0000-0000-000062410000}"/>
    <cellStyle name="Percent 13 15 3" xfId="16704" xr:uid="{00000000-0005-0000-0000-000063410000}"/>
    <cellStyle name="Percent 13 15 30" xfId="16705" xr:uid="{00000000-0005-0000-0000-000064410000}"/>
    <cellStyle name="Percent 13 15 31" xfId="16706" xr:uid="{00000000-0005-0000-0000-000065410000}"/>
    <cellStyle name="Percent 13 15 32" xfId="16707" xr:uid="{00000000-0005-0000-0000-000066410000}"/>
    <cellStyle name="Percent 13 15 33" xfId="16708" xr:uid="{00000000-0005-0000-0000-000067410000}"/>
    <cellStyle name="Percent 13 15 34" xfId="16709" xr:uid="{00000000-0005-0000-0000-000068410000}"/>
    <cellStyle name="Percent 13 15 35" xfId="16710" xr:uid="{00000000-0005-0000-0000-000069410000}"/>
    <cellStyle name="Percent 13 15 4" xfId="16711" xr:uid="{00000000-0005-0000-0000-00006A410000}"/>
    <cellStyle name="Percent 13 15 5" xfId="16712" xr:uid="{00000000-0005-0000-0000-00006B410000}"/>
    <cellStyle name="Percent 13 15 6" xfId="16713" xr:uid="{00000000-0005-0000-0000-00006C410000}"/>
    <cellStyle name="Percent 13 15 7" xfId="16714" xr:uid="{00000000-0005-0000-0000-00006D410000}"/>
    <cellStyle name="Percent 13 15 8" xfId="16715" xr:uid="{00000000-0005-0000-0000-00006E410000}"/>
    <cellStyle name="Percent 13 15 9" xfId="16716" xr:uid="{00000000-0005-0000-0000-00006F410000}"/>
    <cellStyle name="Percent 13 16" xfId="16717" xr:uid="{00000000-0005-0000-0000-000070410000}"/>
    <cellStyle name="Percent 13 16 10" xfId="16718" xr:uid="{00000000-0005-0000-0000-000071410000}"/>
    <cellStyle name="Percent 13 16 11" xfId="16719" xr:uid="{00000000-0005-0000-0000-000072410000}"/>
    <cellStyle name="Percent 13 16 12" xfId="16720" xr:uid="{00000000-0005-0000-0000-000073410000}"/>
    <cellStyle name="Percent 13 16 13" xfId="16721" xr:uid="{00000000-0005-0000-0000-000074410000}"/>
    <cellStyle name="Percent 13 16 14" xfId="16722" xr:uid="{00000000-0005-0000-0000-000075410000}"/>
    <cellStyle name="Percent 13 16 15" xfId="16723" xr:uid="{00000000-0005-0000-0000-000076410000}"/>
    <cellStyle name="Percent 13 16 16" xfId="16724" xr:uid="{00000000-0005-0000-0000-000077410000}"/>
    <cellStyle name="Percent 13 16 17" xfId="16725" xr:uid="{00000000-0005-0000-0000-000078410000}"/>
    <cellStyle name="Percent 13 16 18" xfId="16726" xr:uid="{00000000-0005-0000-0000-000079410000}"/>
    <cellStyle name="Percent 13 16 19" xfId="16727" xr:uid="{00000000-0005-0000-0000-00007A410000}"/>
    <cellStyle name="Percent 13 16 2" xfId="16728" xr:uid="{00000000-0005-0000-0000-00007B410000}"/>
    <cellStyle name="Percent 13 16 20" xfId="16729" xr:uid="{00000000-0005-0000-0000-00007C410000}"/>
    <cellStyle name="Percent 13 16 21" xfId="16730" xr:uid="{00000000-0005-0000-0000-00007D410000}"/>
    <cellStyle name="Percent 13 16 22" xfId="16731" xr:uid="{00000000-0005-0000-0000-00007E410000}"/>
    <cellStyle name="Percent 13 16 23" xfId="16732" xr:uid="{00000000-0005-0000-0000-00007F410000}"/>
    <cellStyle name="Percent 13 16 24" xfId="16733" xr:uid="{00000000-0005-0000-0000-000080410000}"/>
    <cellStyle name="Percent 13 16 25" xfId="16734" xr:uid="{00000000-0005-0000-0000-000081410000}"/>
    <cellStyle name="Percent 13 16 26" xfId="16735" xr:uid="{00000000-0005-0000-0000-000082410000}"/>
    <cellStyle name="Percent 13 16 27" xfId="16736" xr:uid="{00000000-0005-0000-0000-000083410000}"/>
    <cellStyle name="Percent 13 16 28" xfId="16737" xr:uid="{00000000-0005-0000-0000-000084410000}"/>
    <cellStyle name="Percent 13 16 29" xfId="16738" xr:uid="{00000000-0005-0000-0000-000085410000}"/>
    <cellStyle name="Percent 13 16 3" xfId="16739" xr:uid="{00000000-0005-0000-0000-000086410000}"/>
    <cellStyle name="Percent 13 16 30" xfId="16740" xr:uid="{00000000-0005-0000-0000-000087410000}"/>
    <cellStyle name="Percent 13 16 31" xfId="16741" xr:uid="{00000000-0005-0000-0000-000088410000}"/>
    <cellStyle name="Percent 13 16 32" xfId="16742" xr:uid="{00000000-0005-0000-0000-000089410000}"/>
    <cellStyle name="Percent 13 16 33" xfId="16743" xr:uid="{00000000-0005-0000-0000-00008A410000}"/>
    <cellStyle name="Percent 13 16 34" xfId="16744" xr:uid="{00000000-0005-0000-0000-00008B410000}"/>
    <cellStyle name="Percent 13 16 35" xfId="16745" xr:uid="{00000000-0005-0000-0000-00008C410000}"/>
    <cellStyle name="Percent 13 16 4" xfId="16746" xr:uid="{00000000-0005-0000-0000-00008D410000}"/>
    <cellStyle name="Percent 13 16 5" xfId="16747" xr:uid="{00000000-0005-0000-0000-00008E410000}"/>
    <cellStyle name="Percent 13 16 6" xfId="16748" xr:uid="{00000000-0005-0000-0000-00008F410000}"/>
    <cellStyle name="Percent 13 16 7" xfId="16749" xr:uid="{00000000-0005-0000-0000-000090410000}"/>
    <cellStyle name="Percent 13 16 8" xfId="16750" xr:uid="{00000000-0005-0000-0000-000091410000}"/>
    <cellStyle name="Percent 13 16 9" xfId="16751" xr:uid="{00000000-0005-0000-0000-000092410000}"/>
    <cellStyle name="Percent 13 17" xfId="16752" xr:uid="{00000000-0005-0000-0000-000093410000}"/>
    <cellStyle name="Percent 13 17 10" xfId="16753" xr:uid="{00000000-0005-0000-0000-000094410000}"/>
    <cellStyle name="Percent 13 17 11" xfId="16754" xr:uid="{00000000-0005-0000-0000-000095410000}"/>
    <cellStyle name="Percent 13 17 12" xfId="16755" xr:uid="{00000000-0005-0000-0000-000096410000}"/>
    <cellStyle name="Percent 13 17 13" xfId="16756" xr:uid="{00000000-0005-0000-0000-000097410000}"/>
    <cellStyle name="Percent 13 17 14" xfId="16757" xr:uid="{00000000-0005-0000-0000-000098410000}"/>
    <cellStyle name="Percent 13 17 15" xfId="16758" xr:uid="{00000000-0005-0000-0000-000099410000}"/>
    <cellStyle name="Percent 13 17 16" xfId="16759" xr:uid="{00000000-0005-0000-0000-00009A410000}"/>
    <cellStyle name="Percent 13 17 17" xfId="16760" xr:uid="{00000000-0005-0000-0000-00009B410000}"/>
    <cellStyle name="Percent 13 17 18" xfId="16761" xr:uid="{00000000-0005-0000-0000-00009C410000}"/>
    <cellStyle name="Percent 13 17 19" xfId="16762" xr:uid="{00000000-0005-0000-0000-00009D410000}"/>
    <cellStyle name="Percent 13 17 2" xfId="16763" xr:uid="{00000000-0005-0000-0000-00009E410000}"/>
    <cellStyle name="Percent 13 17 20" xfId="16764" xr:uid="{00000000-0005-0000-0000-00009F410000}"/>
    <cellStyle name="Percent 13 17 21" xfId="16765" xr:uid="{00000000-0005-0000-0000-0000A0410000}"/>
    <cellStyle name="Percent 13 17 22" xfId="16766" xr:uid="{00000000-0005-0000-0000-0000A1410000}"/>
    <cellStyle name="Percent 13 17 23" xfId="16767" xr:uid="{00000000-0005-0000-0000-0000A2410000}"/>
    <cellStyle name="Percent 13 17 24" xfId="16768" xr:uid="{00000000-0005-0000-0000-0000A3410000}"/>
    <cellStyle name="Percent 13 17 25" xfId="16769" xr:uid="{00000000-0005-0000-0000-0000A4410000}"/>
    <cellStyle name="Percent 13 17 26" xfId="16770" xr:uid="{00000000-0005-0000-0000-0000A5410000}"/>
    <cellStyle name="Percent 13 17 27" xfId="16771" xr:uid="{00000000-0005-0000-0000-0000A6410000}"/>
    <cellStyle name="Percent 13 17 28" xfId="16772" xr:uid="{00000000-0005-0000-0000-0000A7410000}"/>
    <cellStyle name="Percent 13 17 29" xfId="16773" xr:uid="{00000000-0005-0000-0000-0000A8410000}"/>
    <cellStyle name="Percent 13 17 3" xfId="16774" xr:uid="{00000000-0005-0000-0000-0000A9410000}"/>
    <cellStyle name="Percent 13 17 30" xfId="16775" xr:uid="{00000000-0005-0000-0000-0000AA410000}"/>
    <cellStyle name="Percent 13 17 31" xfId="16776" xr:uid="{00000000-0005-0000-0000-0000AB410000}"/>
    <cellStyle name="Percent 13 17 32" xfId="16777" xr:uid="{00000000-0005-0000-0000-0000AC410000}"/>
    <cellStyle name="Percent 13 17 33" xfId="16778" xr:uid="{00000000-0005-0000-0000-0000AD410000}"/>
    <cellStyle name="Percent 13 17 34" xfId="16779" xr:uid="{00000000-0005-0000-0000-0000AE410000}"/>
    <cellStyle name="Percent 13 17 35" xfId="16780" xr:uid="{00000000-0005-0000-0000-0000AF410000}"/>
    <cellStyle name="Percent 13 17 4" xfId="16781" xr:uid="{00000000-0005-0000-0000-0000B0410000}"/>
    <cellStyle name="Percent 13 17 5" xfId="16782" xr:uid="{00000000-0005-0000-0000-0000B1410000}"/>
    <cellStyle name="Percent 13 17 6" xfId="16783" xr:uid="{00000000-0005-0000-0000-0000B2410000}"/>
    <cellStyle name="Percent 13 17 7" xfId="16784" xr:uid="{00000000-0005-0000-0000-0000B3410000}"/>
    <cellStyle name="Percent 13 17 8" xfId="16785" xr:uid="{00000000-0005-0000-0000-0000B4410000}"/>
    <cellStyle name="Percent 13 17 9" xfId="16786" xr:uid="{00000000-0005-0000-0000-0000B5410000}"/>
    <cellStyle name="Percent 13 18" xfId="16787" xr:uid="{00000000-0005-0000-0000-0000B6410000}"/>
    <cellStyle name="Percent 13 18 10" xfId="16788" xr:uid="{00000000-0005-0000-0000-0000B7410000}"/>
    <cellStyle name="Percent 13 18 11" xfId="16789" xr:uid="{00000000-0005-0000-0000-0000B8410000}"/>
    <cellStyle name="Percent 13 18 12" xfId="16790" xr:uid="{00000000-0005-0000-0000-0000B9410000}"/>
    <cellStyle name="Percent 13 18 13" xfId="16791" xr:uid="{00000000-0005-0000-0000-0000BA410000}"/>
    <cellStyle name="Percent 13 18 14" xfId="16792" xr:uid="{00000000-0005-0000-0000-0000BB410000}"/>
    <cellStyle name="Percent 13 18 15" xfId="16793" xr:uid="{00000000-0005-0000-0000-0000BC410000}"/>
    <cellStyle name="Percent 13 18 16" xfId="16794" xr:uid="{00000000-0005-0000-0000-0000BD410000}"/>
    <cellStyle name="Percent 13 18 17" xfId="16795" xr:uid="{00000000-0005-0000-0000-0000BE410000}"/>
    <cellStyle name="Percent 13 18 18" xfId="16796" xr:uid="{00000000-0005-0000-0000-0000BF410000}"/>
    <cellStyle name="Percent 13 18 19" xfId="16797" xr:uid="{00000000-0005-0000-0000-0000C0410000}"/>
    <cellStyle name="Percent 13 18 2" xfId="16798" xr:uid="{00000000-0005-0000-0000-0000C1410000}"/>
    <cellStyle name="Percent 13 18 20" xfId="16799" xr:uid="{00000000-0005-0000-0000-0000C2410000}"/>
    <cellStyle name="Percent 13 18 21" xfId="16800" xr:uid="{00000000-0005-0000-0000-0000C3410000}"/>
    <cellStyle name="Percent 13 18 22" xfId="16801" xr:uid="{00000000-0005-0000-0000-0000C4410000}"/>
    <cellStyle name="Percent 13 18 23" xfId="16802" xr:uid="{00000000-0005-0000-0000-0000C5410000}"/>
    <cellStyle name="Percent 13 18 24" xfId="16803" xr:uid="{00000000-0005-0000-0000-0000C6410000}"/>
    <cellStyle name="Percent 13 18 25" xfId="16804" xr:uid="{00000000-0005-0000-0000-0000C7410000}"/>
    <cellStyle name="Percent 13 18 26" xfId="16805" xr:uid="{00000000-0005-0000-0000-0000C8410000}"/>
    <cellStyle name="Percent 13 18 27" xfId="16806" xr:uid="{00000000-0005-0000-0000-0000C9410000}"/>
    <cellStyle name="Percent 13 18 28" xfId="16807" xr:uid="{00000000-0005-0000-0000-0000CA410000}"/>
    <cellStyle name="Percent 13 18 29" xfId="16808" xr:uid="{00000000-0005-0000-0000-0000CB410000}"/>
    <cellStyle name="Percent 13 18 3" xfId="16809" xr:uid="{00000000-0005-0000-0000-0000CC410000}"/>
    <cellStyle name="Percent 13 18 30" xfId="16810" xr:uid="{00000000-0005-0000-0000-0000CD410000}"/>
    <cellStyle name="Percent 13 18 31" xfId="16811" xr:uid="{00000000-0005-0000-0000-0000CE410000}"/>
    <cellStyle name="Percent 13 18 32" xfId="16812" xr:uid="{00000000-0005-0000-0000-0000CF410000}"/>
    <cellStyle name="Percent 13 18 33" xfId="16813" xr:uid="{00000000-0005-0000-0000-0000D0410000}"/>
    <cellStyle name="Percent 13 18 34" xfId="16814" xr:uid="{00000000-0005-0000-0000-0000D1410000}"/>
    <cellStyle name="Percent 13 18 35" xfId="16815" xr:uid="{00000000-0005-0000-0000-0000D2410000}"/>
    <cellStyle name="Percent 13 18 4" xfId="16816" xr:uid="{00000000-0005-0000-0000-0000D3410000}"/>
    <cellStyle name="Percent 13 18 5" xfId="16817" xr:uid="{00000000-0005-0000-0000-0000D4410000}"/>
    <cellStyle name="Percent 13 18 6" xfId="16818" xr:uid="{00000000-0005-0000-0000-0000D5410000}"/>
    <cellStyle name="Percent 13 18 7" xfId="16819" xr:uid="{00000000-0005-0000-0000-0000D6410000}"/>
    <cellStyle name="Percent 13 18 8" xfId="16820" xr:uid="{00000000-0005-0000-0000-0000D7410000}"/>
    <cellStyle name="Percent 13 18 9" xfId="16821" xr:uid="{00000000-0005-0000-0000-0000D8410000}"/>
    <cellStyle name="Percent 13 19" xfId="16822" xr:uid="{00000000-0005-0000-0000-0000D9410000}"/>
    <cellStyle name="Percent 13 19 10" xfId="16823" xr:uid="{00000000-0005-0000-0000-0000DA410000}"/>
    <cellStyle name="Percent 13 19 11" xfId="16824" xr:uid="{00000000-0005-0000-0000-0000DB410000}"/>
    <cellStyle name="Percent 13 19 12" xfId="16825" xr:uid="{00000000-0005-0000-0000-0000DC410000}"/>
    <cellStyle name="Percent 13 19 13" xfId="16826" xr:uid="{00000000-0005-0000-0000-0000DD410000}"/>
    <cellStyle name="Percent 13 19 14" xfId="16827" xr:uid="{00000000-0005-0000-0000-0000DE410000}"/>
    <cellStyle name="Percent 13 19 15" xfId="16828" xr:uid="{00000000-0005-0000-0000-0000DF410000}"/>
    <cellStyle name="Percent 13 19 16" xfId="16829" xr:uid="{00000000-0005-0000-0000-0000E0410000}"/>
    <cellStyle name="Percent 13 19 17" xfId="16830" xr:uid="{00000000-0005-0000-0000-0000E1410000}"/>
    <cellStyle name="Percent 13 19 18" xfId="16831" xr:uid="{00000000-0005-0000-0000-0000E2410000}"/>
    <cellStyle name="Percent 13 19 19" xfId="16832" xr:uid="{00000000-0005-0000-0000-0000E3410000}"/>
    <cellStyle name="Percent 13 19 2" xfId="16833" xr:uid="{00000000-0005-0000-0000-0000E4410000}"/>
    <cellStyle name="Percent 13 19 20" xfId="16834" xr:uid="{00000000-0005-0000-0000-0000E5410000}"/>
    <cellStyle name="Percent 13 19 21" xfId="16835" xr:uid="{00000000-0005-0000-0000-0000E6410000}"/>
    <cellStyle name="Percent 13 19 22" xfId="16836" xr:uid="{00000000-0005-0000-0000-0000E7410000}"/>
    <cellStyle name="Percent 13 19 23" xfId="16837" xr:uid="{00000000-0005-0000-0000-0000E8410000}"/>
    <cellStyle name="Percent 13 19 24" xfId="16838" xr:uid="{00000000-0005-0000-0000-0000E9410000}"/>
    <cellStyle name="Percent 13 19 25" xfId="16839" xr:uid="{00000000-0005-0000-0000-0000EA410000}"/>
    <cellStyle name="Percent 13 19 26" xfId="16840" xr:uid="{00000000-0005-0000-0000-0000EB410000}"/>
    <cellStyle name="Percent 13 19 27" xfId="16841" xr:uid="{00000000-0005-0000-0000-0000EC410000}"/>
    <cellStyle name="Percent 13 19 28" xfId="16842" xr:uid="{00000000-0005-0000-0000-0000ED410000}"/>
    <cellStyle name="Percent 13 19 29" xfId="16843" xr:uid="{00000000-0005-0000-0000-0000EE410000}"/>
    <cellStyle name="Percent 13 19 3" xfId="16844" xr:uid="{00000000-0005-0000-0000-0000EF410000}"/>
    <cellStyle name="Percent 13 19 30" xfId="16845" xr:uid="{00000000-0005-0000-0000-0000F0410000}"/>
    <cellStyle name="Percent 13 19 31" xfId="16846" xr:uid="{00000000-0005-0000-0000-0000F1410000}"/>
    <cellStyle name="Percent 13 19 32" xfId="16847" xr:uid="{00000000-0005-0000-0000-0000F2410000}"/>
    <cellStyle name="Percent 13 19 33" xfId="16848" xr:uid="{00000000-0005-0000-0000-0000F3410000}"/>
    <cellStyle name="Percent 13 19 34" xfId="16849" xr:uid="{00000000-0005-0000-0000-0000F4410000}"/>
    <cellStyle name="Percent 13 19 35" xfId="16850" xr:uid="{00000000-0005-0000-0000-0000F5410000}"/>
    <cellStyle name="Percent 13 19 4" xfId="16851" xr:uid="{00000000-0005-0000-0000-0000F6410000}"/>
    <cellStyle name="Percent 13 19 5" xfId="16852" xr:uid="{00000000-0005-0000-0000-0000F7410000}"/>
    <cellStyle name="Percent 13 19 6" xfId="16853" xr:uid="{00000000-0005-0000-0000-0000F8410000}"/>
    <cellStyle name="Percent 13 19 7" xfId="16854" xr:uid="{00000000-0005-0000-0000-0000F9410000}"/>
    <cellStyle name="Percent 13 19 8" xfId="16855" xr:uid="{00000000-0005-0000-0000-0000FA410000}"/>
    <cellStyle name="Percent 13 19 9" xfId="16856" xr:uid="{00000000-0005-0000-0000-0000FB410000}"/>
    <cellStyle name="Percent 13 2" xfId="16857" xr:uid="{00000000-0005-0000-0000-0000FC410000}"/>
    <cellStyle name="Percent 13 2 10" xfId="16858" xr:uid="{00000000-0005-0000-0000-0000FD410000}"/>
    <cellStyle name="Percent 13 2 11" xfId="16859" xr:uid="{00000000-0005-0000-0000-0000FE410000}"/>
    <cellStyle name="Percent 13 2 12" xfId="16860" xr:uid="{00000000-0005-0000-0000-0000FF410000}"/>
    <cellStyle name="Percent 13 2 13" xfId="16861" xr:uid="{00000000-0005-0000-0000-000000420000}"/>
    <cellStyle name="Percent 13 2 14" xfId="16862" xr:uid="{00000000-0005-0000-0000-000001420000}"/>
    <cellStyle name="Percent 13 2 15" xfId="16863" xr:uid="{00000000-0005-0000-0000-000002420000}"/>
    <cellStyle name="Percent 13 2 16" xfId="16864" xr:uid="{00000000-0005-0000-0000-000003420000}"/>
    <cellStyle name="Percent 13 2 17" xfId="16865" xr:uid="{00000000-0005-0000-0000-000004420000}"/>
    <cellStyle name="Percent 13 2 18" xfId="16866" xr:uid="{00000000-0005-0000-0000-000005420000}"/>
    <cellStyle name="Percent 13 2 19" xfId="16867" xr:uid="{00000000-0005-0000-0000-000006420000}"/>
    <cellStyle name="Percent 13 2 2" xfId="16868" xr:uid="{00000000-0005-0000-0000-000007420000}"/>
    <cellStyle name="Percent 13 2 20" xfId="16869" xr:uid="{00000000-0005-0000-0000-000008420000}"/>
    <cellStyle name="Percent 13 2 21" xfId="16870" xr:uid="{00000000-0005-0000-0000-000009420000}"/>
    <cellStyle name="Percent 13 2 22" xfId="16871" xr:uid="{00000000-0005-0000-0000-00000A420000}"/>
    <cellStyle name="Percent 13 2 23" xfId="16872" xr:uid="{00000000-0005-0000-0000-00000B420000}"/>
    <cellStyle name="Percent 13 2 24" xfId="16873" xr:uid="{00000000-0005-0000-0000-00000C420000}"/>
    <cellStyle name="Percent 13 2 25" xfId="16874" xr:uid="{00000000-0005-0000-0000-00000D420000}"/>
    <cellStyle name="Percent 13 2 26" xfId="16875" xr:uid="{00000000-0005-0000-0000-00000E420000}"/>
    <cellStyle name="Percent 13 2 27" xfId="16876" xr:uid="{00000000-0005-0000-0000-00000F420000}"/>
    <cellStyle name="Percent 13 2 28" xfId="16877" xr:uid="{00000000-0005-0000-0000-000010420000}"/>
    <cellStyle name="Percent 13 2 29" xfId="16878" xr:uid="{00000000-0005-0000-0000-000011420000}"/>
    <cellStyle name="Percent 13 2 3" xfId="16879" xr:uid="{00000000-0005-0000-0000-000012420000}"/>
    <cellStyle name="Percent 13 2 30" xfId="16880" xr:uid="{00000000-0005-0000-0000-000013420000}"/>
    <cellStyle name="Percent 13 2 31" xfId="16881" xr:uid="{00000000-0005-0000-0000-000014420000}"/>
    <cellStyle name="Percent 13 2 32" xfId="16882" xr:uid="{00000000-0005-0000-0000-000015420000}"/>
    <cellStyle name="Percent 13 2 33" xfId="16883" xr:uid="{00000000-0005-0000-0000-000016420000}"/>
    <cellStyle name="Percent 13 2 34" xfId="16884" xr:uid="{00000000-0005-0000-0000-000017420000}"/>
    <cellStyle name="Percent 13 2 35" xfId="16885" xr:uid="{00000000-0005-0000-0000-000018420000}"/>
    <cellStyle name="Percent 13 2 4" xfId="16886" xr:uid="{00000000-0005-0000-0000-000019420000}"/>
    <cellStyle name="Percent 13 2 5" xfId="16887" xr:uid="{00000000-0005-0000-0000-00001A420000}"/>
    <cellStyle name="Percent 13 2 6" xfId="16888" xr:uid="{00000000-0005-0000-0000-00001B420000}"/>
    <cellStyle name="Percent 13 2 7" xfId="16889" xr:uid="{00000000-0005-0000-0000-00001C420000}"/>
    <cellStyle name="Percent 13 2 8" xfId="16890" xr:uid="{00000000-0005-0000-0000-00001D420000}"/>
    <cellStyle name="Percent 13 2 9" xfId="16891" xr:uid="{00000000-0005-0000-0000-00001E420000}"/>
    <cellStyle name="Percent 13 20" xfId="16892" xr:uid="{00000000-0005-0000-0000-00001F420000}"/>
    <cellStyle name="Percent 13 20 10" xfId="16893" xr:uid="{00000000-0005-0000-0000-000020420000}"/>
    <cellStyle name="Percent 13 20 11" xfId="16894" xr:uid="{00000000-0005-0000-0000-000021420000}"/>
    <cellStyle name="Percent 13 20 12" xfId="16895" xr:uid="{00000000-0005-0000-0000-000022420000}"/>
    <cellStyle name="Percent 13 20 13" xfId="16896" xr:uid="{00000000-0005-0000-0000-000023420000}"/>
    <cellStyle name="Percent 13 20 14" xfId="16897" xr:uid="{00000000-0005-0000-0000-000024420000}"/>
    <cellStyle name="Percent 13 20 15" xfId="16898" xr:uid="{00000000-0005-0000-0000-000025420000}"/>
    <cellStyle name="Percent 13 20 16" xfId="16899" xr:uid="{00000000-0005-0000-0000-000026420000}"/>
    <cellStyle name="Percent 13 20 17" xfId="16900" xr:uid="{00000000-0005-0000-0000-000027420000}"/>
    <cellStyle name="Percent 13 20 18" xfId="16901" xr:uid="{00000000-0005-0000-0000-000028420000}"/>
    <cellStyle name="Percent 13 20 19" xfId="16902" xr:uid="{00000000-0005-0000-0000-000029420000}"/>
    <cellStyle name="Percent 13 20 2" xfId="16903" xr:uid="{00000000-0005-0000-0000-00002A420000}"/>
    <cellStyle name="Percent 13 20 20" xfId="16904" xr:uid="{00000000-0005-0000-0000-00002B420000}"/>
    <cellStyle name="Percent 13 20 21" xfId="16905" xr:uid="{00000000-0005-0000-0000-00002C420000}"/>
    <cellStyle name="Percent 13 20 22" xfId="16906" xr:uid="{00000000-0005-0000-0000-00002D420000}"/>
    <cellStyle name="Percent 13 20 23" xfId="16907" xr:uid="{00000000-0005-0000-0000-00002E420000}"/>
    <cellStyle name="Percent 13 20 24" xfId="16908" xr:uid="{00000000-0005-0000-0000-00002F420000}"/>
    <cellStyle name="Percent 13 20 25" xfId="16909" xr:uid="{00000000-0005-0000-0000-000030420000}"/>
    <cellStyle name="Percent 13 20 26" xfId="16910" xr:uid="{00000000-0005-0000-0000-000031420000}"/>
    <cellStyle name="Percent 13 20 27" xfId="16911" xr:uid="{00000000-0005-0000-0000-000032420000}"/>
    <cellStyle name="Percent 13 20 28" xfId="16912" xr:uid="{00000000-0005-0000-0000-000033420000}"/>
    <cellStyle name="Percent 13 20 29" xfId="16913" xr:uid="{00000000-0005-0000-0000-000034420000}"/>
    <cellStyle name="Percent 13 20 3" xfId="16914" xr:uid="{00000000-0005-0000-0000-000035420000}"/>
    <cellStyle name="Percent 13 20 30" xfId="16915" xr:uid="{00000000-0005-0000-0000-000036420000}"/>
    <cellStyle name="Percent 13 20 31" xfId="16916" xr:uid="{00000000-0005-0000-0000-000037420000}"/>
    <cellStyle name="Percent 13 20 32" xfId="16917" xr:uid="{00000000-0005-0000-0000-000038420000}"/>
    <cellStyle name="Percent 13 20 33" xfId="16918" xr:uid="{00000000-0005-0000-0000-000039420000}"/>
    <cellStyle name="Percent 13 20 34" xfId="16919" xr:uid="{00000000-0005-0000-0000-00003A420000}"/>
    <cellStyle name="Percent 13 20 35" xfId="16920" xr:uid="{00000000-0005-0000-0000-00003B420000}"/>
    <cellStyle name="Percent 13 20 4" xfId="16921" xr:uid="{00000000-0005-0000-0000-00003C420000}"/>
    <cellStyle name="Percent 13 20 5" xfId="16922" xr:uid="{00000000-0005-0000-0000-00003D420000}"/>
    <cellStyle name="Percent 13 20 6" xfId="16923" xr:uid="{00000000-0005-0000-0000-00003E420000}"/>
    <cellStyle name="Percent 13 20 7" xfId="16924" xr:uid="{00000000-0005-0000-0000-00003F420000}"/>
    <cellStyle name="Percent 13 20 8" xfId="16925" xr:uid="{00000000-0005-0000-0000-000040420000}"/>
    <cellStyle name="Percent 13 20 9" xfId="16926" xr:uid="{00000000-0005-0000-0000-000041420000}"/>
    <cellStyle name="Percent 13 21" xfId="16927" xr:uid="{00000000-0005-0000-0000-000042420000}"/>
    <cellStyle name="Percent 13 21 10" xfId="16928" xr:uid="{00000000-0005-0000-0000-000043420000}"/>
    <cellStyle name="Percent 13 21 11" xfId="16929" xr:uid="{00000000-0005-0000-0000-000044420000}"/>
    <cellStyle name="Percent 13 21 12" xfId="16930" xr:uid="{00000000-0005-0000-0000-000045420000}"/>
    <cellStyle name="Percent 13 21 13" xfId="16931" xr:uid="{00000000-0005-0000-0000-000046420000}"/>
    <cellStyle name="Percent 13 21 14" xfId="16932" xr:uid="{00000000-0005-0000-0000-000047420000}"/>
    <cellStyle name="Percent 13 21 15" xfId="16933" xr:uid="{00000000-0005-0000-0000-000048420000}"/>
    <cellStyle name="Percent 13 21 16" xfId="16934" xr:uid="{00000000-0005-0000-0000-000049420000}"/>
    <cellStyle name="Percent 13 21 17" xfId="16935" xr:uid="{00000000-0005-0000-0000-00004A420000}"/>
    <cellStyle name="Percent 13 21 18" xfId="16936" xr:uid="{00000000-0005-0000-0000-00004B420000}"/>
    <cellStyle name="Percent 13 21 19" xfId="16937" xr:uid="{00000000-0005-0000-0000-00004C420000}"/>
    <cellStyle name="Percent 13 21 2" xfId="16938" xr:uid="{00000000-0005-0000-0000-00004D420000}"/>
    <cellStyle name="Percent 13 21 20" xfId="16939" xr:uid="{00000000-0005-0000-0000-00004E420000}"/>
    <cellStyle name="Percent 13 21 21" xfId="16940" xr:uid="{00000000-0005-0000-0000-00004F420000}"/>
    <cellStyle name="Percent 13 21 22" xfId="16941" xr:uid="{00000000-0005-0000-0000-000050420000}"/>
    <cellStyle name="Percent 13 21 23" xfId="16942" xr:uid="{00000000-0005-0000-0000-000051420000}"/>
    <cellStyle name="Percent 13 21 24" xfId="16943" xr:uid="{00000000-0005-0000-0000-000052420000}"/>
    <cellStyle name="Percent 13 21 25" xfId="16944" xr:uid="{00000000-0005-0000-0000-000053420000}"/>
    <cellStyle name="Percent 13 21 26" xfId="16945" xr:uid="{00000000-0005-0000-0000-000054420000}"/>
    <cellStyle name="Percent 13 21 27" xfId="16946" xr:uid="{00000000-0005-0000-0000-000055420000}"/>
    <cellStyle name="Percent 13 21 28" xfId="16947" xr:uid="{00000000-0005-0000-0000-000056420000}"/>
    <cellStyle name="Percent 13 21 29" xfId="16948" xr:uid="{00000000-0005-0000-0000-000057420000}"/>
    <cellStyle name="Percent 13 21 3" xfId="16949" xr:uid="{00000000-0005-0000-0000-000058420000}"/>
    <cellStyle name="Percent 13 21 30" xfId="16950" xr:uid="{00000000-0005-0000-0000-000059420000}"/>
    <cellStyle name="Percent 13 21 31" xfId="16951" xr:uid="{00000000-0005-0000-0000-00005A420000}"/>
    <cellStyle name="Percent 13 21 32" xfId="16952" xr:uid="{00000000-0005-0000-0000-00005B420000}"/>
    <cellStyle name="Percent 13 21 33" xfId="16953" xr:uid="{00000000-0005-0000-0000-00005C420000}"/>
    <cellStyle name="Percent 13 21 34" xfId="16954" xr:uid="{00000000-0005-0000-0000-00005D420000}"/>
    <cellStyle name="Percent 13 21 35" xfId="16955" xr:uid="{00000000-0005-0000-0000-00005E420000}"/>
    <cellStyle name="Percent 13 21 4" xfId="16956" xr:uid="{00000000-0005-0000-0000-00005F420000}"/>
    <cellStyle name="Percent 13 21 5" xfId="16957" xr:uid="{00000000-0005-0000-0000-000060420000}"/>
    <cellStyle name="Percent 13 21 6" xfId="16958" xr:uid="{00000000-0005-0000-0000-000061420000}"/>
    <cellStyle name="Percent 13 21 7" xfId="16959" xr:uid="{00000000-0005-0000-0000-000062420000}"/>
    <cellStyle name="Percent 13 21 8" xfId="16960" xr:uid="{00000000-0005-0000-0000-000063420000}"/>
    <cellStyle name="Percent 13 21 9" xfId="16961" xr:uid="{00000000-0005-0000-0000-000064420000}"/>
    <cellStyle name="Percent 13 22" xfId="16962" xr:uid="{00000000-0005-0000-0000-000065420000}"/>
    <cellStyle name="Percent 13 22 10" xfId="16963" xr:uid="{00000000-0005-0000-0000-000066420000}"/>
    <cellStyle name="Percent 13 22 11" xfId="16964" xr:uid="{00000000-0005-0000-0000-000067420000}"/>
    <cellStyle name="Percent 13 22 12" xfId="16965" xr:uid="{00000000-0005-0000-0000-000068420000}"/>
    <cellStyle name="Percent 13 22 13" xfId="16966" xr:uid="{00000000-0005-0000-0000-000069420000}"/>
    <cellStyle name="Percent 13 22 14" xfId="16967" xr:uid="{00000000-0005-0000-0000-00006A420000}"/>
    <cellStyle name="Percent 13 22 15" xfId="16968" xr:uid="{00000000-0005-0000-0000-00006B420000}"/>
    <cellStyle name="Percent 13 22 16" xfId="16969" xr:uid="{00000000-0005-0000-0000-00006C420000}"/>
    <cellStyle name="Percent 13 22 17" xfId="16970" xr:uid="{00000000-0005-0000-0000-00006D420000}"/>
    <cellStyle name="Percent 13 22 18" xfId="16971" xr:uid="{00000000-0005-0000-0000-00006E420000}"/>
    <cellStyle name="Percent 13 22 19" xfId="16972" xr:uid="{00000000-0005-0000-0000-00006F420000}"/>
    <cellStyle name="Percent 13 22 2" xfId="16973" xr:uid="{00000000-0005-0000-0000-000070420000}"/>
    <cellStyle name="Percent 13 22 20" xfId="16974" xr:uid="{00000000-0005-0000-0000-000071420000}"/>
    <cellStyle name="Percent 13 22 21" xfId="16975" xr:uid="{00000000-0005-0000-0000-000072420000}"/>
    <cellStyle name="Percent 13 22 22" xfId="16976" xr:uid="{00000000-0005-0000-0000-000073420000}"/>
    <cellStyle name="Percent 13 22 23" xfId="16977" xr:uid="{00000000-0005-0000-0000-000074420000}"/>
    <cellStyle name="Percent 13 22 24" xfId="16978" xr:uid="{00000000-0005-0000-0000-000075420000}"/>
    <cellStyle name="Percent 13 22 25" xfId="16979" xr:uid="{00000000-0005-0000-0000-000076420000}"/>
    <cellStyle name="Percent 13 22 26" xfId="16980" xr:uid="{00000000-0005-0000-0000-000077420000}"/>
    <cellStyle name="Percent 13 22 27" xfId="16981" xr:uid="{00000000-0005-0000-0000-000078420000}"/>
    <cellStyle name="Percent 13 22 28" xfId="16982" xr:uid="{00000000-0005-0000-0000-000079420000}"/>
    <cellStyle name="Percent 13 22 29" xfId="16983" xr:uid="{00000000-0005-0000-0000-00007A420000}"/>
    <cellStyle name="Percent 13 22 3" xfId="16984" xr:uid="{00000000-0005-0000-0000-00007B420000}"/>
    <cellStyle name="Percent 13 22 30" xfId="16985" xr:uid="{00000000-0005-0000-0000-00007C420000}"/>
    <cellStyle name="Percent 13 22 31" xfId="16986" xr:uid="{00000000-0005-0000-0000-00007D420000}"/>
    <cellStyle name="Percent 13 22 32" xfId="16987" xr:uid="{00000000-0005-0000-0000-00007E420000}"/>
    <cellStyle name="Percent 13 22 33" xfId="16988" xr:uid="{00000000-0005-0000-0000-00007F420000}"/>
    <cellStyle name="Percent 13 22 34" xfId="16989" xr:uid="{00000000-0005-0000-0000-000080420000}"/>
    <cellStyle name="Percent 13 22 35" xfId="16990" xr:uid="{00000000-0005-0000-0000-000081420000}"/>
    <cellStyle name="Percent 13 22 4" xfId="16991" xr:uid="{00000000-0005-0000-0000-000082420000}"/>
    <cellStyle name="Percent 13 22 5" xfId="16992" xr:uid="{00000000-0005-0000-0000-000083420000}"/>
    <cellStyle name="Percent 13 22 6" xfId="16993" xr:uid="{00000000-0005-0000-0000-000084420000}"/>
    <cellStyle name="Percent 13 22 7" xfId="16994" xr:uid="{00000000-0005-0000-0000-000085420000}"/>
    <cellStyle name="Percent 13 22 8" xfId="16995" xr:uid="{00000000-0005-0000-0000-000086420000}"/>
    <cellStyle name="Percent 13 22 9" xfId="16996" xr:uid="{00000000-0005-0000-0000-000087420000}"/>
    <cellStyle name="Percent 13 23" xfId="16997" xr:uid="{00000000-0005-0000-0000-000088420000}"/>
    <cellStyle name="Percent 13 23 10" xfId="16998" xr:uid="{00000000-0005-0000-0000-000089420000}"/>
    <cellStyle name="Percent 13 23 11" xfId="16999" xr:uid="{00000000-0005-0000-0000-00008A420000}"/>
    <cellStyle name="Percent 13 23 12" xfId="17000" xr:uid="{00000000-0005-0000-0000-00008B420000}"/>
    <cellStyle name="Percent 13 23 13" xfId="17001" xr:uid="{00000000-0005-0000-0000-00008C420000}"/>
    <cellStyle name="Percent 13 23 14" xfId="17002" xr:uid="{00000000-0005-0000-0000-00008D420000}"/>
    <cellStyle name="Percent 13 23 15" xfId="17003" xr:uid="{00000000-0005-0000-0000-00008E420000}"/>
    <cellStyle name="Percent 13 23 16" xfId="17004" xr:uid="{00000000-0005-0000-0000-00008F420000}"/>
    <cellStyle name="Percent 13 23 17" xfId="17005" xr:uid="{00000000-0005-0000-0000-000090420000}"/>
    <cellStyle name="Percent 13 23 18" xfId="17006" xr:uid="{00000000-0005-0000-0000-000091420000}"/>
    <cellStyle name="Percent 13 23 19" xfId="17007" xr:uid="{00000000-0005-0000-0000-000092420000}"/>
    <cellStyle name="Percent 13 23 2" xfId="17008" xr:uid="{00000000-0005-0000-0000-000093420000}"/>
    <cellStyle name="Percent 13 23 20" xfId="17009" xr:uid="{00000000-0005-0000-0000-000094420000}"/>
    <cellStyle name="Percent 13 23 21" xfId="17010" xr:uid="{00000000-0005-0000-0000-000095420000}"/>
    <cellStyle name="Percent 13 23 22" xfId="17011" xr:uid="{00000000-0005-0000-0000-000096420000}"/>
    <cellStyle name="Percent 13 23 23" xfId="17012" xr:uid="{00000000-0005-0000-0000-000097420000}"/>
    <cellStyle name="Percent 13 23 24" xfId="17013" xr:uid="{00000000-0005-0000-0000-000098420000}"/>
    <cellStyle name="Percent 13 23 25" xfId="17014" xr:uid="{00000000-0005-0000-0000-000099420000}"/>
    <cellStyle name="Percent 13 23 26" xfId="17015" xr:uid="{00000000-0005-0000-0000-00009A420000}"/>
    <cellStyle name="Percent 13 23 27" xfId="17016" xr:uid="{00000000-0005-0000-0000-00009B420000}"/>
    <cellStyle name="Percent 13 23 28" xfId="17017" xr:uid="{00000000-0005-0000-0000-00009C420000}"/>
    <cellStyle name="Percent 13 23 29" xfId="17018" xr:uid="{00000000-0005-0000-0000-00009D420000}"/>
    <cellStyle name="Percent 13 23 3" xfId="17019" xr:uid="{00000000-0005-0000-0000-00009E420000}"/>
    <cellStyle name="Percent 13 23 30" xfId="17020" xr:uid="{00000000-0005-0000-0000-00009F420000}"/>
    <cellStyle name="Percent 13 23 31" xfId="17021" xr:uid="{00000000-0005-0000-0000-0000A0420000}"/>
    <cellStyle name="Percent 13 23 32" xfId="17022" xr:uid="{00000000-0005-0000-0000-0000A1420000}"/>
    <cellStyle name="Percent 13 23 33" xfId="17023" xr:uid="{00000000-0005-0000-0000-0000A2420000}"/>
    <cellStyle name="Percent 13 23 34" xfId="17024" xr:uid="{00000000-0005-0000-0000-0000A3420000}"/>
    <cellStyle name="Percent 13 23 35" xfId="17025" xr:uid="{00000000-0005-0000-0000-0000A4420000}"/>
    <cellStyle name="Percent 13 23 4" xfId="17026" xr:uid="{00000000-0005-0000-0000-0000A5420000}"/>
    <cellStyle name="Percent 13 23 5" xfId="17027" xr:uid="{00000000-0005-0000-0000-0000A6420000}"/>
    <cellStyle name="Percent 13 23 6" xfId="17028" xr:uid="{00000000-0005-0000-0000-0000A7420000}"/>
    <cellStyle name="Percent 13 23 7" xfId="17029" xr:uid="{00000000-0005-0000-0000-0000A8420000}"/>
    <cellStyle name="Percent 13 23 8" xfId="17030" xr:uid="{00000000-0005-0000-0000-0000A9420000}"/>
    <cellStyle name="Percent 13 23 9" xfId="17031" xr:uid="{00000000-0005-0000-0000-0000AA420000}"/>
    <cellStyle name="Percent 13 24" xfId="17032" xr:uid="{00000000-0005-0000-0000-0000AB420000}"/>
    <cellStyle name="Percent 13 24 10" xfId="17033" xr:uid="{00000000-0005-0000-0000-0000AC420000}"/>
    <cellStyle name="Percent 13 24 11" xfId="17034" xr:uid="{00000000-0005-0000-0000-0000AD420000}"/>
    <cellStyle name="Percent 13 24 12" xfId="17035" xr:uid="{00000000-0005-0000-0000-0000AE420000}"/>
    <cellStyle name="Percent 13 24 13" xfId="17036" xr:uid="{00000000-0005-0000-0000-0000AF420000}"/>
    <cellStyle name="Percent 13 24 14" xfId="17037" xr:uid="{00000000-0005-0000-0000-0000B0420000}"/>
    <cellStyle name="Percent 13 24 15" xfId="17038" xr:uid="{00000000-0005-0000-0000-0000B1420000}"/>
    <cellStyle name="Percent 13 24 16" xfId="17039" xr:uid="{00000000-0005-0000-0000-0000B2420000}"/>
    <cellStyle name="Percent 13 24 17" xfId="17040" xr:uid="{00000000-0005-0000-0000-0000B3420000}"/>
    <cellStyle name="Percent 13 24 18" xfId="17041" xr:uid="{00000000-0005-0000-0000-0000B4420000}"/>
    <cellStyle name="Percent 13 24 19" xfId="17042" xr:uid="{00000000-0005-0000-0000-0000B5420000}"/>
    <cellStyle name="Percent 13 24 2" xfId="17043" xr:uid="{00000000-0005-0000-0000-0000B6420000}"/>
    <cellStyle name="Percent 13 24 20" xfId="17044" xr:uid="{00000000-0005-0000-0000-0000B7420000}"/>
    <cellStyle name="Percent 13 24 21" xfId="17045" xr:uid="{00000000-0005-0000-0000-0000B8420000}"/>
    <cellStyle name="Percent 13 24 22" xfId="17046" xr:uid="{00000000-0005-0000-0000-0000B9420000}"/>
    <cellStyle name="Percent 13 24 23" xfId="17047" xr:uid="{00000000-0005-0000-0000-0000BA420000}"/>
    <cellStyle name="Percent 13 24 24" xfId="17048" xr:uid="{00000000-0005-0000-0000-0000BB420000}"/>
    <cellStyle name="Percent 13 24 25" xfId="17049" xr:uid="{00000000-0005-0000-0000-0000BC420000}"/>
    <cellStyle name="Percent 13 24 26" xfId="17050" xr:uid="{00000000-0005-0000-0000-0000BD420000}"/>
    <cellStyle name="Percent 13 24 27" xfId="17051" xr:uid="{00000000-0005-0000-0000-0000BE420000}"/>
    <cellStyle name="Percent 13 24 28" xfId="17052" xr:uid="{00000000-0005-0000-0000-0000BF420000}"/>
    <cellStyle name="Percent 13 24 29" xfId="17053" xr:uid="{00000000-0005-0000-0000-0000C0420000}"/>
    <cellStyle name="Percent 13 24 3" xfId="17054" xr:uid="{00000000-0005-0000-0000-0000C1420000}"/>
    <cellStyle name="Percent 13 24 30" xfId="17055" xr:uid="{00000000-0005-0000-0000-0000C2420000}"/>
    <cellStyle name="Percent 13 24 31" xfId="17056" xr:uid="{00000000-0005-0000-0000-0000C3420000}"/>
    <cellStyle name="Percent 13 24 32" xfId="17057" xr:uid="{00000000-0005-0000-0000-0000C4420000}"/>
    <cellStyle name="Percent 13 24 33" xfId="17058" xr:uid="{00000000-0005-0000-0000-0000C5420000}"/>
    <cellStyle name="Percent 13 24 34" xfId="17059" xr:uid="{00000000-0005-0000-0000-0000C6420000}"/>
    <cellStyle name="Percent 13 24 35" xfId="17060" xr:uid="{00000000-0005-0000-0000-0000C7420000}"/>
    <cellStyle name="Percent 13 24 4" xfId="17061" xr:uid="{00000000-0005-0000-0000-0000C8420000}"/>
    <cellStyle name="Percent 13 24 5" xfId="17062" xr:uid="{00000000-0005-0000-0000-0000C9420000}"/>
    <cellStyle name="Percent 13 24 6" xfId="17063" xr:uid="{00000000-0005-0000-0000-0000CA420000}"/>
    <cellStyle name="Percent 13 24 7" xfId="17064" xr:uid="{00000000-0005-0000-0000-0000CB420000}"/>
    <cellStyle name="Percent 13 24 8" xfId="17065" xr:uid="{00000000-0005-0000-0000-0000CC420000}"/>
    <cellStyle name="Percent 13 24 9" xfId="17066" xr:uid="{00000000-0005-0000-0000-0000CD420000}"/>
    <cellStyle name="Percent 13 25" xfId="17067" xr:uid="{00000000-0005-0000-0000-0000CE420000}"/>
    <cellStyle name="Percent 13 25 10" xfId="17068" xr:uid="{00000000-0005-0000-0000-0000CF420000}"/>
    <cellStyle name="Percent 13 25 11" xfId="17069" xr:uid="{00000000-0005-0000-0000-0000D0420000}"/>
    <cellStyle name="Percent 13 25 12" xfId="17070" xr:uid="{00000000-0005-0000-0000-0000D1420000}"/>
    <cellStyle name="Percent 13 25 13" xfId="17071" xr:uid="{00000000-0005-0000-0000-0000D2420000}"/>
    <cellStyle name="Percent 13 25 14" xfId="17072" xr:uid="{00000000-0005-0000-0000-0000D3420000}"/>
    <cellStyle name="Percent 13 25 15" xfId="17073" xr:uid="{00000000-0005-0000-0000-0000D4420000}"/>
    <cellStyle name="Percent 13 25 16" xfId="17074" xr:uid="{00000000-0005-0000-0000-0000D5420000}"/>
    <cellStyle name="Percent 13 25 17" xfId="17075" xr:uid="{00000000-0005-0000-0000-0000D6420000}"/>
    <cellStyle name="Percent 13 25 18" xfId="17076" xr:uid="{00000000-0005-0000-0000-0000D7420000}"/>
    <cellStyle name="Percent 13 25 19" xfId="17077" xr:uid="{00000000-0005-0000-0000-0000D8420000}"/>
    <cellStyle name="Percent 13 25 2" xfId="17078" xr:uid="{00000000-0005-0000-0000-0000D9420000}"/>
    <cellStyle name="Percent 13 25 20" xfId="17079" xr:uid="{00000000-0005-0000-0000-0000DA420000}"/>
    <cellStyle name="Percent 13 25 21" xfId="17080" xr:uid="{00000000-0005-0000-0000-0000DB420000}"/>
    <cellStyle name="Percent 13 25 22" xfId="17081" xr:uid="{00000000-0005-0000-0000-0000DC420000}"/>
    <cellStyle name="Percent 13 25 23" xfId="17082" xr:uid="{00000000-0005-0000-0000-0000DD420000}"/>
    <cellStyle name="Percent 13 25 24" xfId="17083" xr:uid="{00000000-0005-0000-0000-0000DE420000}"/>
    <cellStyle name="Percent 13 25 25" xfId="17084" xr:uid="{00000000-0005-0000-0000-0000DF420000}"/>
    <cellStyle name="Percent 13 25 26" xfId="17085" xr:uid="{00000000-0005-0000-0000-0000E0420000}"/>
    <cellStyle name="Percent 13 25 27" xfId="17086" xr:uid="{00000000-0005-0000-0000-0000E1420000}"/>
    <cellStyle name="Percent 13 25 28" xfId="17087" xr:uid="{00000000-0005-0000-0000-0000E2420000}"/>
    <cellStyle name="Percent 13 25 29" xfId="17088" xr:uid="{00000000-0005-0000-0000-0000E3420000}"/>
    <cellStyle name="Percent 13 25 3" xfId="17089" xr:uid="{00000000-0005-0000-0000-0000E4420000}"/>
    <cellStyle name="Percent 13 25 30" xfId="17090" xr:uid="{00000000-0005-0000-0000-0000E5420000}"/>
    <cellStyle name="Percent 13 25 31" xfId="17091" xr:uid="{00000000-0005-0000-0000-0000E6420000}"/>
    <cellStyle name="Percent 13 25 32" xfId="17092" xr:uid="{00000000-0005-0000-0000-0000E7420000}"/>
    <cellStyle name="Percent 13 25 33" xfId="17093" xr:uid="{00000000-0005-0000-0000-0000E8420000}"/>
    <cellStyle name="Percent 13 25 34" xfId="17094" xr:uid="{00000000-0005-0000-0000-0000E9420000}"/>
    <cellStyle name="Percent 13 25 35" xfId="17095" xr:uid="{00000000-0005-0000-0000-0000EA420000}"/>
    <cellStyle name="Percent 13 25 4" xfId="17096" xr:uid="{00000000-0005-0000-0000-0000EB420000}"/>
    <cellStyle name="Percent 13 25 5" xfId="17097" xr:uid="{00000000-0005-0000-0000-0000EC420000}"/>
    <cellStyle name="Percent 13 25 6" xfId="17098" xr:uid="{00000000-0005-0000-0000-0000ED420000}"/>
    <cellStyle name="Percent 13 25 7" xfId="17099" xr:uid="{00000000-0005-0000-0000-0000EE420000}"/>
    <cellStyle name="Percent 13 25 8" xfId="17100" xr:uid="{00000000-0005-0000-0000-0000EF420000}"/>
    <cellStyle name="Percent 13 25 9" xfId="17101" xr:uid="{00000000-0005-0000-0000-0000F0420000}"/>
    <cellStyle name="Percent 13 3" xfId="17102" xr:uid="{00000000-0005-0000-0000-0000F1420000}"/>
    <cellStyle name="Percent 13 3 10" xfId="17103" xr:uid="{00000000-0005-0000-0000-0000F2420000}"/>
    <cellStyle name="Percent 13 3 11" xfId="17104" xr:uid="{00000000-0005-0000-0000-0000F3420000}"/>
    <cellStyle name="Percent 13 3 12" xfId="17105" xr:uid="{00000000-0005-0000-0000-0000F4420000}"/>
    <cellStyle name="Percent 13 3 13" xfId="17106" xr:uid="{00000000-0005-0000-0000-0000F5420000}"/>
    <cellStyle name="Percent 13 3 14" xfId="17107" xr:uid="{00000000-0005-0000-0000-0000F6420000}"/>
    <cellStyle name="Percent 13 3 15" xfId="17108" xr:uid="{00000000-0005-0000-0000-0000F7420000}"/>
    <cellStyle name="Percent 13 3 16" xfId="17109" xr:uid="{00000000-0005-0000-0000-0000F8420000}"/>
    <cellStyle name="Percent 13 3 17" xfId="17110" xr:uid="{00000000-0005-0000-0000-0000F9420000}"/>
    <cellStyle name="Percent 13 3 18" xfId="17111" xr:uid="{00000000-0005-0000-0000-0000FA420000}"/>
    <cellStyle name="Percent 13 3 19" xfId="17112" xr:uid="{00000000-0005-0000-0000-0000FB420000}"/>
    <cellStyle name="Percent 13 3 2" xfId="17113" xr:uid="{00000000-0005-0000-0000-0000FC420000}"/>
    <cellStyle name="Percent 13 3 20" xfId="17114" xr:uid="{00000000-0005-0000-0000-0000FD420000}"/>
    <cellStyle name="Percent 13 3 21" xfId="17115" xr:uid="{00000000-0005-0000-0000-0000FE420000}"/>
    <cellStyle name="Percent 13 3 22" xfId="17116" xr:uid="{00000000-0005-0000-0000-0000FF420000}"/>
    <cellStyle name="Percent 13 3 23" xfId="17117" xr:uid="{00000000-0005-0000-0000-000000430000}"/>
    <cellStyle name="Percent 13 3 24" xfId="17118" xr:uid="{00000000-0005-0000-0000-000001430000}"/>
    <cellStyle name="Percent 13 3 25" xfId="17119" xr:uid="{00000000-0005-0000-0000-000002430000}"/>
    <cellStyle name="Percent 13 3 26" xfId="17120" xr:uid="{00000000-0005-0000-0000-000003430000}"/>
    <cellStyle name="Percent 13 3 27" xfId="17121" xr:uid="{00000000-0005-0000-0000-000004430000}"/>
    <cellStyle name="Percent 13 3 28" xfId="17122" xr:uid="{00000000-0005-0000-0000-000005430000}"/>
    <cellStyle name="Percent 13 3 29" xfId="17123" xr:uid="{00000000-0005-0000-0000-000006430000}"/>
    <cellStyle name="Percent 13 3 3" xfId="17124" xr:uid="{00000000-0005-0000-0000-000007430000}"/>
    <cellStyle name="Percent 13 3 30" xfId="17125" xr:uid="{00000000-0005-0000-0000-000008430000}"/>
    <cellStyle name="Percent 13 3 31" xfId="17126" xr:uid="{00000000-0005-0000-0000-000009430000}"/>
    <cellStyle name="Percent 13 3 32" xfId="17127" xr:uid="{00000000-0005-0000-0000-00000A430000}"/>
    <cellStyle name="Percent 13 3 33" xfId="17128" xr:uid="{00000000-0005-0000-0000-00000B430000}"/>
    <cellStyle name="Percent 13 3 34" xfId="17129" xr:uid="{00000000-0005-0000-0000-00000C430000}"/>
    <cellStyle name="Percent 13 3 35" xfId="17130" xr:uid="{00000000-0005-0000-0000-00000D430000}"/>
    <cellStyle name="Percent 13 3 4" xfId="17131" xr:uid="{00000000-0005-0000-0000-00000E430000}"/>
    <cellStyle name="Percent 13 3 5" xfId="17132" xr:uid="{00000000-0005-0000-0000-00000F430000}"/>
    <cellStyle name="Percent 13 3 6" xfId="17133" xr:uid="{00000000-0005-0000-0000-000010430000}"/>
    <cellStyle name="Percent 13 3 7" xfId="17134" xr:uid="{00000000-0005-0000-0000-000011430000}"/>
    <cellStyle name="Percent 13 3 8" xfId="17135" xr:uid="{00000000-0005-0000-0000-000012430000}"/>
    <cellStyle name="Percent 13 3 9" xfId="17136" xr:uid="{00000000-0005-0000-0000-000013430000}"/>
    <cellStyle name="Percent 13 4" xfId="17137" xr:uid="{00000000-0005-0000-0000-000014430000}"/>
    <cellStyle name="Percent 13 4 10" xfId="17138" xr:uid="{00000000-0005-0000-0000-000015430000}"/>
    <cellStyle name="Percent 13 4 11" xfId="17139" xr:uid="{00000000-0005-0000-0000-000016430000}"/>
    <cellStyle name="Percent 13 4 12" xfId="17140" xr:uid="{00000000-0005-0000-0000-000017430000}"/>
    <cellStyle name="Percent 13 4 13" xfId="17141" xr:uid="{00000000-0005-0000-0000-000018430000}"/>
    <cellStyle name="Percent 13 4 14" xfId="17142" xr:uid="{00000000-0005-0000-0000-000019430000}"/>
    <cellStyle name="Percent 13 4 15" xfId="17143" xr:uid="{00000000-0005-0000-0000-00001A430000}"/>
    <cellStyle name="Percent 13 4 16" xfId="17144" xr:uid="{00000000-0005-0000-0000-00001B430000}"/>
    <cellStyle name="Percent 13 4 17" xfId="17145" xr:uid="{00000000-0005-0000-0000-00001C430000}"/>
    <cellStyle name="Percent 13 4 18" xfId="17146" xr:uid="{00000000-0005-0000-0000-00001D430000}"/>
    <cellStyle name="Percent 13 4 19" xfId="17147" xr:uid="{00000000-0005-0000-0000-00001E430000}"/>
    <cellStyle name="Percent 13 4 2" xfId="17148" xr:uid="{00000000-0005-0000-0000-00001F430000}"/>
    <cellStyle name="Percent 13 4 20" xfId="17149" xr:uid="{00000000-0005-0000-0000-000020430000}"/>
    <cellStyle name="Percent 13 4 21" xfId="17150" xr:uid="{00000000-0005-0000-0000-000021430000}"/>
    <cellStyle name="Percent 13 4 22" xfId="17151" xr:uid="{00000000-0005-0000-0000-000022430000}"/>
    <cellStyle name="Percent 13 4 23" xfId="17152" xr:uid="{00000000-0005-0000-0000-000023430000}"/>
    <cellStyle name="Percent 13 4 24" xfId="17153" xr:uid="{00000000-0005-0000-0000-000024430000}"/>
    <cellStyle name="Percent 13 4 25" xfId="17154" xr:uid="{00000000-0005-0000-0000-000025430000}"/>
    <cellStyle name="Percent 13 4 26" xfId="17155" xr:uid="{00000000-0005-0000-0000-000026430000}"/>
    <cellStyle name="Percent 13 4 27" xfId="17156" xr:uid="{00000000-0005-0000-0000-000027430000}"/>
    <cellStyle name="Percent 13 4 28" xfId="17157" xr:uid="{00000000-0005-0000-0000-000028430000}"/>
    <cellStyle name="Percent 13 4 29" xfId="17158" xr:uid="{00000000-0005-0000-0000-000029430000}"/>
    <cellStyle name="Percent 13 4 3" xfId="17159" xr:uid="{00000000-0005-0000-0000-00002A430000}"/>
    <cellStyle name="Percent 13 4 30" xfId="17160" xr:uid="{00000000-0005-0000-0000-00002B430000}"/>
    <cellStyle name="Percent 13 4 31" xfId="17161" xr:uid="{00000000-0005-0000-0000-00002C430000}"/>
    <cellStyle name="Percent 13 4 32" xfId="17162" xr:uid="{00000000-0005-0000-0000-00002D430000}"/>
    <cellStyle name="Percent 13 4 33" xfId="17163" xr:uid="{00000000-0005-0000-0000-00002E430000}"/>
    <cellStyle name="Percent 13 4 34" xfId="17164" xr:uid="{00000000-0005-0000-0000-00002F430000}"/>
    <cellStyle name="Percent 13 4 35" xfId="17165" xr:uid="{00000000-0005-0000-0000-000030430000}"/>
    <cellStyle name="Percent 13 4 4" xfId="17166" xr:uid="{00000000-0005-0000-0000-000031430000}"/>
    <cellStyle name="Percent 13 4 5" xfId="17167" xr:uid="{00000000-0005-0000-0000-000032430000}"/>
    <cellStyle name="Percent 13 4 6" xfId="17168" xr:uid="{00000000-0005-0000-0000-000033430000}"/>
    <cellStyle name="Percent 13 4 7" xfId="17169" xr:uid="{00000000-0005-0000-0000-000034430000}"/>
    <cellStyle name="Percent 13 4 8" xfId="17170" xr:uid="{00000000-0005-0000-0000-000035430000}"/>
    <cellStyle name="Percent 13 4 9" xfId="17171" xr:uid="{00000000-0005-0000-0000-000036430000}"/>
    <cellStyle name="Percent 13 5" xfId="17172" xr:uid="{00000000-0005-0000-0000-000037430000}"/>
    <cellStyle name="Percent 13 5 10" xfId="17173" xr:uid="{00000000-0005-0000-0000-000038430000}"/>
    <cellStyle name="Percent 13 5 11" xfId="17174" xr:uid="{00000000-0005-0000-0000-000039430000}"/>
    <cellStyle name="Percent 13 5 12" xfId="17175" xr:uid="{00000000-0005-0000-0000-00003A430000}"/>
    <cellStyle name="Percent 13 5 13" xfId="17176" xr:uid="{00000000-0005-0000-0000-00003B430000}"/>
    <cellStyle name="Percent 13 5 14" xfId="17177" xr:uid="{00000000-0005-0000-0000-00003C430000}"/>
    <cellStyle name="Percent 13 5 15" xfId="17178" xr:uid="{00000000-0005-0000-0000-00003D430000}"/>
    <cellStyle name="Percent 13 5 16" xfId="17179" xr:uid="{00000000-0005-0000-0000-00003E430000}"/>
    <cellStyle name="Percent 13 5 17" xfId="17180" xr:uid="{00000000-0005-0000-0000-00003F430000}"/>
    <cellStyle name="Percent 13 5 18" xfId="17181" xr:uid="{00000000-0005-0000-0000-000040430000}"/>
    <cellStyle name="Percent 13 5 19" xfId="17182" xr:uid="{00000000-0005-0000-0000-000041430000}"/>
    <cellStyle name="Percent 13 5 2" xfId="17183" xr:uid="{00000000-0005-0000-0000-000042430000}"/>
    <cellStyle name="Percent 13 5 20" xfId="17184" xr:uid="{00000000-0005-0000-0000-000043430000}"/>
    <cellStyle name="Percent 13 5 21" xfId="17185" xr:uid="{00000000-0005-0000-0000-000044430000}"/>
    <cellStyle name="Percent 13 5 22" xfId="17186" xr:uid="{00000000-0005-0000-0000-000045430000}"/>
    <cellStyle name="Percent 13 5 23" xfId="17187" xr:uid="{00000000-0005-0000-0000-000046430000}"/>
    <cellStyle name="Percent 13 5 24" xfId="17188" xr:uid="{00000000-0005-0000-0000-000047430000}"/>
    <cellStyle name="Percent 13 5 25" xfId="17189" xr:uid="{00000000-0005-0000-0000-000048430000}"/>
    <cellStyle name="Percent 13 5 26" xfId="17190" xr:uid="{00000000-0005-0000-0000-000049430000}"/>
    <cellStyle name="Percent 13 5 27" xfId="17191" xr:uid="{00000000-0005-0000-0000-00004A430000}"/>
    <cellStyle name="Percent 13 5 28" xfId="17192" xr:uid="{00000000-0005-0000-0000-00004B430000}"/>
    <cellStyle name="Percent 13 5 29" xfId="17193" xr:uid="{00000000-0005-0000-0000-00004C430000}"/>
    <cellStyle name="Percent 13 5 3" xfId="17194" xr:uid="{00000000-0005-0000-0000-00004D430000}"/>
    <cellStyle name="Percent 13 5 30" xfId="17195" xr:uid="{00000000-0005-0000-0000-00004E430000}"/>
    <cellStyle name="Percent 13 5 31" xfId="17196" xr:uid="{00000000-0005-0000-0000-00004F430000}"/>
    <cellStyle name="Percent 13 5 32" xfId="17197" xr:uid="{00000000-0005-0000-0000-000050430000}"/>
    <cellStyle name="Percent 13 5 33" xfId="17198" xr:uid="{00000000-0005-0000-0000-000051430000}"/>
    <cellStyle name="Percent 13 5 34" xfId="17199" xr:uid="{00000000-0005-0000-0000-000052430000}"/>
    <cellStyle name="Percent 13 5 35" xfId="17200" xr:uid="{00000000-0005-0000-0000-000053430000}"/>
    <cellStyle name="Percent 13 5 4" xfId="17201" xr:uid="{00000000-0005-0000-0000-000054430000}"/>
    <cellStyle name="Percent 13 5 5" xfId="17202" xr:uid="{00000000-0005-0000-0000-000055430000}"/>
    <cellStyle name="Percent 13 5 6" xfId="17203" xr:uid="{00000000-0005-0000-0000-000056430000}"/>
    <cellStyle name="Percent 13 5 7" xfId="17204" xr:uid="{00000000-0005-0000-0000-000057430000}"/>
    <cellStyle name="Percent 13 5 8" xfId="17205" xr:uid="{00000000-0005-0000-0000-000058430000}"/>
    <cellStyle name="Percent 13 5 9" xfId="17206" xr:uid="{00000000-0005-0000-0000-000059430000}"/>
    <cellStyle name="Percent 13 6" xfId="17207" xr:uid="{00000000-0005-0000-0000-00005A430000}"/>
    <cellStyle name="Percent 13 6 10" xfId="17208" xr:uid="{00000000-0005-0000-0000-00005B430000}"/>
    <cellStyle name="Percent 13 6 11" xfId="17209" xr:uid="{00000000-0005-0000-0000-00005C430000}"/>
    <cellStyle name="Percent 13 6 12" xfId="17210" xr:uid="{00000000-0005-0000-0000-00005D430000}"/>
    <cellStyle name="Percent 13 6 13" xfId="17211" xr:uid="{00000000-0005-0000-0000-00005E430000}"/>
    <cellStyle name="Percent 13 6 14" xfId="17212" xr:uid="{00000000-0005-0000-0000-00005F430000}"/>
    <cellStyle name="Percent 13 6 15" xfId="17213" xr:uid="{00000000-0005-0000-0000-000060430000}"/>
    <cellStyle name="Percent 13 6 16" xfId="17214" xr:uid="{00000000-0005-0000-0000-000061430000}"/>
    <cellStyle name="Percent 13 6 17" xfId="17215" xr:uid="{00000000-0005-0000-0000-000062430000}"/>
    <cellStyle name="Percent 13 6 18" xfId="17216" xr:uid="{00000000-0005-0000-0000-000063430000}"/>
    <cellStyle name="Percent 13 6 19" xfId="17217" xr:uid="{00000000-0005-0000-0000-000064430000}"/>
    <cellStyle name="Percent 13 6 2" xfId="17218" xr:uid="{00000000-0005-0000-0000-000065430000}"/>
    <cellStyle name="Percent 13 6 20" xfId="17219" xr:uid="{00000000-0005-0000-0000-000066430000}"/>
    <cellStyle name="Percent 13 6 21" xfId="17220" xr:uid="{00000000-0005-0000-0000-000067430000}"/>
    <cellStyle name="Percent 13 6 22" xfId="17221" xr:uid="{00000000-0005-0000-0000-000068430000}"/>
    <cellStyle name="Percent 13 6 23" xfId="17222" xr:uid="{00000000-0005-0000-0000-000069430000}"/>
    <cellStyle name="Percent 13 6 24" xfId="17223" xr:uid="{00000000-0005-0000-0000-00006A430000}"/>
    <cellStyle name="Percent 13 6 25" xfId="17224" xr:uid="{00000000-0005-0000-0000-00006B430000}"/>
    <cellStyle name="Percent 13 6 26" xfId="17225" xr:uid="{00000000-0005-0000-0000-00006C430000}"/>
    <cellStyle name="Percent 13 6 27" xfId="17226" xr:uid="{00000000-0005-0000-0000-00006D430000}"/>
    <cellStyle name="Percent 13 6 28" xfId="17227" xr:uid="{00000000-0005-0000-0000-00006E430000}"/>
    <cellStyle name="Percent 13 6 29" xfId="17228" xr:uid="{00000000-0005-0000-0000-00006F430000}"/>
    <cellStyle name="Percent 13 6 3" xfId="17229" xr:uid="{00000000-0005-0000-0000-000070430000}"/>
    <cellStyle name="Percent 13 6 30" xfId="17230" xr:uid="{00000000-0005-0000-0000-000071430000}"/>
    <cellStyle name="Percent 13 6 31" xfId="17231" xr:uid="{00000000-0005-0000-0000-000072430000}"/>
    <cellStyle name="Percent 13 6 32" xfId="17232" xr:uid="{00000000-0005-0000-0000-000073430000}"/>
    <cellStyle name="Percent 13 6 33" xfId="17233" xr:uid="{00000000-0005-0000-0000-000074430000}"/>
    <cellStyle name="Percent 13 6 34" xfId="17234" xr:uid="{00000000-0005-0000-0000-000075430000}"/>
    <cellStyle name="Percent 13 6 35" xfId="17235" xr:uid="{00000000-0005-0000-0000-000076430000}"/>
    <cellStyle name="Percent 13 6 4" xfId="17236" xr:uid="{00000000-0005-0000-0000-000077430000}"/>
    <cellStyle name="Percent 13 6 5" xfId="17237" xr:uid="{00000000-0005-0000-0000-000078430000}"/>
    <cellStyle name="Percent 13 6 6" xfId="17238" xr:uid="{00000000-0005-0000-0000-000079430000}"/>
    <cellStyle name="Percent 13 6 7" xfId="17239" xr:uid="{00000000-0005-0000-0000-00007A430000}"/>
    <cellStyle name="Percent 13 6 8" xfId="17240" xr:uid="{00000000-0005-0000-0000-00007B430000}"/>
    <cellStyle name="Percent 13 6 9" xfId="17241" xr:uid="{00000000-0005-0000-0000-00007C430000}"/>
    <cellStyle name="Percent 13 7" xfId="17242" xr:uid="{00000000-0005-0000-0000-00007D430000}"/>
    <cellStyle name="Percent 13 7 10" xfId="17243" xr:uid="{00000000-0005-0000-0000-00007E430000}"/>
    <cellStyle name="Percent 13 7 11" xfId="17244" xr:uid="{00000000-0005-0000-0000-00007F430000}"/>
    <cellStyle name="Percent 13 7 12" xfId="17245" xr:uid="{00000000-0005-0000-0000-000080430000}"/>
    <cellStyle name="Percent 13 7 13" xfId="17246" xr:uid="{00000000-0005-0000-0000-000081430000}"/>
    <cellStyle name="Percent 13 7 14" xfId="17247" xr:uid="{00000000-0005-0000-0000-000082430000}"/>
    <cellStyle name="Percent 13 7 15" xfId="17248" xr:uid="{00000000-0005-0000-0000-000083430000}"/>
    <cellStyle name="Percent 13 7 16" xfId="17249" xr:uid="{00000000-0005-0000-0000-000084430000}"/>
    <cellStyle name="Percent 13 7 17" xfId="17250" xr:uid="{00000000-0005-0000-0000-000085430000}"/>
    <cellStyle name="Percent 13 7 18" xfId="17251" xr:uid="{00000000-0005-0000-0000-000086430000}"/>
    <cellStyle name="Percent 13 7 19" xfId="17252" xr:uid="{00000000-0005-0000-0000-000087430000}"/>
    <cellStyle name="Percent 13 7 2" xfId="17253" xr:uid="{00000000-0005-0000-0000-000088430000}"/>
    <cellStyle name="Percent 13 7 20" xfId="17254" xr:uid="{00000000-0005-0000-0000-000089430000}"/>
    <cellStyle name="Percent 13 7 21" xfId="17255" xr:uid="{00000000-0005-0000-0000-00008A430000}"/>
    <cellStyle name="Percent 13 7 22" xfId="17256" xr:uid="{00000000-0005-0000-0000-00008B430000}"/>
    <cellStyle name="Percent 13 7 23" xfId="17257" xr:uid="{00000000-0005-0000-0000-00008C430000}"/>
    <cellStyle name="Percent 13 7 24" xfId="17258" xr:uid="{00000000-0005-0000-0000-00008D430000}"/>
    <cellStyle name="Percent 13 7 25" xfId="17259" xr:uid="{00000000-0005-0000-0000-00008E430000}"/>
    <cellStyle name="Percent 13 7 26" xfId="17260" xr:uid="{00000000-0005-0000-0000-00008F430000}"/>
    <cellStyle name="Percent 13 7 27" xfId="17261" xr:uid="{00000000-0005-0000-0000-000090430000}"/>
    <cellStyle name="Percent 13 7 28" xfId="17262" xr:uid="{00000000-0005-0000-0000-000091430000}"/>
    <cellStyle name="Percent 13 7 29" xfId="17263" xr:uid="{00000000-0005-0000-0000-000092430000}"/>
    <cellStyle name="Percent 13 7 3" xfId="17264" xr:uid="{00000000-0005-0000-0000-000093430000}"/>
    <cellStyle name="Percent 13 7 30" xfId="17265" xr:uid="{00000000-0005-0000-0000-000094430000}"/>
    <cellStyle name="Percent 13 7 31" xfId="17266" xr:uid="{00000000-0005-0000-0000-000095430000}"/>
    <cellStyle name="Percent 13 7 32" xfId="17267" xr:uid="{00000000-0005-0000-0000-000096430000}"/>
    <cellStyle name="Percent 13 7 33" xfId="17268" xr:uid="{00000000-0005-0000-0000-000097430000}"/>
    <cellStyle name="Percent 13 7 34" xfId="17269" xr:uid="{00000000-0005-0000-0000-000098430000}"/>
    <cellStyle name="Percent 13 7 35" xfId="17270" xr:uid="{00000000-0005-0000-0000-000099430000}"/>
    <cellStyle name="Percent 13 7 4" xfId="17271" xr:uid="{00000000-0005-0000-0000-00009A430000}"/>
    <cellStyle name="Percent 13 7 5" xfId="17272" xr:uid="{00000000-0005-0000-0000-00009B430000}"/>
    <cellStyle name="Percent 13 7 6" xfId="17273" xr:uid="{00000000-0005-0000-0000-00009C430000}"/>
    <cellStyle name="Percent 13 7 7" xfId="17274" xr:uid="{00000000-0005-0000-0000-00009D430000}"/>
    <cellStyle name="Percent 13 7 8" xfId="17275" xr:uid="{00000000-0005-0000-0000-00009E430000}"/>
    <cellStyle name="Percent 13 7 9" xfId="17276" xr:uid="{00000000-0005-0000-0000-00009F430000}"/>
    <cellStyle name="Percent 13 8" xfId="17277" xr:uid="{00000000-0005-0000-0000-0000A0430000}"/>
    <cellStyle name="Percent 13 8 10" xfId="17278" xr:uid="{00000000-0005-0000-0000-0000A1430000}"/>
    <cellStyle name="Percent 13 8 11" xfId="17279" xr:uid="{00000000-0005-0000-0000-0000A2430000}"/>
    <cellStyle name="Percent 13 8 12" xfId="17280" xr:uid="{00000000-0005-0000-0000-0000A3430000}"/>
    <cellStyle name="Percent 13 8 13" xfId="17281" xr:uid="{00000000-0005-0000-0000-0000A4430000}"/>
    <cellStyle name="Percent 13 8 14" xfId="17282" xr:uid="{00000000-0005-0000-0000-0000A5430000}"/>
    <cellStyle name="Percent 13 8 15" xfId="17283" xr:uid="{00000000-0005-0000-0000-0000A6430000}"/>
    <cellStyle name="Percent 13 8 16" xfId="17284" xr:uid="{00000000-0005-0000-0000-0000A7430000}"/>
    <cellStyle name="Percent 13 8 17" xfId="17285" xr:uid="{00000000-0005-0000-0000-0000A8430000}"/>
    <cellStyle name="Percent 13 8 18" xfId="17286" xr:uid="{00000000-0005-0000-0000-0000A9430000}"/>
    <cellStyle name="Percent 13 8 19" xfId="17287" xr:uid="{00000000-0005-0000-0000-0000AA430000}"/>
    <cellStyle name="Percent 13 8 2" xfId="17288" xr:uid="{00000000-0005-0000-0000-0000AB430000}"/>
    <cellStyle name="Percent 13 8 20" xfId="17289" xr:uid="{00000000-0005-0000-0000-0000AC430000}"/>
    <cellStyle name="Percent 13 8 21" xfId="17290" xr:uid="{00000000-0005-0000-0000-0000AD430000}"/>
    <cellStyle name="Percent 13 8 22" xfId="17291" xr:uid="{00000000-0005-0000-0000-0000AE430000}"/>
    <cellStyle name="Percent 13 8 23" xfId="17292" xr:uid="{00000000-0005-0000-0000-0000AF430000}"/>
    <cellStyle name="Percent 13 8 24" xfId="17293" xr:uid="{00000000-0005-0000-0000-0000B0430000}"/>
    <cellStyle name="Percent 13 8 25" xfId="17294" xr:uid="{00000000-0005-0000-0000-0000B1430000}"/>
    <cellStyle name="Percent 13 8 26" xfId="17295" xr:uid="{00000000-0005-0000-0000-0000B2430000}"/>
    <cellStyle name="Percent 13 8 27" xfId="17296" xr:uid="{00000000-0005-0000-0000-0000B3430000}"/>
    <cellStyle name="Percent 13 8 28" xfId="17297" xr:uid="{00000000-0005-0000-0000-0000B4430000}"/>
    <cellStyle name="Percent 13 8 29" xfId="17298" xr:uid="{00000000-0005-0000-0000-0000B5430000}"/>
    <cellStyle name="Percent 13 8 3" xfId="17299" xr:uid="{00000000-0005-0000-0000-0000B6430000}"/>
    <cellStyle name="Percent 13 8 30" xfId="17300" xr:uid="{00000000-0005-0000-0000-0000B7430000}"/>
    <cellStyle name="Percent 13 8 31" xfId="17301" xr:uid="{00000000-0005-0000-0000-0000B8430000}"/>
    <cellStyle name="Percent 13 8 32" xfId="17302" xr:uid="{00000000-0005-0000-0000-0000B9430000}"/>
    <cellStyle name="Percent 13 8 33" xfId="17303" xr:uid="{00000000-0005-0000-0000-0000BA430000}"/>
    <cellStyle name="Percent 13 8 34" xfId="17304" xr:uid="{00000000-0005-0000-0000-0000BB430000}"/>
    <cellStyle name="Percent 13 8 35" xfId="17305" xr:uid="{00000000-0005-0000-0000-0000BC430000}"/>
    <cellStyle name="Percent 13 8 4" xfId="17306" xr:uid="{00000000-0005-0000-0000-0000BD430000}"/>
    <cellStyle name="Percent 13 8 5" xfId="17307" xr:uid="{00000000-0005-0000-0000-0000BE430000}"/>
    <cellStyle name="Percent 13 8 6" xfId="17308" xr:uid="{00000000-0005-0000-0000-0000BF430000}"/>
    <cellStyle name="Percent 13 8 7" xfId="17309" xr:uid="{00000000-0005-0000-0000-0000C0430000}"/>
    <cellStyle name="Percent 13 8 8" xfId="17310" xr:uid="{00000000-0005-0000-0000-0000C1430000}"/>
    <cellStyle name="Percent 13 8 9" xfId="17311" xr:uid="{00000000-0005-0000-0000-0000C2430000}"/>
    <cellStyle name="Percent 13 9" xfId="17312" xr:uid="{00000000-0005-0000-0000-0000C3430000}"/>
    <cellStyle name="Percent 13 9 10" xfId="17313" xr:uid="{00000000-0005-0000-0000-0000C4430000}"/>
    <cellStyle name="Percent 13 9 11" xfId="17314" xr:uid="{00000000-0005-0000-0000-0000C5430000}"/>
    <cellStyle name="Percent 13 9 12" xfId="17315" xr:uid="{00000000-0005-0000-0000-0000C6430000}"/>
    <cellStyle name="Percent 13 9 13" xfId="17316" xr:uid="{00000000-0005-0000-0000-0000C7430000}"/>
    <cellStyle name="Percent 13 9 14" xfId="17317" xr:uid="{00000000-0005-0000-0000-0000C8430000}"/>
    <cellStyle name="Percent 13 9 15" xfId="17318" xr:uid="{00000000-0005-0000-0000-0000C9430000}"/>
    <cellStyle name="Percent 13 9 16" xfId="17319" xr:uid="{00000000-0005-0000-0000-0000CA430000}"/>
    <cellStyle name="Percent 13 9 17" xfId="17320" xr:uid="{00000000-0005-0000-0000-0000CB430000}"/>
    <cellStyle name="Percent 13 9 18" xfId="17321" xr:uid="{00000000-0005-0000-0000-0000CC430000}"/>
    <cellStyle name="Percent 13 9 19" xfId="17322" xr:uid="{00000000-0005-0000-0000-0000CD430000}"/>
    <cellStyle name="Percent 13 9 2" xfId="17323" xr:uid="{00000000-0005-0000-0000-0000CE430000}"/>
    <cellStyle name="Percent 13 9 20" xfId="17324" xr:uid="{00000000-0005-0000-0000-0000CF430000}"/>
    <cellStyle name="Percent 13 9 21" xfId="17325" xr:uid="{00000000-0005-0000-0000-0000D0430000}"/>
    <cellStyle name="Percent 13 9 22" xfId="17326" xr:uid="{00000000-0005-0000-0000-0000D1430000}"/>
    <cellStyle name="Percent 13 9 23" xfId="17327" xr:uid="{00000000-0005-0000-0000-0000D2430000}"/>
    <cellStyle name="Percent 13 9 24" xfId="17328" xr:uid="{00000000-0005-0000-0000-0000D3430000}"/>
    <cellStyle name="Percent 13 9 25" xfId="17329" xr:uid="{00000000-0005-0000-0000-0000D4430000}"/>
    <cellStyle name="Percent 13 9 26" xfId="17330" xr:uid="{00000000-0005-0000-0000-0000D5430000}"/>
    <cellStyle name="Percent 13 9 27" xfId="17331" xr:uid="{00000000-0005-0000-0000-0000D6430000}"/>
    <cellStyle name="Percent 13 9 28" xfId="17332" xr:uid="{00000000-0005-0000-0000-0000D7430000}"/>
    <cellStyle name="Percent 13 9 29" xfId="17333" xr:uid="{00000000-0005-0000-0000-0000D8430000}"/>
    <cellStyle name="Percent 13 9 3" xfId="17334" xr:uid="{00000000-0005-0000-0000-0000D9430000}"/>
    <cellStyle name="Percent 13 9 30" xfId="17335" xr:uid="{00000000-0005-0000-0000-0000DA430000}"/>
    <cellStyle name="Percent 13 9 31" xfId="17336" xr:uid="{00000000-0005-0000-0000-0000DB430000}"/>
    <cellStyle name="Percent 13 9 32" xfId="17337" xr:uid="{00000000-0005-0000-0000-0000DC430000}"/>
    <cellStyle name="Percent 13 9 33" xfId="17338" xr:uid="{00000000-0005-0000-0000-0000DD430000}"/>
    <cellStyle name="Percent 13 9 34" xfId="17339" xr:uid="{00000000-0005-0000-0000-0000DE430000}"/>
    <cellStyle name="Percent 13 9 35" xfId="17340" xr:uid="{00000000-0005-0000-0000-0000DF430000}"/>
    <cellStyle name="Percent 13 9 4" xfId="17341" xr:uid="{00000000-0005-0000-0000-0000E0430000}"/>
    <cellStyle name="Percent 13 9 5" xfId="17342" xr:uid="{00000000-0005-0000-0000-0000E1430000}"/>
    <cellStyle name="Percent 13 9 6" xfId="17343" xr:uid="{00000000-0005-0000-0000-0000E2430000}"/>
    <cellStyle name="Percent 13 9 7" xfId="17344" xr:uid="{00000000-0005-0000-0000-0000E3430000}"/>
    <cellStyle name="Percent 13 9 8" xfId="17345" xr:uid="{00000000-0005-0000-0000-0000E4430000}"/>
    <cellStyle name="Percent 13 9 9" xfId="17346" xr:uid="{00000000-0005-0000-0000-0000E5430000}"/>
    <cellStyle name="Percent 14" xfId="17347" xr:uid="{00000000-0005-0000-0000-0000E6430000}"/>
    <cellStyle name="Percent 14 2" xfId="17348" xr:uid="{00000000-0005-0000-0000-0000E7430000}"/>
    <cellStyle name="Percent 15" xfId="17349" xr:uid="{00000000-0005-0000-0000-0000E8430000}"/>
    <cellStyle name="Percent 15 10" xfId="17350" xr:uid="{00000000-0005-0000-0000-0000E9430000}"/>
    <cellStyle name="Percent 15 10 10" xfId="17351" xr:uid="{00000000-0005-0000-0000-0000EA430000}"/>
    <cellStyle name="Percent 15 10 11" xfId="17352" xr:uid="{00000000-0005-0000-0000-0000EB430000}"/>
    <cellStyle name="Percent 15 10 12" xfId="17353" xr:uid="{00000000-0005-0000-0000-0000EC430000}"/>
    <cellStyle name="Percent 15 10 13" xfId="17354" xr:uid="{00000000-0005-0000-0000-0000ED430000}"/>
    <cellStyle name="Percent 15 10 14" xfId="17355" xr:uid="{00000000-0005-0000-0000-0000EE430000}"/>
    <cellStyle name="Percent 15 10 15" xfId="17356" xr:uid="{00000000-0005-0000-0000-0000EF430000}"/>
    <cellStyle name="Percent 15 10 16" xfId="17357" xr:uid="{00000000-0005-0000-0000-0000F0430000}"/>
    <cellStyle name="Percent 15 10 17" xfId="17358" xr:uid="{00000000-0005-0000-0000-0000F1430000}"/>
    <cellStyle name="Percent 15 10 18" xfId="17359" xr:uid="{00000000-0005-0000-0000-0000F2430000}"/>
    <cellStyle name="Percent 15 10 19" xfId="17360" xr:uid="{00000000-0005-0000-0000-0000F3430000}"/>
    <cellStyle name="Percent 15 10 2" xfId="17361" xr:uid="{00000000-0005-0000-0000-0000F4430000}"/>
    <cellStyle name="Percent 15 10 20" xfId="17362" xr:uid="{00000000-0005-0000-0000-0000F5430000}"/>
    <cellStyle name="Percent 15 10 21" xfId="17363" xr:uid="{00000000-0005-0000-0000-0000F6430000}"/>
    <cellStyle name="Percent 15 10 22" xfId="17364" xr:uid="{00000000-0005-0000-0000-0000F7430000}"/>
    <cellStyle name="Percent 15 10 23" xfId="17365" xr:uid="{00000000-0005-0000-0000-0000F8430000}"/>
    <cellStyle name="Percent 15 10 24" xfId="17366" xr:uid="{00000000-0005-0000-0000-0000F9430000}"/>
    <cellStyle name="Percent 15 10 25" xfId="17367" xr:uid="{00000000-0005-0000-0000-0000FA430000}"/>
    <cellStyle name="Percent 15 10 26" xfId="17368" xr:uid="{00000000-0005-0000-0000-0000FB430000}"/>
    <cellStyle name="Percent 15 10 27" xfId="17369" xr:uid="{00000000-0005-0000-0000-0000FC430000}"/>
    <cellStyle name="Percent 15 10 28" xfId="17370" xr:uid="{00000000-0005-0000-0000-0000FD430000}"/>
    <cellStyle name="Percent 15 10 29" xfId="17371" xr:uid="{00000000-0005-0000-0000-0000FE430000}"/>
    <cellStyle name="Percent 15 10 3" xfId="17372" xr:uid="{00000000-0005-0000-0000-0000FF430000}"/>
    <cellStyle name="Percent 15 10 30" xfId="17373" xr:uid="{00000000-0005-0000-0000-000000440000}"/>
    <cellStyle name="Percent 15 10 31" xfId="17374" xr:uid="{00000000-0005-0000-0000-000001440000}"/>
    <cellStyle name="Percent 15 10 32" xfId="17375" xr:uid="{00000000-0005-0000-0000-000002440000}"/>
    <cellStyle name="Percent 15 10 33" xfId="17376" xr:uid="{00000000-0005-0000-0000-000003440000}"/>
    <cellStyle name="Percent 15 10 34" xfId="17377" xr:uid="{00000000-0005-0000-0000-000004440000}"/>
    <cellStyle name="Percent 15 10 35" xfId="17378" xr:uid="{00000000-0005-0000-0000-000005440000}"/>
    <cellStyle name="Percent 15 10 4" xfId="17379" xr:uid="{00000000-0005-0000-0000-000006440000}"/>
    <cellStyle name="Percent 15 10 5" xfId="17380" xr:uid="{00000000-0005-0000-0000-000007440000}"/>
    <cellStyle name="Percent 15 10 6" xfId="17381" xr:uid="{00000000-0005-0000-0000-000008440000}"/>
    <cellStyle name="Percent 15 10 7" xfId="17382" xr:uid="{00000000-0005-0000-0000-000009440000}"/>
    <cellStyle name="Percent 15 10 8" xfId="17383" xr:uid="{00000000-0005-0000-0000-00000A440000}"/>
    <cellStyle name="Percent 15 10 9" xfId="17384" xr:uid="{00000000-0005-0000-0000-00000B440000}"/>
    <cellStyle name="Percent 15 11" xfId="17385" xr:uid="{00000000-0005-0000-0000-00000C440000}"/>
    <cellStyle name="Percent 15 11 10" xfId="17386" xr:uid="{00000000-0005-0000-0000-00000D440000}"/>
    <cellStyle name="Percent 15 11 11" xfId="17387" xr:uid="{00000000-0005-0000-0000-00000E440000}"/>
    <cellStyle name="Percent 15 11 12" xfId="17388" xr:uid="{00000000-0005-0000-0000-00000F440000}"/>
    <cellStyle name="Percent 15 11 13" xfId="17389" xr:uid="{00000000-0005-0000-0000-000010440000}"/>
    <cellStyle name="Percent 15 11 14" xfId="17390" xr:uid="{00000000-0005-0000-0000-000011440000}"/>
    <cellStyle name="Percent 15 11 15" xfId="17391" xr:uid="{00000000-0005-0000-0000-000012440000}"/>
    <cellStyle name="Percent 15 11 16" xfId="17392" xr:uid="{00000000-0005-0000-0000-000013440000}"/>
    <cellStyle name="Percent 15 11 17" xfId="17393" xr:uid="{00000000-0005-0000-0000-000014440000}"/>
    <cellStyle name="Percent 15 11 18" xfId="17394" xr:uid="{00000000-0005-0000-0000-000015440000}"/>
    <cellStyle name="Percent 15 11 19" xfId="17395" xr:uid="{00000000-0005-0000-0000-000016440000}"/>
    <cellStyle name="Percent 15 11 2" xfId="17396" xr:uid="{00000000-0005-0000-0000-000017440000}"/>
    <cellStyle name="Percent 15 11 20" xfId="17397" xr:uid="{00000000-0005-0000-0000-000018440000}"/>
    <cellStyle name="Percent 15 11 21" xfId="17398" xr:uid="{00000000-0005-0000-0000-000019440000}"/>
    <cellStyle name="Percent 15 11 22" xfId="17399" xr:uid="{00000000-0005-0000-0000-00001A440000}"/>
    <cellStyle name="Percent 15 11 23" xfId="17400" xr:uid="{00000000-0005-0000-0000-00001B440000}"/>
    <cellStyle name="Percent 15 11 24" xfId="17401" xr:uid="{00000000-0005-0000-0000-00001C440000}"/>
    <cellStyle name="Percent 15 11 25" xfId="17402" xr:uid="{00000000-0005-0000-0000-00001D440000}"/>
    <cellStyle name="Percent 15 11 26" xfId="17403" xr:uid="{00000000-0005-0000-0000-00001E440000}"/>
    <cellStyle name="Percent 15 11 27" xfId="17404" xr:uid="{00000000-0005-0000-0000-00001F440000}"/>
    <cellStyle name="Percent 15 11 28" xfId="17405" xr:uid="{00000000-0005-0000-0000-000020440000}"/>
    <cellStyle name="Percent 15 11 29" xfId="17406" xr:uid="{00000000-0005-0000-0000-000021440000}"/>
    <cellStyle name="Percent 15 11 3" xfId="17407" xr:uid="{00000000-0005-0000-0000-000022440000}"/>
    <cellStyle name="Percent 15 11 30" xfId="17408" xr:uid="{00000000-0005-0000-0000-000023440000}"/>
    <cellStyle name="Percent 15 11 31" xfId="17409" xr:uid="{00000000-0005-0000-0000-000024440000}"/>
    <cellStyle name="Percent 15 11 32" xfId="17410" xr:uid="{00000000-0005-0000-0000-000025440000}"/>
    <cellStyle name="Percent 15 11 33" xfId="17411" xr:uid="{00000000-0005-0000-0000-000026440000}"/>
    <cellStyle name="Percent 15 11 34" xfId="17412" xr:uid="{00000000-0005-0000-0000-000027440000}"/>
    <cellStyle name="Percent 15 11 35" xfId="17413" xr:uid="{00000000-0005-0000-0000-000028440000}"/>
    <cellStyle name="Percent 15 11 4" xfId="17414" xr:uid="{00000000-0005-0000-0000-000029440000}"/>
    <cellStyle name="Percent 15 11 5" xfId="17415" xr:uid="{00000000-0005-0000-0000-00002A440000}"/>
    <cellStyle name="Percent 15 11 6" xfId="17416" xr:uid="{00000000-0005-0000-0000-00002B440000}"/>
    <cellStyle name="Percent 15 11 7" xfId="17417" xr:uid="{00000000-0005-0000-0000-00002C440000}"/>
    <cellStyle name="Percent 15 11 8" xfId="17418" xr:uid="{00000000-0005-0000-0000-00002D440000}"/>
    <cellStyle name="Percent 15 11 9" xfId="17419" xr:uid="{00000000-0005-0000-0000-00002E440000}"/>
    <cellStyle name="Percent 15 12" xfId="17420" xr:uid="{00000000-0005-0000-0000-00002F440000}"/>
    <cellStyle name="Percent 15 12 10" xfId="17421" xr:uid="{00000000-0005-0000-0000-000030440000}"/>
    <cellStyle name="Percent 15 12 11" xfId="17422" xr:uid="{00000000-0005-0000-0000-000031440000}"/>
    <cellStyle name="Percent 15 12 12" xfId="17423" xr:uid="{00000000-0005-0000-0000-000032440000}"/>
    <cellStyle name="Percent 15 12 13" xfId="17424" xr:uid="{00000000-0005-0000-0000-000033440000}"/>
    <cellStyle name="Percent 15 12 14" xfId="17425" xr:uid="{00000000-0005-0000-0000-000034440000}"/>
    <cellStyle name="Percent 15 12 15" xfId="17426" xr:uid="{00000000-0005-0000-0000-000035440000}"/>
    <cellStyle name="Percent 15 12 16" xfId="17427" xr:uid="{00000000-0005-0000-0000-000036440000}"/>
    <cellStyle name="Percent 15 12 17" xfId="17428" xr:uid="{00000000-0005-0000-0000-000037440000}"/>
    <cellStyle name="Percent 15 12 18" xfId="17429" xr:uid="{00000000-0005-0000-0000-000038440000}"/>
    <cellStyle name="Percent 15 12 19" xfId="17430" xr:uid="{00000000-0005-0000-0000-000039440000}"/>
    <cellStyle name="Percent 15 12 2" xfId="17431" xr:uid="{00000000-0005-0000-0000-00003A440000}"/>
    <cellStyle name="Percent 15 12 20" xfId="17432" xr:uid="{00000000-0005-0000-0000-00003B440000}"/>
    <cellStyle name="Percent 15 12 21" xfId="17433" xr:uid="{00000000-0005-0000-0000-00003C440000}"/>
    <cellStyle name="Percent 15 12 22" xfId="17434" xr:uid="{00000000-0005-0000-0000-00003D440000}"/>
    <cellStyle name="Percent 15 12 23" xfId="17435" xr:uid="{00000000-0005-0000-0000-00003E440000}"/>
    <cellStyle name="Percent 15 12 24" xfId="17436" xr:uid="{00000000-0005-0000-0000-00003F440000}"/>
    <cellStyle name="Percent 15 12 25" xfId="17437" xr:uid="{00000000-0005-0000-0000-000040440000}"/>
    <cellStyle name="Percent 15 12 26" xfId="17438" xr:uid="{00000000-0005-0000-0000-000041440000}"/>
    <cellStyle name="Percent 15 12 27" xfId="17439" xr:uid="{00000000-0005-0000-0000-000042440000}"/>
    <cellStyle name="Percent 15 12 28" xfId="17440" xr:uid="{00000000-0005-0000-0000-000043440000}"/>
    <cellStyle name="Percent 15 12 29" xfId="17441" xr:uid="{00000000-0005-0000-0000-000044440000}"/>
    <cellStyle name="Percent 15 12 3" xfId="17442" xr:uid="{00000000-0005-0000-0000-000045440000}"/>
    <cellStyle name="Percent 15 12 30" xfId="17443" xr:uid="{00000000-0005-0000-0000-000046440000}"/>
    <cellStyle name="Percent 15 12 31" xfId="17444" xr:uid="{00000000-0005-0000-0000-000047440000}"/>
    <cellStyle name="Percent 15 12 32" xfId="17445" xr:uid="{00000000-0005-0000-0000-000048440000}"/>
    <cellStyle name="Percent 15 12 33" xfId="17446" xr:uid="{00000000-0005-0000-0000-000049440000}"/>
    <cellStyle name="Percent 15 12 34" xfId="17447" xr:uid="{00000000-0005-0000-0000-00004A440000}"/>
    <cellStyle name="Percent 15 12 35" xfId="17448" xr:uid="{00000000-0005-0000-0000-00004B440000}"/>
    <cellStyle name="Percent 15 12 4" xfId="17449" xr:uid="{00000000-0005-0000-0000-00004C440000}"/>
    <cellStyle name="Percent 15 12 5" xfId="17450" xr:uid="{00000000-0005-0000-0000-00004D440000}"/>
    <cellStyle name="Percent 15 12 6" xfId="17451" xr:uid="{00000000-0005-0000-0000-00004E440000}"/>
    <cellStyle name="Percent 15 12 7" xfId="17452" xr:uid="{00000000-0005-0000-0000-00004F440000}"/>
    <cellStyle name="Percent 15 12 8" xfId="17453" xr:uid="{00000000-0005-0000-0000-000050440000}"/>
    <cellStyle name="Percent 15 12 9" xfId="17454" xr:uid="{00000000-0005-0000-0000-000051440000}"/>
    <cellStyle name="Percent 15 13" xfId="17455" xr:uid="{00000000-0005-0000-0000-000052440000}"/>
    <cellStyle name="Percent 15 13 10" xfId="17456" xr:uid="{00000000-0005-0000-0000-000053440000}"/>
    <cellStyle name="Percent 15 13 11" xfId="17457" xr:uid="{00000000-0005-0000-0000-000054440000}"/>
    <cellStyle name="Percent 15 13 12" xfId="17458" xr:uid="{00000000-0005-0000-0000-000055440000}"/>
    <cellStyle name="Percent 15 13 13" xfId="17459" xr:uid="{00000000-0005-0000-0000-000056440000}"/>
    <cellStyle name="Percent 15 13 14" xfId="17460" xr:uid="{00000000-0005-0000-0000-000057440000}"/>
    <cellStyle name="Percent 15 13 15" xfId="17461" xr:uid="{00000000-0005-0000-0000-000058440000}"/>
    <cellStyle name="Percent 15 13 16" xfId="17462" xr:uid="{00000000-0005-0000-0000-000059440000}"/>
    <cellStyle name="Percent 15 13 17" xfId="17463" xr:uid="{00000000-0005-0000-0000-00005A440000}"/>
    <cellStyle name="Percent 15 13 18" xfId="17464" xr:uid="{00000000-0005-0000-0000-00005B440000}"/>
    <cellStyle name="Percent 15 13 19" xfId="17465" xr:uid="{00000000-0005-0000-0000-00005C440000}"/>
    <cellStyle name="Percent 15 13 2" xfId="17466" xr:uid="{00000000-0005-0000-0000-00005D440000}"/>
    <cellStyle name="Percent 15 13 20" xfId="17467" xr:uid="{00000000-0005-0000-0000-00005E440000}"/>
    <cellStyle name="Percent 15 13 21" xfId="17468" xr:uid="{00000000-0005-0000-0000-00005F440000}"/>
    <cellStyle name="Percent 15 13 22" xfId="17469" xr:uid="{00000000-0005-0000-0000-000060440000}"/>
    <cellStyle name="Percent 15 13 23" xfId="17470" xr:uid="{00000000-0005-0000-0000-000061440000}"/>
    <cellStyle name="Percent 15 13 24" xfId="17471" xr:uid="{00000000-0005-0000-0000-000062440000}"/>
    <cellStyle name="Percent 15 13 25" xfId="17472" xr:uid="{00000000-0005-0000-0000-000063440000}"/>
    <cellStyle name="Percent 15 13 26" xfId="17473" xr:uid="{00000000-0005-0000-0000-000064440000}"/>
    <cellStyle name="Percent 15 13 27" xfId="17474" xr:uid="{00000000-0005-0000-0000-000065440000}"/>
    <cellStyle name="Percent 15 13 28" xfId="17475" xr:uid="{00000000-0005-0000-0000-000066440000}"/>
    <cellStyle name="Percent 15 13 29" xfId="17476" xr:uid="{00000000-0005-0000-0000-000067440000}"/>
    <cellStyle name="Percent 15 13 3" xfId="17477" xr:uid="{00000000-0005-0000-0000-000068440000}"/>
    <cellStyle name="Percent 15 13 30" xfId="17478" xr:uid="{00000000-0005-0000-0000-000069440000}"/>
    <cellStyle name="Percent 15 13 31" xfId="17479" xr:uid="{00000000-0005-0000-0000-00006A440000}"/>
    <cellStyle name="Percent 15 13 32" xfId="17480" xr:uid="{00000000-0005-0000-0000-00006B440000}"/>
    <cellStyle name="Percent 15 13 33" xfId="17481" xr:uid="{00000000-0005-0000-0000-00006C440000}"/>
    <cellStyle name="Percent 15 13 34" xfId="17482" xr:uid="{00000000-0005-0000-0000-00006D440000}"/>
    <cellStyle name="Percent 15 13 35" xfId="17483" xr:uid="{00000000-0005-0000-0000-00006E440000}"/>
    <cellStyle name="Percent 15 13 4" xfId="17484" xr:uid="{00000000-0005-0000-0000-00006F440000}"/>
    <cellStyle name="Percent 15 13 5" xfId="17485" xr:uid="{00000000-0005-0000-0000-000070440000}"/>
    <cellStyle name="Percent 15 13 6" xfId="17486" xr:uid="{00000000-0005-0000-0000-000071440000}"/>
    <cellStyle name="Percent 15 13 7" xfId="17487" xr:uid="{00000000-0005-0000-0000-000072440000}"/>
    <cellStyle name="Percent 15 13 8" xfId="17488" xr:uid="{00000000-0005-0000-0000-000073440000}"/>
    <cellStyle name="Percent 15 13 9" xfId="17489" xr:uid="{00000000-0005-0000-0000-000074440000}"/>
    <cellStyle name="Percent 15 14" xfId="17490" xr:uid="{00000000-0005-0000-0000-000075440000}"/>
    <cellStyle name="Percent 15 14 10" xfId="17491" xr:uid="{00000000-0005-0000-0000-000076440000}"/>
    <cellStyle name="Percent 15 14 11" xfId="17492" xr:uid="{00000000-0005-0000-0000-000077440000}"/>
    <cellStyle name="Percent 15 14 12" xfId="17493" xr:uid="{00000000-0005-0000-0000-000078440000}"/>
    <cellStyle name="Percent 15 14 13" xfId="17494" xr:uid="{00000000-0005-0000-0000-000079440000}"/>
    <cellStyle name="Percent 15 14 14" xfId="17495" xr:uid="{00000000-0005-0000-0000-00007A440000}"/>
    <cellStyle name="Percent 15 14 15" xfId="17496" xr:uid="{00000000-0005-0000-0000-00007B440000}"/>
    <cellStyle name="Percent 15 14 16" xfId="17497" xr:uid="{00000000-0005-0000-0000-00007C440000}"/>
    <cellStyle name="Percent 15 14 17" xfId="17498" xr:uid="{00000000-0005-0000-0000-00007D440000}"/>
    <cellStyle name="Percent 15 14 18" xfId="17499" xr:uid="{00000000-0005-0000-0000-00007E440000}"/>
    <cellStyle name="Percent 15 14 19" xfId="17500" xr:uid="{00000000-0005-0000-0000-00007F440000}"/>
    <cellStyle name="Percent 15 14 2" xfId="17501" xr:uid="{00000000-0005-0000-0000-000080440000}"/>
    <cellStyle name="Percent 15 14 20" xfId="17502" xr:uid="{00000000-0005-0000-0000-000081440000}"/>
    <cellStyle name="Percent 15 14 21" xfId="17503" xr:uid="{00000000-0005-0000-0000-000082440000}"/>
    <cellStyle name="Percent 15 14 22" xfId="17504" xr:uid="{00000000-0005-0000-0000-000083440000}"/>
    <cellStyle name="Percent 15 14 23" xfId="17505" xr:uid="{00000000-0005-0000-0000-000084440000}"/>
    <cellStyle name="Percent 15 14 24" xfId="17506" xr:uid="{00000000-0005-0000-0000-000085440000}"/>
    <cellStyle name="Percent 15 14 25" xfId="17507" xr:uid="{00000000-0005-0000-0000-000086440000}"/>
    <cellStyle name="Percent 15 14 26" xfId="17508" xr:uid="{00000000-0005-0000-0000-000087440000}"/>
    <cellStyle name="Percent 15 14 27" xfId="17509" xr:uid="{00000000-0005-0000-0000-000088440000}"/>
    <cellStyle name="Percent 15 14 28" xfId="17510" xr:uid="{00000000-0005-0000-0000-000089440000}"/>
    <cellStyle name="Percent 15 14 29" xfId="17511" xr:uid="{00000000-0005-0000-0000-00008A440000}"/>
    <cellStyle name="Percent 15 14 3" xfId="17512" xr:uid="{00000000-0005-0000-0000-00008B440000}"/>
    <cellStyle name="Percent 15 14 30" xfId="17513" xr:uid="{00000000-0005-0000-0000-00008C440000}"/>
    <cellStyle name="Percent 15 14 31" xfId="17514" xr:uid="{00000000-0005-0000-0000-00008D440000}"/>
    <cellStyle name="Percent 15 14 32" xfId="17515" xr:uid="{00000000-0005-0000-0000-00008E440000}"/>
    <cellStyle name="Percent 15 14 33" xfId="17516" xr:uid="{00000000-0005-0000-0000-00008F440000}"/>
    <cellStyle name="Percent 15 14 34" xfId="17517" xr:uid="{00000000-0005-0000-0000-000090440000}"/>
    <cellStyle name="Percent 15 14 35" xfId="17518" xr:uid="{00000000-0005-0000-0000-000091440000}"/>
    <cellStyle name="Percent 15 14 4" xfId="17519" xr:uid="{00000000-0005-0000-0000-000092440000}"/>
    <cellStyle name="Percent 15 14 5" xfId="17520" xr:uid="{00000000-0005-0000-0000-000093440000}"/>
    <cellStyle name="Percent 15 14 6" xfId="17521" xr:uid="{00000000-0005-0000-0000-000094440000}"/>
    <cellStyle name="Percent 15 14 7" xfId="17522" xr:uid="{00000000-0005-0000-0000-000095440000}"/>
    <cellStyle name="Percent 15 14 8" xfId="17523" xr:uid="{00000000-0005-0000-0000-000096440000}"/>
    <cellStyle name="Percent 15 14 9" xfId="17524" xr:uid="{00000000-0005-0000-0000-000097440000}"/>
    <cellStyle name="Percent 15 15" xfId="17525" xr:uid="{00000000-0005-0000-0000-000098440000}"/>
    <cellStyle name="Percent 15 15 10" xfId="17526" xr:uid="{00000000-0005-0000-0000-000099440000}"/>
    <cellStyle name="Percent 15 15 11" xfId="17527" xr:uid="{00000000-0005-0000-0000-00009A440000}"/>
    <cellStyle name="Percent 15 15 12" xfId="17528" xr:uid="{00000000-0005-0000-0000-00009B440000}"/>
    <cellStyle name="Percent 15 15 13" xfId="17529" xr:uid="{00000000-0005-0000-0000-00009C440000}"/>
    <cellStyle name="Percent 15 15 14" xfId="17530" xr:uid="{00000000-0005-0000-0000-00009D440000}"/>
    <cellStyle name="Percent 15 15 15" xfId="17531" xr:uid="{00000000-0005-0000-0000-00009E440000}"/>
    <cellStyle name="Percent 15 15 16" xfId="17532" xr:uid="{00000000-0005-0000-0000-00009F440000}"/>
    <cellStyle name="Percent 15 15 17" xfId="17533" xr:uid="{00000000-0005-0000-0000-0000A0440000}"/>
    <cellStyle name="Percent 15 15 18" xfId="17534" xr:uid="{00000000-0005-0000-0000-0000A1440000}"/>
    <cellStyle name="Percent 15 15 19" xfId="17535" xr:uid="{00000000-0005-0000-0000-0000A2440000}"/>
    <cellStyle name="Percent 15 15 2" xfId="17536" xr:uid="{00000000-0005-0000-0000-0000A3440000}"/>
    <cellStyle name="Percent 15 15 20" xfId="17537" xr:uid="{00000000-0005-0000-0000-0000A4440000}"/>
    <cellStyle name="Percent 15 15 21" xfId="17538" xr:uid="{00000000-0005-0000-0000-0000A5440000}"/>
    <cellStyle name="Percent 15 15 22" xfId="17539" xr:uid="{00000000-0005-0000-0000-0000A6440000}"/>
    <cellStyle name="Percent 15 15 23" xfId="17540" xr:uid="{00000000-0005-0000-0000-0000A7440000}"/>
    <cellStyle name="Percent 15 15 24" xfId="17541" xr:uid="{00000000-0005-0000-0000-0000A8440000}"/>
    <cellStyle name="Percent 15 15 25" xfId="17542" xr:uid="{00000000-0005-0000-0000-0000A9440000}"/>
    <cellStyle name="Percent 15 15 26" xfId="17543" xr:uid="{00000000-0005-0000-0000-0000AA440000}"/>
    <cellStyle name="Percent 15 15 27" xfId="17544" xr:uid="{00000000-0005-0000-0000-0000AB440000}"/>
    <cellStyle name="Percent 15 15 28" xfId="17545" xr:uid="{00000000-0005-0000-0000-0000AC440000}"/>
    <cellStyle name="Percent 15 15 29" xfId="17546" xr:uid="{00000000-0005-0000-0000-0000AD440000}"/>
    <cellStyle name="Percent 15 15 3" xfId="17547" xr:uid="{00000000-0005-0000-0000-0000AE440000}"/>
    <cellStyle name="Percent 15 15 30" xfId="17548" xr:uid="{00000000-0005-0000-0000-0000AF440000}"/>
    <cellStyle name="Percent 15 15 31" xfId="17549" xr:uid="{00000000-0005-0000-0000-0000B0440000}"/>
    <cellStyle name="Percent 15 15 32" xfId="17550" xr:uid="{00000000-0005-0000-0000-0000B1440000}"/>
    <cellStyle name="Percent 15 15 33" xfId="17551" xr:uid="{00000000-0005-0000-0000-0000B2440000}"/>
    <cellStyle name="Percent 15 15 34" xfId="17552" xr:uid="{00000000-0005-0000-0000-0000B3440000}"/>
    <cellStyle name="Percent 15 15 35" xfId="17553" xr:uid="{00000000-0005-0000-0000-0000B4440000}"/>
    <cellStyle name="Percent 15 15 4" xfId="17554" xr:uid="{00000000-0005-0000-0000-0000B5440000}"/>
    <cellStyle name="Percent 15 15 5" xfId="17555" xr:uid="{00000000-0005-0000-0000-0000B6440000}"/>
    <cellStyle name="Percent 15 15 6" xfId="17556" xr:uid="{00000000-0005-0000-0000-0000B7440000}"/>
    <cellStyle name="Percent 15 15 7" xfId="17557" xr:uid="{00000000-0005-0000-0000-0000B8440000}"/>
    <cellStyle name="Percent 15 15 8" xfId="17558" xr:uid="{00000000-0005-0000-0000-0000B9440000}"/>
    <cellStyle name="Percent 15 15 9" xfId="17559" xr:uid="{00000000-0005-0000-0000-0000BA440000}"/>
    <cellStyle name="Percent 15 16" xfId="17560" xr:uid="{00000000-0005-0000-0000-0000BB440000}"/>
    <cellStyle name="Percent 15 16 10" xfId="17561" xr:uid="{00000000-0005-0000-0000-0000BC440000}"/>
    <cellStyle name="Percent 15 16 11" xfId="17562" xr:uid="{00000000-0005-0000-0000-0000BD440000}"/>
    <cellStyle name="Percent 15 16 12" xfId="17563" xr:uid="{00000000-0005-0000-0000-0000BE440000}"/>
    <cellStyle name="Percent 15 16 13" xfId="17564" xr:uid="{00000000-0005-0000-0000-0000BF440000}"/>
    <cellStyle name="Percent 15 16 14" xfId="17565" xr:uid="{00000000-0005-0000-0000-0000C0440000}"/>
    <cellStyle name="Percent 15 16 15" xfId="17566" xr:uid="{00000000-0005-0000-0000-0000C1440000}"/>
    <cellStyle name="Percent 15 16 16" xfId="17567" xr:uid="{00000000-0005-0000-0000-0000C2440000}"/>
    <cellStyle name="Percent 15 16 17" xfId="17568" xr:uid="{00000000-0005-0000-0000-0000C3440000}"/>
    <cellStyle name="Percent 15 16 18" xfId="17569" xr:uid="{00000000-0005-0000-0000-0000C4440000}"/>
    <cellStyle name="Percent 15 16 19" xfId="17570" xr:uid="{00000000-0005-0000-0000-0000C5440000}"/>
    <cellStyle name="Percent 15 16 2" xfId="17571" xr:uid="{00000000-0005-0000-0000-0000C6440000}"/>
    <cellStyle name="Percent 15 16 20" xfId="17572" xr:uid="{00000000-0005-0000-0000-0000C7440000}"/>
    <cellStyle name="Percent 15 16 21" xfId="17573" xr:uid="{00000000-0005-0000-0000-0000C8440000}"/>
    <cellStyle name="Percent 15 16 22" xfId="17574" xr:uid="{00000000-0005-0000-0000-0000C9440000}"/>
    <cellStyle name="Percent 15 16 23" xfId="17575" xr:uid="{00000000-0005-0000-0000-0000CA440000}"/>
    <cellStyle name="Percent 15 16 24" xfId="17576" xr:uid="{00000000-0005-0000-0000-0000CB440000}"/>
    <cellStyle name="Percent 15 16 25" xfId="17577" xr:uid="{00000000-0005-0000-0000-0000CC440000}"/>
    <cellStyle name="Percent 15 16 26" xfId="17578" xr:uid="{00000000-0005-0000-0000-0000CD440000}"/>
    <cellStyle name="Percent 15 16 27" xfId="17579" xr:uid="{00000000-0005-0000-0000-0000CE440000}"/>
    <cellStyle name="Percent 15 16 28" xfId="17580" xr:uid="{00000000-0005-0000-0000-0000CF440000}"/>
    <cellStyle name="Percent 15 16 29" xfId="17581" xr:uid="{00000000-0005-0000-0000-0000D0440000}"/>
    <cellStyle name="Percent 15 16 3" xfId="17582" xr:uid="{00000000-0005-0000-0000-0000D1440000}"/>
    <cellStyle name="Percent 15 16 30" xfId="17583" xr:uid="{00000000-0005-0000-0000-0000D2440000}"/>
    <cellStyle name="Percent 15 16 31" xfId="17584" xr:uid="{00000000-0005-0000-0000-0000D3440000}"/>
    <cellStyle name="Percent 15 16 32" xfId="17585" xr:uid="{00000000-0005-0000-0000-0000D4440000}"/>
    <cellStyle name="Percent 15 16 33" xfId="17586" xr:uid="{00000000-0005-0000-0000-0000D5440000}"/>
    <cellStyle name="Percent 15 16 34" xfId="17587" xr:uid="{00000000-0005-0000-0000-0000D6440000}"/>
    <cellStyle name="Percent 15 16 35" xfId="17588" xr:uid="{00000000-0005-0000-0000-0000D7440000}"/>
    <cellStyle name="Percent 15 16 4" xfId="17589" xr:uid="{00000000-0005-0000-0000-0000D8440000}"/>
    <cellStyle name="Percent 15 16 5" xfId="17590" xr:uid="{00000000-0005-0000-0000-0000D9440000}"/>
    <cellStyle name="Percent 15 16 6" xfId="17591" xr:uid="{00000000-0005-0000-0000-0000DA440000}"/>
    <cellStyle name="Percent 15 16 7" xfId="17592" xr:uid="{00000000-0005-0000-0000-0000DB440000}"/>
    <cellStyle name="Percent 15 16 8" xfId="17593" xr:uid="{00000000-0005-0000-0000-0000DC440000}"/>
    <cellStyle name="Percent 15 16 9" xfId="17594" xr:uid="{00000000-0005-0000-0000-0000DD440000}"/>
    <cellStyle name="Percent 15 17" xfId="17595" xr:uid="{00000000-0005-0000-0000-0000DE440000}"/>
    <cellStyle name="Percent 15 17 10" xfId="17596" xr:uid="{00000000-0005-0000-0000-0000DF440000}"/>
    <cellStyle name="Percent 15 17 11" xfId="17597" xr:uid="{00000000-0005-0000-0000-0000E0440000}"/>
    <cellStyle name="Percent 15 17 12" xfId="17598" xr:uid="{00000000-0005-0000-0000-0000E1440000}"/>
    <cellStyle name="Percent 15 17 13" xfId="17599" xr:uid="{00000000-0005-0000-0000-0000E2440000}"/>
    <cellStyle name="Percent 15 17 14" xfId="17600" xr:uid="{00000000-0005-0000-0000-0000E3440000}"/>
    <cellStyle name="Percent 15 17 15" xfId="17601" xr:uid="{00000000-0005-0000-0000-0000E4440000}"/>
    <cellStyle name="Percent 15 17 16" xfId="17602" xr:uid="{00000000-0005-0000-0000-0000E5440000}"/>
    <cellStyle name="Percent 15 17 17" xfId="17603" xr:uid="{00000000-0005-0000-0000-0000E6440000}"/>
    <cellStyle name="Percent 15 17 18" xfId="17604" xr:uid="{00000000-0005-0000-0000-0000E7440000}"/>
    <cellStyle name="Percent 15 17 19" xfId="17605" xr:uid="{00000000-0005-0000-0000-0000E8440000}"/>
    <cellStyle name="Percent 15 17 2" xfId="17606" xr:uid="{00000000-0005-0000-0000-0000E9440000}"/>
    <cellStyle name="Percent 15 17 20" xfId="17607" xr:uid="{00000000-0005-0000-0000-0000EA440000}"/>
    <cellStyle name="Percent 15 17 21" xfId="17608" xr:uid="{00000000-0005-0000-0000-0000EB440000}"/>
    <cellStyle name="Percent 15 17 22" xfId="17609" xr:uid="{00000000-0005-0000-0000-0000EC440000}"/>
    <cellStyle name="Percent 15 17 23" xfId="17610" xr:uid="{00000000-0005-0000-0000-0000ED440000}"/>
    <cellStyle name="Percent 15 17 24" xfId="17611" xr:uid="{00000000-0005-0000-0000-0000EE440000}"/>
    <cellStyle name="Percent 15 17 25" xfId="17612" xr:uid="{00000000-0005-0000-0000-0000EF440000}"/>
    <cellStyle name="Percent 15 17 26" xfId="17613" xr:uid="{00000000-0005-0000-0000-0000F0440000}"/>
    <cellStyle name="Percent 15 17 27" xfId="17614" xr:uid="{00000000-0005-0000-0000-0000F1440000}"/>
    <cellStyle name="Percent 15 17 28" xfId="17615" xr:uid="{00000000-0005-0000-0000-0000F2440000}"/>
    <cellStyle name="Percent 15 17 29" xfId="17616" xr:uid="{00000000-0005-0000-0000-0000F3440000}"/>
    <cellStyle name="Percent 15 17 3" xfId="17617" xr:uid="{00000000-0005-0000-0000-0000F4440000}"/>
    <cellStyle name="Percent 15 17 30" xfId="17618" xr:uid="{00000000-0005-0000-0000-0000F5440000}"/>
    <cellStyle name="Percent 15 17 31" xfId="17619" xr:uid="{00000000-0005-0000-0000-0000F6440000}"/>
    <cellStyle name="Percent 15 17 32" xfId="17620" xr:uid="{00000000-0005-0000-0000-0000F7440000}"/>
    <cellStyle name="Percent 15 17 33" xfId="17621" xr:uid="{00000000-0005-0000-0000-0000F8440000}"/>
    <cellStyle name="Percent 15 17 34" xfId="17622" xr:uid="{00000000-0005-0000-0000-0000F9440000}"/>
    <cellStyle name="Percent 15 17 35" xfId="17623" xr:uid="{00000000-0005-0000-0000-0000FA440000}"/>
    <cellStyle name="Percent 15 17 4" xfId="17624" xr:uid="{00000000-0005-0000-0000-0000FB440000}"/>
    <cellStyle name="Percent 15 17 5" xfId="17625" xr:uid="{00000000-0005-0000-0000-0000FC440000}"/>
    <cellStyle name="Percent 15 17 6" xfId="17626" xr:uid="{00000000-0005-0000-0000-0000FD440000}"/>
    <cellStyle name="Percent 15 17 7" xfId="17627" xr:uid="{00000000-0005-0000-0000-0000FE440000}"/>
    <cellStyle name="Percent 15 17 8" xfId="17628" xr:uid="{00000000-0005-0000-0000-0000FF440000}"/>
    <cellStyle name="Percent 15 17 9" xfId="17629" xr:uid="{00000000-0005-0000-0000-000000450000}"/>
    <cellStyle name="Percent 15 18" xfId="17630" xr:uid="{00000000-0005-0000-0000-000001450000}"/>
    <cellStyle name="Percent 15 18 10" xfId="17631" xr:uid="{00000000-0005-0000-0000-000002450000}"/>
    <cellStyle name="Percent 15 18 11" xfId="17632" xr:uid="{00000000-0005-0000-0000-000003450000}"/>
    <cellStyle name="Percent 15 18 12" xfId="17633" xr:uid="{00000000-0005-0000-0000-000004450000}"/>
    <cellStyle name="Percent 15 18 13" xfId="17634" xr:uid="{00000000-0005-0000-0000-000005450000}"/>
    <cellStyle name="Percent 15 18 14" xfId="17635" xr:uid="{00000000-0005-0000-0000-000006450000}"/>
    <cellStyle name="Percent 15 18 15" xfId="17636" xr:uid="{00000000-0005-0000-0000-000007450000}"/>
    <cellStyle name="Percent 15 18 16" xfId="17637" xr:uid="{00000000-0005-0000-0000-000008450000}"/>
    <cellStyle name="Percent 15 18 17" xfId="17638" xr:uid="{00000000-0005-0000-0000-000009450000}"/>
    <cellStyle name="Percent 15 18 18" xfId="17639" xr:uid="{00000000-0005-0000-0000-00000A450000}"/>
    <cellStyle name="Percent 15 18 19" xfId="17640" xr:uid="{00000000-0005-0000-0000-00000B450000}"/>
    <cellStyle name="Percent 15 18 2" xfId="17641" xr:uid="{00000000-0005-0000-0000-00000C450000}"/>
    <cellStyle name="Percent 15 18 20" xfId="17642" xr:uid="{00000000-0005-0000-0000-00000D450000}"/>
    <cellStyle name="Percent 15 18 21" xfId="17643" xr:uid="{00000000-0005-0000-0000-00000E450000}"/>
    <cellStyle name="Percent 15 18 22" xfId="17644" xr:uid="{00000000-0005-0000-0000-00000F450000}"/>
    <cellStyle name="Percent 15 18 23" xfId="17645" xr:uid="{00000000-0005-0000-0000-000010450000}"/>
    <cellStyle name="Percent 15 18 24" xfId="17646" xr:uid="{00000000-0005-0000-0000-000011450000}"/>
    <cellStyle name="Percent 15 18 25" xfId="17647" xr:uid="{00000000-0005-0000-0000-000012450000}"/>
    <cellStyle name="Percent 15 18 26" xfId="17648" xr:uid="{00000000-0005-0000-0000-000013450000}"/>
    <cellStyle name="Percent 15 18 27" xfId="17649" xr:uid="{00000000-0005-0000-0000-000014450000}"/>
    <cellStyle name="Percent 15 18 28" xfId="17650" xr:uid="{00000000-0005-0000-0000-000015450000}"/>
    <cellStyle name="Percent 15 18 29" xfId="17651" xr:uid="{00000000-0005-0000-0000-000016450000}"/>
    <cellStyle name="Percent 15 18 3" xfId="17652" xr:uid="{00000000-0005-0000-0000-000017450000}"/>
    <cellStyle name="Percent 15 18 30" xfId="17653" xr:uid="{00000000-0005-0000-0000-000018450000}"/>
    <cellStyle name="Percent 15 18 31" xfId="17654" xr:uid="{00000000-0005-0000-0000-000019450000}"/>
    <cellStyle name="Percent 15 18 32" xfId="17655" xr:uid="{00000000-0005-0000-0000-00001A450000}"/>
    <cellStyle name="Percent 15 18 33" xfId="17656" xr:uid="{00000000-0005-0000-0000-00001B450000}"/>
    <cellStyle name="Percent 15 18 34" xfId="17657" xr:uid="{00000000-0005-0000-0000-00001C450000}"/>
    <cellStyle name="Percent 15 18 35" xfId="17658" xr:uid="{00000000-0005-0000-0000-00001D450000}"/>
    <cellStyle name="Percent 15 18 4" xfId="17659" xr:uid="{00000000-0005-0000-0000-00001E450000}"/>
    <cellStyle name="Percent 15 18 5" xfId="17660" xr:uid="{00000000-0005-0000-0000-00001F450000}"/>
    <cellStyle name="Percent 15 18 6" xfId="17661" xr:uid="{00000000-0005-0000-0000-000020450000}"/>
    <cellStyle name="Percent 15 18 7" xfId="17662" xr:uid="{00000000-0005-0000-0000-000021450000}"/>
    <cellStyle name="Percent 15 18 8" xfId="17663" xr:uid="{00000000-0005-0000-0000-000022450000}"/>
    <cellStyle name="Percent 15 18 9" xfId="17664" xr:uid="{00000000-0005-0000-0000-000023450000}"/>
    <cellStyle name="Percent 15 19" xfId="17665" xr:uid="{00000000-0005-0000-0000-000024450000}"/>
    <cellStyle name="Percent 15 19 10" xfId="17666" xr:uid="{00000000-0005-0000-0000-000025450000}"/>
    <cellStyle name="Percent 15 19 11" xfId="17667" xr:uid="{00000000-0005-0000-0000-000026450000}"/>
    <cellStyle name="Percent 15 19 12" xfId="17668" xr:uid="{00000000-0005-0000-0000-000027450000}"/>
    <cellStyle name="Percent 15 19 13" xfId="17669" xr:uid="{00000000-0005-0000-0000-000028450000}"/>
    <cellStyle name="Percent 15 19 14" xfId="17670" xr:uid="{00000000-0005-0000-0000-000029450000}"/>
    <cellStyle name="Percent 15 19 15" xfId="17671" xr:uid="{00000000-0005-0000-0000-00002A450000}"/>
    <cellStyle name="Percent 15 19 16" xfId="17672" xr:uid="{00000000-0005-0000-0000-00002B450000}"/>
    <cellStyle name="Percent 15 19 17" xfId="17673" xr:uid="{00000000-0005-0000-0000-00002C450000}"/>
    <cellStyle name="Percent 15 19 18" xfId="17674" xr:uid="{00000000-0005-0000-0000-00002D450000}"/>
    <cellStyle name="Percent 15 19 19" xfId="17675" xr:uid="{00000000-0005-0000-0000-00002E450000}"/>
    <cellStyle name="Percent 15 19 2" xfId="17676" xr:uid="{00000000-0005-0000-0000-00002F450000}"/>
    <cellStyle name="Percent 15 19 20" xfId="17677" xr:uid="{00000000-0005-0000-0000-000030450000}"/>
    <cellStyle name="Percent 15 19 21" xfId="17678" xr:uid="{00000000-0005-0000-0000-000031450000}"/>
    <cellStyle name="Percent 15 19 22" xfId="17679" xr:uid="{00000000-0005-0000-0000-000032450000}"/>
    <cellStyle name="Percent 15 19 23" xfId="17680" xr:uid="{00000000-0005-0000-0000-000033450000}"/>
    <cellStyle name="Percent 15 19 24" xfId="17681" xr:uid="{00000000-0005-0000-0000-000034450000}"/>
    <cellStyle name="Percent 15 19 25" xfId="17682" xr:uid="{00000000-0005-0000-0000-000035450000}"/>
    <cellStyle name="Percent 15 19 26" xfId="17683" xr:uid="{00000000-0005-0000-0000-000036450000}"/>
    <cellStyle name="Percent 15 19 27" xfId="17684" xr:uid="{00000000-0005-0000-0000-000037450000}"/>
    <cellStyle name="Percent 15 19 28" xfId="17685" xr:uid="{00000000-0005-0000-0000-000038450000}"/>
    <cellStyle name="Percent 15 19 29" xfId="17686" xr:uid="{00000000-0005-0000-0000-000039450000}"/>
    <cellStyle name="Percent 15 19 3" xfId="17687" xr:uid="{00000000-0005-0000-0000-00003A450000}"/>
    <cellStyle name="Percent 15 19 30" xfId="17688" xr:uid="{00000000-0005-0000-0000-00003B450000}"/>
    <cellStyle name="Percent 15 19 31" xfId="17689" xr:uid="{00000000-0005-0000-0000-00003C450000}"/>
    <cellStyle name="Percent 15 19 32" xfId="17690" xr:uid="{00000000-0005-0000-0000-00003D450000}"/>
    <cellStyle name="Percent 15 19 33" xfId="17691" xr:uid="{00000000-0005-0000-0000-00003E450000}"/>
    <cellStyle name="Percent 15 19 34" xfId="17692" xr:uid="{00000000-0005-0000-0000-00003F450000}"/>
    <cellStyle name="Percent 15 19 35" xfId="17693" xr:uid="{00000000-0005-0000-0000-000040450000}"/>
    <cellStyle name="Percent 15 19 4" xfId="17694" xr:uid="{00000000-0005-0000-0000-000041450000}"/>
    <cellStyle name="Percent 15 19 5" xfId="17695" xr:uid="{00000000-0005-0000-0000-000042450000}"/>
    <cellStyle name="Percent 15 19 6" xfId="17696" xr:uid="{00000000-0005-0000-0000-000043450000}"/>
    <cellStyle name="Percent 15 19 7" xfId="17697" xr:uid="{00000000-0005-0000-0000-000044450000}"/>
    <cellStyle name="Percent 15 19 8" xfId="17698" xr:uid="{00000000-0005-0000-0000-000045450000}"/>
    <cellStyle name="Percent 15 19 9" xfId="17699" xr:uid="{00000000-0005-0000-0000-000046450000}"/>
    <cellStyle name="Percent 15 2" xfId="17700" xr:uid="{00000000-0005-0000-0000-000047450000}"/>
    <cellStyle name="Percent 15 2 10" xfId="17701" xr:uid="{00000000-0005-0000-0000-000048450000}"/>
    <cellStyle name="Percent 15 2 11" xfId="17702" xr:uid="{00000000-0005-0000-0000-000049450000}"/>
    <cellStyle name="Percent 15 2 12" xfId="17703" xr:uid="{00000000-0005-0000-0000-00004A450000}"/>
    <cellStyle name="Percent 15 2 13" xfId="17704" xr:uid="{00000000-0005-0000-0000-00004B450000}"/>
    <cellStyle name="Percent 15 2 14" xfId="17705" xr:uid="{00000000-0005-0000-0000-00004C450000}"/>
    <cellStyle name="Percent 15 2 15" xfId="17706" xr:uid="{00000000-0005-0000-0000-00004D450000}"/>
    <cellStyle name="Percent 15 2 16" xfId="17707" xr:uid="{00000000-0005-0000-0000-00004E450000}"/>
    <cellStyle name="Percent 15 2 17" xfId="17708" xr:uid="{00000000-0005-0000-0000-00004F450000}"/>
    <cellStyle name="Percent 15 2 18" xfId="17709" xr:uid="{00000000-0005-0000-0000-000050450000}"/>
    <cellStyle name="Percent 15 2 19" xfId="17710" xr:uid="{00000000-0005-0000-0000-000051450000}"/>
    <cellStyle name="Percent 15 2 2" xfId="17711" xr:uid="{00000000-0005-0000-0000-000052450000}"/>
    <cellStyle name="Percent 15 2 20" xfId="17712" xr:uid="{00000000-0005-0000-0000-000053450000}"/>
    <cellStyle name="Percent 15 2 21" xfId="17713" xr:uid="{00000000-0005-0000-0000-000054450000}"/>
    <cellStyle name="Percent 15 2 22" xfId="17714" xr:uid="{00000000-0005-0000-0000-000055450000}"/>
    <cellStyle name="Percent 15 2 23" xfId="17715" xr:uid="{00000000-0005-0000-0000-000056450000}"/>
    <cellStyle name="Percent 15 2 24" xfId="17716" xr:uid="{00000000-0005-0000-0000-000057450000}"/>
    <cellStyle name="Percent 15 2 25" xfId="17717" xr:uid="{00000000-0005-0000-0000-000058450000}"/>
    <cellStyle name="Percent 15 2 26" xfId="17718" xr:uid="{00000000-0005-0000-0000-000059450000}"/>
    <cellStyle name="Percent 15 2 27" xfId="17719" xr:uid="{00000000-0005-0000-0000-00005A450000}"/>
    <cellStyle name="Percent 15 2 28" xfId="17720" xr:uid="{00000000-0005-0000-0000-00005B450000}"/>
    <cellStyle name="Percent 15 2 29" xfId="17721" xr:uid="{00000000-0005-0000-0000-00005C450000}"/>
    <cellStyle name="Percent 15 2 3" xfId="17722" xr:uid="{00000000-0005-0000-0000-00005D450000}"/>
    <cellStyle name="Percent 15 2 30" xfId="17723" xr:uid="{00000000-0005-0000-0000-00005E450000}"/>
    <cellStyle name="Percent 15 2 31" xfId="17724" xr:uid="{00000000-0005-0000-0000-00005F450000}"/>
    <cellStyle name="Percent 15 2 32" xfId="17725" xr:uid="{00000000-0005-0000-0000-000060450000}"/>
    <cellStyle name="Percent 15 2 33" xfId="17726" xr:uid="{00000000-0005-0000-0000-000061450000}"/>
    <cellStyle name="Percent 15 2 34" xfId="17727" xr:uid="{00000000-0005-0000-0000-000062450000}"/>
    <cellStyle name="Percent 15 2 35" xfId="17728" xr:uid="{00000000-0005-0000-0000-000063450000}"/>
    <cellStyle name="Percent 15 2 4" xfId="17729" xr:uid="{00000000-0005-0000-0000-000064450000}"/>
    <cellStyle name="Percent 15 2 5" xfId="17730" xr:uid="{00000000-0005-0000-0000-000065450000}"/>
    <cellStyle name="Percent 15 2 6" xfId="17731" xr:uid="{00000000-0005-0000-0000-000066450000}"/>
    <cellStyle name="Percent 15 2 7" xfId="17732" xr:uid="{00000000-0005-0000-0000-000067450000}"/>
    <cellStyle name="Percent 15 2 8" xfId="17733" xr:uid="{00000000-0005-0000-0000-000068450000}"/>
    <cellStyle name="Percent 15 2 9" xfId="17734" xr:uid="{00000000-0005-0000-0000-000069450000}"/>
    <cellStyle name="Percent 15 20" xfId="17735" xr:uid="{00000000-0005-0000-0000-00006A450000}"/>
    <cellStyle name="Percent 15 20 10" xfId="17736" xr:uid="{00000000-0005-0000-0000-00006B450000}"/>
    <cellStyle name="Percent 15 20 11" xfId="17737" xr:uid="{00000000-0005-0000-0000-00006C450000}"/>
    <cellStyle name="Percent 15 20 12" xfId="17738" xr:uid="{00000000-0005-0000-0000-00006D450000}"/>
    <cellStyle name="Percent 15 20 13" xfId="17739" xr:uid="{00000000-0005-0000-0000-00006E450000}"/>
    <cellStyle name="Percent 15 20 14" xfId="17740" xr:uid="{00000000-0005-0000-0000-00006F450000}"/>
    <cellStyle name="Percent 15 20 15" xfId="17741" xr:uid="{00000000-0005-0000-0000-000070450000}"/>
    <cellStyle name="Percent 15 20 16" xfId="17742" xr:uid="{00000000-0005-0000-0000-000071450000}"/>
    <cellStyle name="Percent 15 20 17" xfId="17743" xr:uid="{00000000-0005-0000-0000-000072450000}"/>
    <cellStyle name="Percent 15 20 18" xfId="17744" xr:uid="{00000000-0005-0000-0000-000073450000}"/>
    <cellStyle name="Percent 15 20 19" xfId="17745" xr:uid="{00000000-0005-0000-0000-000074450000}"/>
    <cellStyle name="Percent 15 20 2" xfId="17746" xr:uid="{00000000-0005-0000-0000-000075450000}"/>
    <cellStyle name="Percent 15 20 20" xfId="17747" xr:uid="{00000000-0005-0000-0000-000076450000}"/>
    <cellStyle name="Percent 15 20 21" xfId="17748" xr:uid="{00000000-0005-0000-0000-000077450000}"/>
    <cellStyle name="Percent 15 20 22" xfId="17749" xr:uid="{00000000-0005-0000-0000-000078450000}"/>
    <cellStyle name="Percent 15 20 23" xfId="17750" xr:uid="{00000000-0005-0000-0000-000079450000}"/>
    <cellStyle name="Percent 15 20 24" xfId="17751" xr:uid="{00000000-0005-0000-0000-00007A450000}"/>
    <cellStyle name="Percent 15 20 25" xfId="17752" xr:uid="{00000000-0005-0000-0000-00007B450000}"/>
    <cellStyle name="Percent 15 20 26" xfId="17753" xr:uid="{00000000-0005-0000-0000-00007C450000}"/>
    <cellStyle name="Percent 15 20 27" xfId="17754" xr:uid="{00000000-0005-0000-0000-00007D450000}"/>
    <cellStyle name="Percent 15 20 28" xfId="17755" xr:uid="{00000000-0005-0000-0000-00007E450000}"/>
    <cellStyle name="Percent 15 20 29" xfId="17756" xr:uid="{00000000-0005-0000-0000-00007F450000}"/>
    <cellStyle name="Percent 15 20 3" xfId="17757" xr:uid="{00000000-0005-0000-0000-000080450000}"/>
    <cellStyle name="Percent 15 20 30" xfId="17758" xr:uid="{00000000-0005-0000-0000-000081450000}"/>
    <cellStyle name="Percent 15 20 31" xfId="17759" xr:uid="{00000000-0005-0000-0000-000082450000}"/>
    <cellStyle name="Percent 15 20 32" xfId="17760" xr:uid="{00000000-0005-0000-0000-000083450000}"/>
    <cellStyle name="Percent 15 20 33" xfId="17761" xr:uid="{00000000-0005-0000-0000-000084450000}"/>
    <cellStyle name="Percent 15 20 34" xfId="17762" xr:uid="{00000000-0005-0000-0000-000085450000}"/>
    <cellStyle name="Percent 15 20 35" xfId="17763" xr:uid="{00000000-0005-0000-0000-000086450000}"/>
    <cellStyle name="Percent 15 20 4" xfId="17764" xr:uid="{00000000-0005-0000-0000-000087450000}"/>
    <cellStyle name="Percent 15 20 5" xfId="17765" xr:uid="{00000000-0005-0000-0000-000088450000}"/>
    <cellStyle name="Percent 15 20 6" xfId="17766" xr:uid="{00000000-0005-0000-0000-000089450000}"/>
    <cellStyle name="Percent 15 20 7" xfId="17767" xr:uid="{00000000-0005-0000-0000-00008A450000}"/>
    <cellStyle name="Percent 15 20 8" xfId="17768" xr:uid="{00000000-0005-0000-0000-00008B450000}"/>
    <cellStyle name="Percent 15 20 9" xfId="17769" xr:uid="{00000000-0005-0000-0000-00008C450000}"/>
    <cellStyle name="Percent 15 21" xfId="17770" xr:uid="{00000000-0005-0000-0000-00008D450000}"/>
    <cellStyle name="Percent 15 21 10" xfId="17771" xr:uid="{00000000-0005-0000-0000-00008E450000}"/>
    <cellStyle name="Percent 15 21 11" xfId="17772" xr:uid="{00000000-0005-0000-0000-00008F450000}"/>
    <cellStyle name="Percent 15 21 12" xfId="17773" xr:uid="{00000000-0005-0000-0000-000090450000}"/>
    <cellStyle name="Percent 15 21 13" xfId="17774" xr:uid="{00000000-0005-0000-0000-000091450000}"/>
    <cellStyle name="Percent 15 21 14" xfId="17775" xr:uid="{00000000-0005-0000-0000-000092450000}"/>
    <cellStyle name="Percent 15 21 15" xfId="17776" xr:uid="{00000000-0005-0000-0000-000093450000}"/>
    <cellStyle name="Percent 15 21 16" xfId="17777" xr:uid="{00000000-0005-0000-0000-000094450000}"/>
    <cellStyle name="Percent 15 21 17" xfId="17778" xr:uid="{00000000-0005-0000-0000-000095450000}"/>
    <cellStyle name="Percent 15 21 18" xfId="17779" xr:uid="{00000000-0005-0000-0000-000096450000}"/>
    <cellStyle name="Percent 15 21 19" xfId="17780" xr:uid="{00000000-0005-0000-0000-000097450000}"/>
    <cellStyle name="Percent 15 21 2" xfId="17781" xr:uid="{00000000-0005-0000-0000-000098450000}"/>
    <cellStyle name="Percent 15 21 20" xfId="17782" xr:uid="{00000000-0005-0000-0000-000099450000}"/>
    <cellStyle name="Percent 15 21 21" xfId="17783" xr:uid="{00000000-0005-0000-0000-00009A450000}"/>
    <cellStyle name="Percent 15 21 22" xfId="17784" xr:uid="{00000000-0005-0000-0000-00009B450000}"/>
    <cellStyle name="Percent 15 21 23" xfId="17785" xr:uid="{00000000-0005-0000-0000-00009C450000}"/>
    <cellStyle name="Percent 15 21 24" xfId="17786" xr:uid="{00000000-0005-0000-0000-00009D450000}"/>
    <cellStyle name="Percent 15 21 25" xfId="17787" xr:uid="{00000000-0005-0000-0000-00009E450000}"/>
    <cellStyle name="Percent 15 21 26" xfId="17788" xr:uid="{00000000-0005-0000-0000-00009F450000}"/>
    <cellStyle name="Percent 15 21 27" xfId="17789" xr:uid="{00000000-0005-0000-0000-0000A0450000}"/>
    <cellStyle name="Percent 15 21 28" xfId="17790" xr:uid="{00000000-0005-0000-0000-0000A1450000}"/>
    <cellStyle name="Percent 15 21 29" xfId="17791" xr:uid="{00000000-0005-0000-0000-0000A2450000}"/>
    <cellStyle name="Percent 15 21 3" xfId="17792" xr:uid="{00000000-0005-0000-0000-0000A3450000}"/>
    <cellStyle name="Percent 15 21 30" xfId="17793" xr:uid="{00000000-0005-0000-0000-0000A4450000}"/>
    <cellStyle name="Percent 15 21 31" xfId="17794" xr:uid="{00000000-0005-0000-0000-0000A5450000}"/>
    <cellStyle name="Percent 15 21 32" xfId="17795" xr:uid="{00000000-0005-0000-0000-0000A6450000}"/>
    <cellStyle name="Percent 15 21 33" xfId="17796" xr:uid="{00000000-0005-0000-0000-0000A7450000}"/>
    <cellStyle name="Percent 15 21 34" xfId="17797" xr:uid="{00000000-0005-0000-0000-0000A8450000}"/>
    <cellStyle name="Percent 15 21 35" xfId="17798" xr:uid="{00000000-0005-0000-0000-0000A9450000}"/>
    <cellStyle name="Percent 15 21 4" xfId="17799" xr:uid="{00000000-0005-0000-0000-0000AA450000}"/>
    <cellStyle name="Percent 15 21 5" xfId="17800" xr:uid="{00000000-0005-0000-0000-0000AB450000}"/>
    <cellStyle name="Percent 15 21 6" xfId="17801" xr:uid="{00000000-0005-0000-0000-0000AC450000}"/>
    <cellStyle name="Percent 15 21 7" xfId="17802" xr:uid="{00000000-0005-0000-0000-0000AD450000}"/>
    <cellStyle name="Percent 15 21 8" xfId="17803" xr:uid="{00000000-0005-0000-0000-0000AE450000}"/>
    <cellStyle name="Percent 15 21 9" xfId="17804" xr:uid="{00000000-0005-0000-0000-0000AF450000}"/>
    <cellStyle name="Percent 15 22" xfId="17805" xr:uid="{00000000-0005-0000-0000-0000B0450000}"/>
    <cellStyle name="Percent 15 22 10" xfId="17806" xr:uid="{00000000-0005-0000-0000-0000B1450000}"/>
    <cellStyle name="Percent 15 22 11" xfId="17807" xr:uid="{00000000-0005-0000-0000-0000B2450000}"/>
    <cellStyle name="Percent 15 22 12" xfId="17808" xr:uid="{00000000-0005-0000-0000-0000B3450000}"/>
    <cellStyle name="Percent 15 22 13" xfId="17809" xr:uid="{00000000-0005-0000-0000-0000B4450000}"/>
    <cellStyle name="Percent 15 22 14" xfId="17810" xr:uid="{00000000-0005-0000-0000-0000B5450000}"/>
    <cellStyle name="Percent 15 22 15" xfId="17811" xr:uid="{00000000-0005-0000-0000-0000B6450000}"/>
    <cellStyle name="Percent 15 22 16" xfId="17812" xr:uid="{00000000-0005-0000-0000-0000B7450000}"/>
    <cellStyle name="Percent 15 22 17" xfId="17813" xr:uid="{00000000-0005-0000-0000-0000B8450000}"/>
    <cellStyle name="Percent 15 22 18" xfId="17814" xr:uid="{00000000-0005-0000-0000-0000B9450000}"/>
    <cellStyle name="Percent 15 22 19" xfId="17815" xr:uid="{00000000-0005-0000-0000-0000BA450000}"/>
    <cellStyle name="Percent 15 22 2" xfId="17816" xr:uid="{00000000-0005-0000-0000-0000BB450000}"/>
    <cellStyle name="Percent 15 22 20" xfId="17817" xr:uid="{00000000-0005-0000-0000-0000BC450000}"/>
    <cellStyle name="Percent 15 22 21" xfId="17818" xr:uid="{00000000-0005-0000-0000-0000BD450000}"/>
    <cellStyle name="Percent 15 22 22" xfId="17819" xr:uid="{00000000-0005-0000-0000-0000BE450000}"/>
    <cellStyle name="Percent 15 22 23" xfId="17820" xr:uid="{00000000-0005-0000-0000-0000BF450000}"/>
    <cellStyle name="Percent 15 22 24" xfId="17821" xr:uid="{00000000-0005-0000-0000-0000C0450000}"/>
    <cellStyle name="Percent 15 22 25" xfId="17822" xr:uid="{00000000-0005-0000-0000-0000C1450000}"/>
    <cellStyle name="Percent 15 22 26" xfId="17823" xr:uid="{00000000-0005-0000-0000-0000C2450000}"/>
    <cellStyle name="Percent 15 22 27" xfId="17824" xr:uid="{00000000-0005-0000-0000-0000C3450000}"/>
    <cellStyle name="Percent 15 22 28" xfId="17825" xr:uid="{00000000-0005-0000-0000-0000C4450000}"/>
    <cellStyle name="Percent 15 22 29" xfId="17826" xr:uid="{00000000-0005-0000-0000-0000C5450000}"/>
    <cellStyle name="Percent 15 22 3" xfId="17827" xr:uid="{00000000-0005-0000-0000-0000C6450000}"/>
    <cellStyle name="Percent 15 22 30" xfId="17828" xr:uid="{00000000-0005-0000-0000-0000C7450000}"/>
    <cellStyle name="Percent 15 22 31" xfId="17829" xr:uid="{00000000-0005-0000-0000-0000C8450000}"/>
    <cellStyle name="Percent 15 22 32" xfId="17830" xr:uid="{00000000-0005-0000-0000-0000C9450000}"/>
    <cellStyle name="Percent 15 22 33" xfId="17831" xr:uid="{00000000-0005-0000-0000-0000CA450000}"/>
    <cellStyle name="Percent 15 22 34" xfId="17832" xr:uid="{00000000-0005-0000-0000-0000CB450000}"/>
    <cellStyle name="Percent 15 22 35" xfId="17833" xr:uid="{00000000-0005-0000-0000-0000CC450000}"/>
    <cellStyle name="Percent 15 22 4" xfId="17834" xr:uid="{00000000-0005-0000-0000-0000CD450000}"/>
    <cellStyle name="Percent 15 22 5" xfId="17835" xr:uid="{00000000-0005-0000-0000-0000CE450000}"/>
    <cellStyle name="Percent 15 22 6" xfId="17836" xr:uid="{00000000-0005-0000-0000-0000CF450000}"/>
    <cellStyle name="Percent 15 22 7" xfId="17837" xr:uid="{00000000-0005-0000-0000-0000D0450000}"/>
    <cellStyle name="Percent 15 22 8" xfId="17838" xr:uid="{00000000-0005-0000-0000-0000D1450000}"/>
    <cellStyle name="Percent 15 22 9" xfId="17839" xr:uid="{00000000-0005-0000-0000-0000D2450000}"/>
    <cellStyle name="Percent 15 23" xfId="17840" xr:uid="{00000000-0005-0000-0000-0000D3450000}"/>
    <cellStyle name="Percent 15 23 10" xfId="17841" xr:uid="{00000000-0005-0000-0000-0000D4450000}"/>
    <cellStyle name="Percent 15 23 11" xfId="17842" xr:uid="{00000000-0005-0000-0000-0000D5450000}"/>
    <cellStyle name="Percent 15 23 12" xfId="17843" xr:uid="{00000000-0005-0000-0000-0000D6450000}"/>
    <cellStyle name="Percent 15 23 13" xfId="17844" xr:uid="{00000000-0005-0000-0000-0000D7450000}"/>
    <cellStyle name="Percent 15 23 14" xfId="17845" xr:uid="{00000000-0005-0000-0000-0000D8450000}"/>
    <cellStyle name="Percent 15 23 15" xfId="17846" xr:uid="{00000000-0005-0000-0000-0000D9450000}"/>
    <cellStyle name="Percent 15 23 16" xfId="17847" xr:uid="{00000000-0005-0000-0000-0000DA450000}"/>
    <cellStyle name="Percent 15 23 17" xfId="17848" xr:uid="{00000000-0005-0000-0000-0000DB450000}"/>
    <cellStyle name="Percent 15 23 18" xfId="17849" xr:uid="{00000000-0005-0000-0000-0000DC450000}"/>
    <cellStyle name="Percent 15 23 19" xfId="17850" xr:uid="{00000000-0005-0000-0000-0000DD450000}"/>
    <cellStyle name="Percent 15 23 2" xfId="17851" xr:uid="{00000000-0005-0000-0000-0000DE450000}"/>
    <cellStyle name="Percent 15 23 20" xfId="17852" xr:uid="{00000000-0005-0000-0000-0000DF450000}"/>
    <cellStyle name="Percent 15 23 21" xfId="17853" xr:uid="{00000000-0005-0000-0000-0000E0450000}"/>
    <cellStyle name="Percent 15 23 22" xfId="17854" xr:uid="{00000000-0005-0000-0000-0000E1450000}"/>
    <cellStyle name="Percent 15 23 23" xfId="17855" xr:uid="{00000000-0005-0000-0000-0000E2450000}"/>
    <cellStyle name="Percent 15 23 24" xfId="17856" xr:uid="{00000000-0005-0000-0000-0000E3450000}"/>
    <cellStyle name="Percent 15 23 25" xfId="17857" xr:uid="{00000000-0005-0000-0000-0000E4450000}"/>
    <cellStyle name="Percent 15 23 26" xfId="17858" xr:uid="{00000000-0005-0000-0000-0000E5450000}"/>
    <cellStyle name="Percent 15 23 27" xfId="17859" xr:uid="{00000000-0005-0000-0000-0000E6450000}"/>
    <cellStyle name="Percent 15 23 28" xfId="17860" xr:uid="{00000000-0005-0000-0000-0000E7450000}"/>
    <cellStyle name="Percent 15 23 29" xfId="17861" xr:uid="{00000000-0005-0000-0000-0000E8450000}"/>
    <cellStyle name="Percent 15 23 3" xfId="17862" xr:uid="{00000000-0005-0000-0000-0000E9450000}"/>
    <cellStyle name="Percent 15 23 30" xfId="17863" xr:uid="{00000000-0005-0000-0000-0000EA450000}"/>
    <cellStyle name="Percent 15 23 31" xfId="17864" xr:uid="{00000000-0005-0000-0000-0000EB450000}"/>
    <cellStyle name="Percent 15 23 32" xfId="17865" xr:uid="{00000000-0005-0000-0000-0000EC450000}"/>
    <cellStyle name="Percent 15 23 33" xfId="17866" xr:uid="{00000000-0005-0000-0000-0000ED450000}"/>
    <cellStyle name="Percent 15 23 34" xfId="17867" xr:uid="{00000000-0005-0000-0000-0000EE450000}"/>
    <cellStyle name="Percent 15 23 35" xfId="17868" xr:uid="{00000000-0005-0000-0000-0000EF450000}"/>
    <cellStyle name="Percent 15 23 4" xfId="17869" xr:uid="{00000000-0005-0000-0000-0000F0450000}"/>
    <cellStyle name="Percent 15 23 5" xfId="17870" xr:uid="{00000000-0005-0000-0000-0000F1450000}"/>
    <cellStyle name="Percent 15 23 6" xfId="17871" xr:uid="{00000000-0005-0000-0000-0000F2450000}"/>
    <cellStyle name="Percent 15 23 7" xfId="17872" xr:uid="{00000000-0005-0000-0000-0000F3450000}"/>
    <cellStyle name="Percent 15 23 8" xfId="17873" xr:uid="{00000000-0005-0000-0000-0000F4450000}"/>
    <cellStyle name="Percent 15 23 9" xfId="17874" xr:uid="{00000000-0005-0000-0000-0000F5450000}"/>
    <cellStyle name="Percent 15 24" xfId="17875" xr:uid="{00000000-0005-0000-0000-0000F6450000}"/>
    <cellStyle name="Percent 15 24 10" xfId="17876" xr:uid="{00000000-0005-0000-0000-0000F7450000}"/>
    <cellStyle name="Percent 15 24 11" xfId="17877" xr:uid="{00000000-0005-0000-0000-0000F8450000}"/>
    <cellStyle name="Percent 15 24 12" xfId="17878" xr:uid="{00000000-0005-0000-0000-0000F9450000}"/>
    <cellStyle name="Percent 15 24 13" xfId="17879" xr:uid="{00000000-0005-0000-0000-0000FA450000}"/>
    <cellStyle name="Percent 15 24 14" xfId="17880" xr:uid="{00000000-0005-0000-0000-0000FB450000}"/>
    <cellStyle name="Percent 15 24 15" xfId="17881" xr:uid="{00000000-0005-0000-0000-0000FC450000}"/>
    <cellStyle name="Percent 15 24 16" xfId="17882" xr:uid="{00000000-0005-0000-0000-0000FD450000}"/>
    <cellStyle name="Percent 15 24 17" xfId="17883" xr:uid="{00000000-0005-0000-0000-0000FE450000}"/>
    <cellStyle name="Percent 15 24 18" xfId="17884" xr:uid="{00000000-0005-0000-0000-0000FF450000}"/>
    <cellStyle name="Percent 15 24 19" xfId="17885" xr:uid="{00000000-0005-0000-0000-000000460000}"/>
    <cellStyle name="Percent 15 24 2" xfId="17886" xr:uid="{00000000-0005-0000-0000-000001460000}"/>
    <cellStyle name="Percent 15 24 20" xfId="17887" xr:uid="{00000000-0005-0000-0000-000002460000}"/>
    <cellStyle name="Percent 15 24 21" xfId="17888" xr:uid="{00000000-0005-0000-0000-000003460000}"/>
    <cellStyle name="Percent 15 24 22" xfId="17889" xr:uid="{00000000-0005-0000-0000-000004460000}"/>
    <cellStyle name="Percent 15 24 23" xfId="17890" xr:uid="{00000000-0005-0000-0000-000005460000}"/>
    <cellStyle name="Percent 15 24 24" xfId="17891" xr:uid="{00000000-0005-0000-0000-000006460000}"/>
    <cellStyle name="Percent 15 24 25" xfId="17892" xr:uid="{00000000-0005-0000-0000-000007460000}"/>
    <cellStyle name="Percent 15 24 26" xfId="17893" xr:uid="{00000000-0005-0000-0000-000008460000}"/>
    <cellStyle name="Percent 15 24 27" xfId="17894" xr:uid="{00000000-0005-0000-0000-000009460000}"/>
    <cellStyle name="Percent 15 24 28" xfId="17895" xr:uid="{00000000-0005-0000-0000-00000A460000}"/>
    <cellStyle name="Percent 15 24 29" xfId="17896" xr:uid="{00000000-0005-0000-0000-00000B460000}"/>
    <cellStyle name="Percent 15 24 3" xfId="17897" xr:uid="{00000000-0005-0000-0000-00000C460000}"/>
    <cellStyle name="Percent 15 24 30" xfId="17898" xr:uid="{00000000-0005-0000-0000-00000D460000}"/>
    <cellStyle name="Percent 15 24 31" xfId="17899" xr:uid="{00000000-0005-0000-0000-00000E460000}"/>
    <cellStyle name="Percent 15 24 32" xfId="17900" xr:uid="{00000000-0005-0000-0000-00000F460000}"/>
    <cellStyle name="Percent 15 24 33" xfId="17901" xr:uid="{00000000-0005-0000-0000-000010460000}"/>
    <cellStyle name="Percent 15 24 34" xfId="17902" xr:uid="{00000000-0005-0000-0000-000011460000}"/>
    <cellStyle name="Percent 15 24 35" xfId="17903" xr:uid="{00000000-0005-0000-0000-000012460000}"/>
    <cellStyle name="Percent 15 24 4" xfId="17904" xr:uid="{00000000-0005-0000-0000-000013460000}"/>
    <cellStyle name="Percent 15 24 5" xfId="17905" xr:uid="{00000000-0005-0000-0000-000014460000}"/>
    <cellStyle name="Percent 15 24 6" xfId="17906" xr:uid="{00000000-0005-0000-0000-000015460000}"/>
    <cellStyle name="Percent 15 24 7" xfId="17907" xr:uid="{00000000-0005-0000-0000-000016460000}"/>
    <cellStyle name="Percent 15 24 8" xfId="17908" xr:uid="{00000000-0005-0000-0000-000017460000}"/>
    <cellStyle name="Percent 15 24 9" xfId="17909" xr:uid="{00000000-0005-0000-0000-000018460000}"/>
    <cellStyle name="Percent 15 25" xfId="17910" xr:uid="{00000000-0005-0000-0000-000019460000}"/>
    <cellStyle name="Percent 15 25 10" xfId="17911" xr:uid="{00000000-0005-0000-0000-00001A460000}"/>
    <cellStyle name="Percent 15 25 11" xfId="17912" xr:uid="{00000000-0005-0000-0000-00001B460000}"/>
    <cellStyle name="Percent 15 25 12" xfId="17913" xr:uid="{00000000-0005-0000-0000-00001C460000}"/>
    <cellStyle name="Percent 15 25 13" xfId="17914" xr:uid="{00000000-0005-0000-0000-00001D460000}"/>
    <cellStyle name="Percent 15 25 14" xfId="17915" xr:uid="{00000000-0005-0000-0000-00001E460000}"/>
    <cellStyle name="Percent 15 25 15" xfId="17916" xr:uid="{00000000-0005-0000-0000-00001F460000}"/>
    <cellStyle name="Percent 15 25 16" xfId="17917" xr:uid="{00000000-0005-0000-0000-000020460000}"/>
    <cellStyle name="Percent 15 25 17" xfId="17918" xr:uid="{00000000-0005-0000-0000-000021460000}"/>
    <cellStyle name="Percent 15 25 18" xfId="17919" xr:uid="{00000000-0005-0000-0000-000022460000}"/>
    <cellStyle name="Percent 15 25 19" xfId="17920" xr:uid="{00000000-0005-0000-0000-000023460000}"/>
    <cellStyle name="Percent 15 25 2" xfId="17921" xr:uid="{00000000-0005-0000-0000-000024460000}"/>
    <cellStyle name="Percent 15 25 20" xfId="17922" xr:uid="{00000000-0005-0000-0000-000025460000}"/>
    <cellStyle name="Percent 15 25 21" xfId="17923" xr:uid="{00000000-0005-0000-0000-000026460000}"/>
    <cellStyle name="Percent 15 25 22" xfId="17924" xr:uid="{00000000-0005-0000-0000-000027460000}"/>
    <cellStyle name="Percent 15 25 23" xfId="17925" xr:uid="{00000000-0005-0000-0000-000028460000}"/>
    <cellStyle name="Percent 15 25 24" xfId="17926" xr:uid="{00000000-0005-0000-0000-000029460000}"/>
    <cellStyle name="Percent 15 25 25" xfId="17927" xr:uid="{00000000-0005-0000-0000-00002A460000}"/>
    <cellStyle name="Percent 15 25 26" xfId="17928" xr:uid="{00000000-0005-0000-0000-00002B460000}"/>
    <cellStyle name="Percent 15 25 27" xfId="17929" xr:uid="{00000000-0005-0000-0000-00002C460000}"/>
    <cellStyle name="Percent 15 25 28" xfId="17930" xr:uid="{00000000-0005-0000-0000-00002D460000}"/>
    <cellStyle name="Percent 15 25 29" xfId="17931" xr:uid="{00000000-0005-0000-0000-00002E460000}"/>
    <cellStyle name="Percent 15 25 3" xfId="17932" xr:uid="{00000000-0005-0000-0000-00002F460000}"/>
    <cellStyle name="Percent 15 25 30" xfId="17933" xr:uid="{00000000-0005-0000-0000-000030460000}"/>
    <cellStyle name="Percent 15 25 31" xfId="17934" xr:uid="{00000000-0005-0000-0000-000031460000}"/>
    <cellStyle name="Percent 15 25 32" xfId="17935" xr:uid="{00000000-0005-0000-0000-000032460000}"/>
    <cellStyle name="Percent 15 25 33" xfId="17936" xr:uid="{00000000-0005-0000-0000-000033460000}"/>
    <cellStyle name="Percent 15 25 34" xfId="17937" xr:uid="{00000000-0005-0000-0000-000034460000}"/>
    <cellStyle name="Percent 15 25 35" xfId="17938" xr:uid="{00000000-0005-0000-0000-000035460000}"/>
    <cellStyle name="Percent 15 25 4" xfId="17939" xr:uid="{00000000-0005-0000-0000-000036460000}"/>
    <cellStyle name="Percent 15 25 5" xfId="17940" xr:uid="{00000000-0005-0000-0000-000037460000}"/>
    <cellStyle name="Percent 15 25 6" xfId="17941" xr:uid="{00000000-0005-0000-0000-000038460000}"/>
    <cellStyle name="Percent 15 25 7" xfId="17942" xr:uid="{00000000-0005-0000-0000-000039460000}"/>
    <cellStyle name="Percent 15 25 8" xfId="17943" xr:uid="{00000000-0005-0000-0000-00003A460000}"/>
    <cellStyle name="Percent 15 25 9" xfId="17944" xr:uid="{00000000-0005-0000-0000-00003B460000}"/>
    <cellStyle name="Percent 15 3" xfId="17945" xr:uid="{00000000-0005-0000-0000-00003C460000}"/>
    <cellStyle name="Percent 15 3 10" xfId="17946" xr:uid="{00000000-0005-0000-0000-00003D460000}"/>
    <cellStyle name="Percent 15 3 11" xfId="17947" xr:uid="{00000000-0005-0000-0000-00003E460000}"/>
    <cellStyle name="Percent 15 3 12" xfId="17948" xr:uid="{00000000-0005-0000-0000-00003F460000}"/>
    <cellStyle name="Percent 15 3 13" xfId="17949" xr:uid="{00000000-0005-0000-0000-000040460000}"/>
    <cellStyle name="Percent 15 3 14" xfId="17950" xr:uid="{00000000-0005-0000-0000-000041460000}"/>
    <cellStyle name="Percent 15 3 15" xfId="17951" xr:uid="{00000000-0005-0000-0000-000042460000}"/>
    <cellStyle name="Percent 15 3 16" xfId="17952" xr:uid="{00000000-0005-0000-0000-000043460000}"/>
    <cellStyle name="Percent 15 3 17" xfId="17953" xr:uid="{00000000-0005-0000-0000-000044460000}"/>
    <cellStyle name="Percent 15 3 18" xfId="17954" xr:uid="{00000000-0005-0000-0000-000045460000}"/>
    <cellStyle name="Percent 15 3 19" xfId="17955" xr:uid="{00000000-0005-0000-0000-000046460000}"/>
    <cellStyle name="Percent 15 3 2" xfId="17956" xr:uid="{00000000-0005-0000-0000-000047460000}"/>
    <cellStyle name="Percent 15 3 20" xfId="17957" xr:uid="{00000000-0005-0000-0000-000048460000}"/>
    <cellStyle name="Percent 15 3 21" xfId="17958" xr:uid="{00000000-0005-0000-0000-000049460000}"/>
    <cellStyle name="Percent 15 3 22" xfId="17959" xr:uid="{00000000-0005-0000-0000-00004A460000}"/>
    <cellStyle name="Percent 15 3 23" xfId="17960" xr:uid="{00000000-0005-0000-0000-00004B460000}"/>
    <cellStyle name="Percent 15 3 24" xfId="17961" xr:uid="{00000000-0005-0000-0000-00004C460000}"/>
    <cellStyle name="Percent 15 3 25" xfId="17962" xr:uid="{00000000-0005-0000-0000-00004D460000}"/>
    <cellStyle name="Percent 15 3 26" xfId="17963" xr:uid="{00000000-0005-0000-0000-00004E460000}"/>
    <cellStyle name="Percent 15 3 27" xfId="17964" xr:uid="{00000000-0005-0000-0000-00004F460000}"/>
    <cellStyle name="Percent 15 3 28" xfId="17965" xr:uid="{00000000-0005-0000-0000-000050460000}"/>
    <cellStyle name="Percent 15 3 29" xfId="17966" xr:uid="{00000000-0005-0000-0000-000051460000}"/>
    <cellStyle name="Percent 15 3 3" xfId="17967" xr:uid="{00000000-0005-0000-0000-000052460000}"/>
    <cellStyle name="Percent 15 3 30" xfId="17968" xr:uid="{00000000-0005-0000-0000-000053460000}"/>
    <cellStyle name="Percent 15 3 31" xfId="17969" xr:uid="{00000000-0005-0000-0000-000054460000}"/>
    <cellStyle name="Percent 15 3 32" xfId="17970" xr:uid="{00000000-0005-0000-0000-000055460000}"/>
    <cellStyle name="Percent 15 3 33" xfId="17971" xr:uid="{00000000-0005-0000-0000-000056460000}"/>
    <cellStyle name="Percent 15 3 34" xfId="17972" xr:uid="{00000000-0005-0000-0000-000057460000}"/>
    <cellStyle name="Percent 15 3 35" xfId="17973" xr:uid="{00000000-0005-0000-0000-000058460000}"/>
    <cellStyle name="Percent 15 3 4" xfId="17974" xr:uid="{00000000-0005-0000-0000-000059460000}"/>
    <cellStyle name="Percent 15 3 5" xfId="17975" xr:uid="{00000000-0005-0000-0000-00005A460000}"/>
    <cellStyle name="Percent 15 3 6" xfId="17976" xr:uid="{00000000-0005-0000-0000-00005B460000}"/>
    <cellStyle name="Percent 15 3 7" xfId="17977" xr:uid="{00000000-0005-0000-0000-00005C460000}"/>
    <cellStyle name="Percent 15 3 8" xfId="17978" xr:uid="{00000000-0005-0000-0000-00005D460000}"/>
    <cellStyle name="Percent 15 3 9" xfId="17979" xr:uid="{00000000-0005-0000-0000-00005E460000}"/>
    <cellStyle name="Percent 15 4" xfId="17980" xr:uid="{00000000-0005-0000-0000-00005F460000}"/>
    <cellStyle name="Percent 15 4 10" xfId="17981" xr:uid="{00000000-0005-0000-0000-000060460000}"/>
    <cellStyle name="Percent 15 4 11" xfId="17982" xr:uid="{00000000-0005-0000-0000-000061460000}"/>
    <cellStyle name="Percent 15 4 12" xfId="17983" xr:uid="{00000000-0005-0000-0000-000062460000}"/>
    <cellStyle name="Percent 15 4 13" xfId="17984" xr:uid="{00000000-0005-0000-0000-000063460000}"/>
    <cellStyle name="Percent 15 4 14" xfId="17985" xr:uid="{00000000-0005-0000-0000-000064460000}"/>
    <cellStyle name="Percent 15 4 15" xfId="17986" xr:uid="{00000000-0005-0000-0000-000065460000}"/>
    <cellStyle name="Percent 15 4 16" xfId="17987" xr:uid="{00000000-0005-0000-0000-000066460000}"/>
    <cellStyle name="Percent 15 4 17" xfId="17988" xr:uid="{00000000-0005-0000-0000-000067460000}"/>
    <cellStyle name="Percent 15 4 18" xfId="17989" xr:uid="{00000000-0005-0000-0000-000068460000}"/>
    <cellStyle name="Percent 15 4 19" xfId="17990" xr:uid="{00000000-0005-0000-0000-000069460000}"/>
    <cellStyle name="Percent 15 4 2" xfId="17991" xr:uid="{00000000-0005-0000-0000-00006A460000}"/>
    <cellStyle name="Percent 15 4 20" xfId="17992" xr:uid="{00000000-0005-0000-0000-00006B460000}"/>
    <cellStyle name="Percent 15 4 21" xfId="17993" xr:uid="{00000000-0005-0000-0000-00006C460000}"/>
    <cellStyle name="Percent 15 4 22" xfId="17994" xr:uid="{00000000-0005-0000-0000-00006D460000}"/>
    <cellStyle name="Percent 15 4 23" xfId="17995" xr:uid="{00000000-0005-0000-0000-00006E460000}"/>
    <cellStyle name="Percent 15 4 24" xfId="17996" xr:uid="{00000000-0005-0000-0000-00006F460000}"/>
    <cellStyle name="Percent 15 4 25" xfId="17997" xr:uid="{00000000-0005-0000-0000-000070460000}"/>
    <cellStyle name="Percent 15 4 26" xfId="17998" xr:uid="{00000000-0005-0000-0000-000071460000}"/>
    <cellStyle name="Percent 15 4 27" xfId="17999" xr:uid="{00000000-0005-0000-0000-000072460000}"/>
    <cellStyle name="Percent 15 4 28" xfId="18000" xr:uid="{00000000-0005-0000-0000-000073460000}"/>
    <cellStyle name="Percent 15 4 29" xfId="18001" xr:uid="{00000000-0005-0000-0000-000074460000}"/>
    <cellStyle name="Percent 15 4 3" xfId="18002" xr:uid="{00000000-0005-0000-0000-000075460000}"/>
    <cellStyle name="Percent 15 4 30" xfId="18003" xr:uid="{00000000-0005-0000-0000-000076460000}"/>
    <cellStyle name="Percent 15 4 31" xfId="18004" xr:uid="{00000000-0005-0000-0000-000077460000}"/>
    <cellStyle name="Percent 15 4 32" xfId="18005" xr:uid="{00000000-0005-0000-0000-000078460000}"/>
    <cellStyle name="Percent 15 4 33" xfId="18006" xr:uid="{00000000-0005-0000-0000-000079460000}"/>
    <cellStyle name="Percent 15 4 34" xfId="18007" xr:uid="{00000000-0005-0000-0000-00007A460000}"/>
    <cellStyle name="Percent 15 4 35" xfId="18008" xr:uid="{00000000-0005-0000-0000-00007B460000}"/>
    <cellStyle name="Percent 15 4 4" xfId="18009" xr:uid="{00000000-0005-0000-0000-00007C460000}"/>
    <cellStyle name="Percent 15 4 5" xfId="18010" xr:uid="{00000000-0005-0000-0000-00007D460000}"/>
    <cellStyle name="Percent 15 4 6" xfId="18011" xr:uid="{00000000-0005-0000-0000-00007E460000}"/>
    <cellStyle name="Percent 15 4 7" xfId="18012" xr:uid="{00000000-0005-0000-0000-00007F460000}"/>
    <cellStyle name="Percent 15 4 8" xfId="18013" xr:uid="{00000000-0005-0000-0000-000080460000}"/>
    <cellStyle name="Percent 15 4 9" xfId="18014" xr:uid="{00000000-0005-0000-0000-000081460000}"/>
    <cellStyle name="Percent 15 5" xfId="18015" xr:uid="{00000000-0005-0000-0000-000082460000}"/>
    <cellStyle name="Percent 15 5 10" xfId="18016" xr:uid="{00000000-0005-0000-0000-000083460000}"/>
    <cellStyle name="Percent 15 5 11" xfId="18017" xr:uid="{00000000-0005-0000-0000-000084460000}"/>
    <cellStyle name="Percent 15 5 12" xfId="18018" xr:uid="{00000000-0005-0000-0000-000085460000}"/>
    <cellStyle name="Percent 15 5 13" xfId="18019" xr:uid="{00000000-0005-0000-0000-000086460000}"/>
    <cellStyle name="Percent 15 5 14" xfId="18020" xr:uid="{00000000-0005-0000-0000-000087460000}"/>
    <cellStyle name="Percent 15 5 15" xfId="18021" xr:uid="{00000000-0005-0000-0000-000088460000}"/>
    <cellStyle name="Percent 15 5 16" xfId="18022" xr:uid="{00000000-0005-0000-0000-000089460000}"/>
    <cellStyle name="Percent 15 5 17" xfId="18023" xr:uid="{00000000-0005-0000-0000-00008A460000}"/>
    <cellStyle name="Percent 15 5 18" xfId="18024" xr:uid="{00000000-0005-0000-0000-00008B460000}"/>
    <cellStyle name="Percent 15 5 19" xfId="18025" xr:uid="{00000000-0005-0000-0000-00008C460000}"/>
    <cellStyle name="Percent 15 5 2" xfId="18026" xr:uid="{00000000-0005-0000-0000-00008D460000}"/>
    <cellStyle name="Percent 15 5 20" xfId="18027" xr:uid="{00000000-0005-0000-0000-00008E460000}"/>
    <cellStyle name="Percent 15 5 21" xfId="18028" xr:uid="{00000000-0005-0000-0000-00008F460000}"/>
    <cellStyle name="Percent 15 5 22" xfId="18029" xr:uid="{00000000-0005-0000-0000-000090460000}"/>
    <cellStyle name="Percent 15 5 23" xfId="18030" xr:uid="{00000000-0005-0000-0000-000091460000}"/>
    <cellStyle name="Percent 15 5 24" xfId="18031" xr:uid="{00000000-0005-0000-0000-000092460000}"/>
    <cellStyle name="Percent 15 5 25" xfId="18032" xr:uid="{00000000-0005-0000-0000-000093460000}"/>
    <cellStyle name="Percent 15 5 26" xfId="18033" xr:uid="{00000000-0005-0000-0000-000094460000}"/>
    <cellStyle name="Percent 15 5 27" xfId="18034" xr:uid="{00000000-0005-0000-0000-000095460000}"/>
    <cellStyle name="Percent 15 5 28" xfId="18035" xr:uid="{00000000-0005-0000-0000-000096460000}"/>
    <cellStyle name="Percent 15 5 29" xfId="18036" xr:uid="{00000000-0005-0000-0000-000097460000}"/>
    <cellStyle name="Percent 15 5 3" xfId="18037" xr:uid="{00000000-0005-0000-0000-000098460000}"/>
    <cellStyle name="Percent 15 5 30" xfId="18038" xr:uid="{00000000-0005-0000-0000-000099460000}"/>
    <cellStyle name="Percent 15 5 31" xfId="18039" xr:uid="{00000000-0005-0000-0000-00009A460000}"/>
    <cellStyle name="Percent 15 5 32" xfId="18040" xr:uid="{00000000-0005-0000-0000-00009B460000}"/>
    <cellStyle name="Percent 15 5 33" xfId="18041" xr:uid="{00000000-0005-0000-0000-00009C460000}"/>
    <cellStyle name="Percent 15 5 34" xfId="18042" xr:uid="{00000000-0005-0000-0000-00009D460000}"/>
    <cellStyle name="Percent 15 5 35" xfId="18043" xr:uid="{00000000-0005-0000-0000-00009E460000}"/>
    <cellStyle name="Percent 15 5 4" xfId="18044" xr:uid="{00000000-0005-0000-0000-00009F460000}"/>
    <cellStyle name="Percent 15 5 5" xfId="18045" xr:uid="{00000000-0005-0000-0000-0000A0460000}"/>
    <cellStyle name="Percent 15 5 6" xfId="18046" xr:uid="{00000000-0005-0000-0000-0000A1460000}"/>
    <cellStyle name="Percent 15 5 7" xfId="18047" xr:uid="{00000000-0005-0000-0000-0000A2460000}"/>
    <cellStyle name="Percent 15 5 8" xfId="18048" xr:uid="{00000000-0005-0000-0000-0000A3460000}"/>
    <cellStyle name="Percent 15 5 9" xfId="18049" xr:uid="{00000000-0005-0000-0000-0000A4460000}"/>
    <cellStyle name="Percent 15 6" xfId="18050" xr:uid="{00000000-0005-0000-0000-0000A5460000}"/>
    <cellStyle name="Percent 15 6 10" xfId="18051" xr:uid="{00000000-0005-0000-0000-0000A6460000}"/>
    <cellStyle name="Percent 15 6 11" xfId="18052" xr:uid="{00000000-0005-0000-0000-0000A7460000}"/>
    <cellStyle name="Percent 15 6 12" xfId="18053" xr:uid="{00000000-0005-0000-0000-0000A8460000}"/>
    <cellStyle name="Percent 15 6 13" xfId="18054" xr:uid="{00000000-0005-0000-0000-0000A9460000}"/>
    <cellStyle name="Percent 15 6 14" xfId="18055" xr:uid="{00000000-0005-0000-0000-0000AA460000}"/>
    <cellStyle name="Percent 15 6 15" xfId="18056" xr:uid="{00000000-0005-0000-0000-0000AB460000}"/>
    <cellStyle name="Percent 15 6 16" xfId="18057" xr:uid="{00000000-0005-0000-0000-0000AC460000}"/>
    <cellStyle name="Percent 15 6 17" xfId="18058" xr:uid="{00000000-0005-0000-0000-0000AD460000}"/>
    <cellStyle name="Percent 15 6 18" xfId="18059" xr:uid="{00000000-0005-0000-0000-0000AE460000}"/>
    <cellStyle name="Percent 15 6 19" xfId="18060" xr:uid="{00000000-0005-0000-0000-0000AF460000}"/>
    <cellStyle name="Percent 15 6 2" xfId="18061" xr:uid="{00000000-0005-0000-0000-0000B0460000}"/>
    <cellStyle name="Percent 15 6 20" xfId="18062" xr:uid="{00000000-0005-0000-0000-0000B1460000}"/>
    <cellStyle name="Percent 15 6 21" xfId="18063" xr:uid="{00000000-0005-0000-0000-0000B2460000}"/>
    <cellStyle name="Percent 15 6 22" xfId="18064" xr:uid="{00000000-0005-0000-0000-0000B3460000}"/>
    <cellStyle name="Percent 15 6 23" xfId="18065" xr:uid="{00000000-0005-0000-0000-0000B4460000}"/>
    <cellStyle name="Percent 15 6 24" xfId="18066" xr:uid="{00000000-0005-0000-0000-0000B5460000}"/>
    <cellStyle name="Percent 15 6 25" xfId="18067" xr:uid="{00000000-0005-0000-0000-0000B6460000}"/>
    <cellStyle name="Percent 15 6 26" xfId="18068" xr:uid="{00000000-0005-0000-0000-0000B7460000}"/>
    <cellStyle name="Percent 15 6 27" xfId="18069" xr:uid="{00000000-0005-0000-0000-0000B8460000}"/>
    <cellStyle name="Percent 15 6 28" xfId="18070" xr:uid="{00000000-0005-0000-0000-0000B9460000}"/>
    <cellStyle name="Percent 15 6 29" xfId="18071" xr:uid="{00000000-0005-0000-0000-0000BA460000}"/>
    <cellStyle name="Percent 15 6 3" xfId="18072" xr:uid="{00000000-0005-0000-0000-0000BB460000}"/>
    <cellStyle name="Percent 15 6 30" xfId="18073" xr:uid="{00000000-0005-0000-0000-0000BC460000}"/>
    <cellStyle name="Percent 15 6 31" xfId="18074" xr:uid="{00000000-0005-0000-0000-0000BD460000}"/>
    <cellStyle name="Percent 15 6 32" xfId="18075" xr:uid="{00000000-0005-0000-0000-0000BE460000}"/>
    <cellStyle name="Percent 15 6 33" xfId="18076" xr:uid="{00000000-0005-0000-0000-0000BF460000}"/>
    <cellStyle name="Percent 15 6 34" xfId="18077" xr:uid="{00000000-0005-0000-0000-0000C0460000}"/>
    <cellStyle name="Percent 15 6 35" xfId="18078" xr:uid="{00000000-0005-0000-0000-0000C1460000}"/>
    <cellStyle name="Percent 15 6 4" xfId="18079" xr:uid="{00000000-0005-0000-0000-0000C2460000}"/>
    <cellStyle name="Percent 15 6 5" xfId="18080" xr:uid="{00000000-0005-0000-0000-0000C3460000}"/>
    <cellStyle name="Percent 15 6 6" xfId="18081" xr:uid="{00000000-0005-0000-0000-0000C4460000}"/>
    <cellStyle name="Percent 15 6 7" xfId="18082" xr:uid="{00000000-0005-0000-0000-0000C5460000}"/>
    <cellStyle name="Percent 15 6 8" xfId="18083" xr:uid="{00000000-0005-0000-0000-0000C6460000}"/>
    <cellStyle name="Percent 15 6 9" xfId="18084" xr:uid="{00000000-0005-0000-0000-0000C7460000}"/>
    <cellStyle name="Percent 15 7" xfId="18085" xr:uid="{00000000-0005-0000-0000-0000C8460000}"/>
    <cellStyle name="Percent 15 7 10" xfId="18086" xr:uid="{00000000-0005-0000-0000-0000C9460000}"/>
    <cellStyle name="Percent 15 7 11" xfId="18087" xr:uid="{00000000-0005-0000-0000-0000CA460000}"/>
    <cellStyle name="Percent 15 7 12" xfId="18088" xr:uid="{00000000-0005-0000-0000-0000CB460000}"/>
    <cellStyle name="Percent 15 7 13" xfId="18089" xr:uid="{00000000-0005-0000-0000-0000CC460000}"/>
    <cellStyle name="Percent 15 7 14" xfId="18090" xr:uid="{00000000-0005-0000-0000-0000CD460000}"/>
    <cellStyle name="Percent 15 7 15" xfId="18091" xr:uid="{00000000-0005-0000-0000-0000CE460000}"/>
    <cellStyle name="Percent 15 7 16" xfId="18092" xr:uid="{00000000-0005-0000-0000-0000CF460000}"/>
    <cellStyle name="Percent 15 7 17" xfId="18093" xr:uid="{00000000-0005-0000-0000-0000D0460000}"/>
    <cellStyle name="Percent 15 7 18" xfId="18094" xr:uid="{00000000-0005-0000-0000-0000D1460000}"/>
    <cellStyle name="Percent 15 7 19" xfId="18095" xr:uid="{00000000-0005-0000-0000-0000D2460000}"/>
    <cellStyle name="Percent 15 7 2" xfId="18096" xr:uid="{00000000-0005-0000-0000-0000D3460000}"/>
    <cellStyle name="Percent 15 7 20" xfId="18097" xr:uid="{00000000-0005-0000-0000-0000D4460000}"/>
    <cellStyle name="Percent 15 7 21" xfId="18098" xr:uid="{00000000-0005-0000-0000-0000D5460000}"/>
    <cellStyle name="Percent 15 7 22" xfId="18099" xr:uid="{00000000-0005-0000-0000-0000D6460000}"/>
    <cellStyle name="Percent 15 7 23" xfId="18100" xr:uid="{00000000-0005-0000-0000-0000D7460000}"/>
    <cellStyle name="Percent 15 7 24" xfId="18101" xr:uid="{00000000-0005-0000-0000-0000D8460000}"/>
    <cellStyle name="Percent 15 7 25" xfId="18102" xr:uid="{00000000-0005-0000-0000-0000D9460000}"/>
    <cellStyle name="Percent 15 7 26" xfId="18103" xr:uid="{00000000-0005-0000-0000-0000DA460000}"/>
    <cellStyle name="Percent 15 7 27" xfId="18104" xr:uid="{00000000-0005-0000-0000-0000DB460000}"/>
    <cellStyle name="Percent 15 7 28" xfId="18105" xr:uid="{00000000-0005-0000-0000-0000DC460000}"/>
    <cellStyle name="Percent 15 7 29" xfId="18106" xr:uid="{00000000-0005-0000-0000-0000DD460000}"/>
    <cellStyle name="Percent 15 7 3" xfId="18107" xr:uid="{00000000-0005-0000-0000-0000DE460000}"/>
    <cellStyle name="Percent 15 7 30" xfId="18108" xr:uid="{00000000-0005-0000-0000-0000DF460000}"/>
    <cellStyle name="Percent 15 7 31" xfId="18109" xr:uid="{00000000-0005-0000-0000-0000E0460000}"/>
    <cellStyle name="Percent 15 7 32" xfId="18110" xr:uid="{00000000-0005-0000-0000-0000E1460000}"/>
    <cellStyle name="Percent 15 7 33" xfId="18111" xr:uid="{00000000-0005-0000-0000-0000E2460000}"/>
    <cellStyle name="Percent 15 7 34" xfId="18112" xr:uid="{00000000-0005-0000-0000-0000E3460000}"/>
    <cellStyle name="Percent 15 7 35" xfId="18113" xr:uid="{00000000-0005-0000-0000-0000E4460000}"/>
    <cellStyle name="Percent 15 7 4" xfId="18114" xr:uid="{00000000-0005-0000-0000-0000E5460000}"/>
    <cellStyle name="Percent 15 7 5" xfId="18115" xr:uid="{00000000-0005-0000-0000-0000E6460000}"/>
    <cellStyle name="Percent 15 7 6" xfId="18116" xr:uid="{00000000-0005-0000-0000-0000E7460000}"/>
    <cellStyle name="Percent 15 7 7" xfId="18117" xr:uid="{00000000-0005-0000-0000-0000E8460000}"/>
    <cellStyle name="Percent 15 7 8" xfId="18118" xr:uid="{00000000-0005-0000-0000-0000E9460000}"/>
    <cellStyle name="Percent 15 7 9" xfId="18119" xr:uid="{00000000-0005-0000-0000-0000EA460000}"/>
    <cellStyle name="Percent 15 8" xfId="18120" xr:uid="{00000000-0005-0000-0000-0000EB460000}"/>
    <cellStyle name="Percent 15 8 10" xfId="18121" xr:uid="{00000000-0005-0000-0000-0000EC460000}"/>
    <cellStyle name="Percent 15 8 11" xfId="18122" xr:uid="{00000000-0005-0000-0000-0000ED460000}"/>
    <cellStyle name="Percent 15 8 12" xfId="18123" xr:uid="{00000000-0005-0000-0000-0000EE460000}"/>
    <cellStyle name="Percent 15 8 13" xfId="18124" xr:uid="{00000000-0005-0000-0000-0000EF460000}"/>
    <cellStyle name="Percent 15 8 14" xfId="18125" xr:uid="{00000000-0005-0000-0000-0000F0460000}"/>
    <cellStyle name="Percent 15 8 15" xfId="18126" xr:uid="{00000000-0005-0000-0000-0000F1460000}"/>
    <cellStyle name="Percent 15 8 16" xfId="18127" xr:uid="{00000000-0005-0000-0000-0000F2460000}"/>
    <cellStyle name="Percent 15 8 17" xfId="18128" xr:uid="{00000000-0005-0000-0000-0000F3460000}"/>
    <cellStyle name="Percent 15 8 18" xfId="18129" xr:uid="{00000000-0005-0000-0000-0000F4460000}"/>
    <cellStyle name="Percent 15 8 19" xfId="18130" xr:uid="{00000000-0005-0000-0000-0000F5460000}"/>
    <cellStyle name="Percent 15 8 2" xfId="18131" xr:uid="{00000000-0005-0000-0000-0000F6460000}"/>
    <cellStyle name="Percent 15 8 20" xfId="18132" xr:uid="{00000000-0005-0000-0000-0000F7460000}"/>
    <cellStyle name="Percent 15 8 21" xfId="18133" xr:uid="{00000000-0005-0000-0000-0000F8460000}"/>
    <cellStyle name="Percent 15 8 22" xfId="18134" xr:uid="{00000000-0005-0000-0000-0000F9460000}"/>
    <cellStyle name="Percent 15 8 23" xfId="18135" xr:uid="{00000000-0005-0000-0000-0000FA460000}"/>
    <cellStyle name="Percent 15 8 24" xfId="18136" xr:uid="{00000000-0005-0000-0000-0000FB460000}"/>
    <cellStyle name="Percent 15 8 25" xfId="18137" xr:uid="{00000000-0005-0000-0000-0000FC460000}"/>
    <cellStyle name="Percent 15 8 26" xfId="18138" xr:uid="{00000000-0005-0000-0000-0000FD460000}"/>
    <cellStyle name="Percent 15 8 27" xfId="18139" xr:uid="{00000000-0005-0000-0000-0000FE460000}"/>
    <cellStyle name="Percent 15 8 28" xfId="18140" xr:uid="{00000000-0005-0000-0000-0000FF460000}"/>
    <cellStyle name="Percent 15 8 29" xfId="18141" xr:uid="{00000000-0005-0000-0000-000000470000}"/>
    <cellStyle name="Percent 15 8 3" xfId="18142" xr:uid="{00000000-0005-0000-0000-000001470000}"/>
    <cellStyle name="Percent 15 8 30" xfId="18143" xr:uid="{00000000-0005-0000-0000-000002470000}"/>
    <cellStyle name="Percent 15 8 31" xfId="18144" xr:uid="{00000000-0005-0000-0000-000003470000}"/>
    <cellStyle name="Percent 15 8 32" xfId="18145" xr:uid="{00000000-0005-0000-0000-000004470000}"/>
    <cellStyle name="Percent 15 8 33" xfId="18146" xr:uid="{00000000-0005-0000-0000-000005470000}"/>
    <cellStyle name="Percent 15 8 34" xfId="18147" xr:uid="{00000000-0005-0000-0000-000006470000}"/>
    <cellStyle name="Percent 15 8 35" xfId="18148" xr:uid="{00000000-0005-0000-0000-000007470000}"/>
    <cellStyle name="Percent 15 8 4" xfId="18149" xr:uid="{00000000-0005-0000-0000-000008470000}"/>
    <cellStyle name="Percent 15 8 5" xfId="18150" xr:uid="{00000000-0005-0000-0000-000009470000}"/>
    <cellStyle name="Percent 15 8 6" xfId="18151" xr:uid="{00000000-0005-0000-0000-00000A470000}"/>
    <cellStyle name="Percent 15 8 7" xfId="18152" xr:uid="{00000000-0005-0000-0000-00000B470000}"/>
    <cellStyle name="Percent 15 8 8" xfId="18153" xr:uid="{00000000-0005-0000-0000-00000C470000}"/>
    <cellStyle name="Percent 15 8 9" xfId="18154" xr:uid="{00000000-0005-0000-0000-00000D470000}"/>
    <cellStyle name="Percent 15 9" xfId="18155" xr:uid="{00000000-0005-0000-0000-00000E470000}"/>
    <cellStyle name="Percent 15 9 10" xfId="18156" xr:uid="{00000000-0005-0000-0000-00000F470000}"/>
    <cellStyle name="Percent 15 9 11" xfId="18157" xr:uid="{00000000-0005-0000-0000-000010470000}"/>
    <cellStyle name="Percent 15 9 12" xfId="18158" xr:uid="{00000000-0005-0000-0000-000011470000}"/>
    <cellStyle name="Percent 15 9 13" xfId="18159" xr:uid="{00000000-0005-0000-0000-000012470000}"/>
    <cellStyle name="Percent 15 9 14" xfId="18160" xr:uid="{00000000-0005-0000-0000-000013470000}"/>
    <cellStyle name="Percent 15 9 15" xfId="18161" xr:uid="{00000000-0005-0000-0000-000014470000}"/>
    <cellStyle name="Percent 15 9 16" xfId="18162" xr:uid="{00000000-0005-0000-0000-000015470000}"/>
    <cellStyle name="Percent 15 9 17" xfId="18163" xr:uid="{00000000-0005-0000-0000-000016470000}"/>
    <cellStyle name="Percent 15 9 18" xfId="18164" xr:uid="{00000000-0005-0000-0000-000017470000}"/>
    <cellStyle name="Percent 15 9 19" xfId="18165" xr:uid="{00000000-0005-0000-0000-000018470000}"/>
    <cellStyle name="Percent 15 9 2" xfId="18166" xr:uid="{00000000-0005-0000-0000-000019470000}"/>
    <cellStyle name="Percent 15 9 20" xfId="18167" xr:uid="{00000000-0005-0000-0000-00001A470000}"/>
    <cellStyle name="Percent 15 9 21" xfId="18168" xr:uid="{00000000-0005-0000-0000-00001B470000}"/>
    <cellStyle name="Percent 15 9 22" xfId="18169" xr:uid="{00000000-0005-0000-0000-00001C470000}"/>
    <cellStyle name="Percent 15 9 23" xfId="18170" xr:uid="{00000000-0005-0000-0000-00001D470000}"/>
    <cellStyle name="Percent 15 9 24" xfId="18171" xr:uid="{00000000-0005-0000-0000-00001E470000}"/>
    <cellStyle name="Percent 15 9 25" xfId="18172" xr:uid="{00000000-0005-0000-0000-00001F470000}"/>
    <cellStyle name="Percent 15 9 26" xfId="18173" xr:uid="{00000000-0005-0000-0000-000020470000}"/>
    <cellStyle name="Percent 15 9 27" xfId="18174" xr:uid="{00000000-0005-0000-0000-000021470000}"/>
    <cellStyle name="Percent 15 9 28" xfId="18175" xr:uid="{00000000-0005-0000-0000-000022470000}"/>
    <cellStyle name="Percent 15 9 29" xfId="18176" xr:uid="{00000000-0005-0000-0000-000023470000}"/>
    <cellStyle name="Percent 15 9 3" xfId="18177" xr:uid="{00000000-0005-0000-0000-000024470000}"/>
    <cellStyle name="Percent 15 9 30" xfId="18178" xr:uid="{00000000-0005-0000-0000-000025470000}"/>
    <cellStyle name="Percent 15 9 31" xfId="18179" xr:uid="{00000000-0005-0000-0000-000026470000}"/>
    <cellStyle name="Percent 15 9 32" xfId="18180" xr:uid="{00000000-0005-0000-0000-000027470000}"/>
    <cellStyle name="Percent 15 9 33" xfId="18181" xr:uid="{00000000-0005-0000-0000-000028470000}"/>
    <cellStyle name="Percent 15 9 34" xfId="18182" xr:uid="{00000000-0005-0000-0000-000029470000}"/>
    <cellStyle name="Percent 15 9 35" xfId="18183" xr:uid="{00000000-0005-0000-0000-00002A470000}"/>
    <cellStyle name="Percent 15 9 4" xfId="18184" xr:uid="{00000000-0005-0000-0000-00002B470000}"/>
    <cellStyle name="Percent 15 9 5" xfId="18185" xr:uid="{00000000-0005-0000-0000-00002C470000}"/>
    <cellStyle name="Percent 15 9 6" xfId="18186" xr:uid="{00000000-0005-0000-0000-00002D470000}"/>
    <cellStyle name="Percent 15 9 7" xfId="18187" xr:uid="{00000000-0005-0000-0000-00002E470000}"/>
    <cellStyle name="Percent 15 9 8" xfId="18188" xr:uid="{00000000-0005-0000-0000-00002F470000}"/>
    <cellStyle name="Percent 15 9 9" xfId="18189" xr:uid="{00000000-0005-0000-0000-000030470000}"/>
    <cellStyle name="Percent 16" xfId="18190" xr:uid="{00000000-0005-0000-0000-000031470000}"/>
    <cellStyle name="Percent 16 10" xfId="18191" xr:uid="{00000000-0005-0000-0000-000032470000}"/>
    <cellStyle name="Percent 16 10 10" xfId="18192" xr:uid="{00000000-0005-0000-0000-000033470000}"/>
    <cellStyle name="Percent 16 10 11" xfId="18193" xr:uid="{00000000-0005-0000-0000-000034470000}"/>
    <cellStyle name="Percent 16 10 12" xfId="18194" xr:uid="{00000000-0005-0000-0000-000035470000}"/>
    <cellStyle name="Percent 16 10 13" xfId="18195" xr:uid="{00000000-0005-0000-0000-000036470000}"/>
    <cellStyle name="Percent 16 10 14" xfId="18196" xr:uid="{00000000-0005-0000-0000-000037470000}"/>
    <cellStyle name="Percent 16 10 15" xfId="18197" xr:uid="{00000000-0005-0000-0000-000038470000}"/>
    <cellStyle name="Percent 16 10 16" xfId="18198" xr:uid="{00000000-0005-0000-0000-000039470000}"/>
    <cellStyle name="Percent 16 10 17" xfId="18199" xr:uid="{00000000-0005-0000-0000-00003A470000}"/>
    <cellStyle name="Percent 16 10 18" xfId="18200" xr:uid="{00000000-0005-0000-0000-00003B470000}"/>
    <cellStyle name="Percent 16 10 19" xfId="18201" xr:uid="{00000000-0005-0000-0000-00003C470000}"/>
    <cellStyle name="Percent 16 10 2" xfId="18202" xr:uid="{00000000-0005-0000-0000-00003D470000}"/>
    <cellStyle name="Percent 16 10 20" xfId="18203" xr:uid="{00000000-0005-0000-0000-00003E470000}"/>
    <cellStyle name="Percent 16 10 21" xfId="18204" xr:uid="{00000000-0005-0000-0000-00003F470000}"/>
    <cellStyle name="Percent 16 10 22" xfId="18205" xr:uid="{00000000-0005-0000-0000-000040470000}"/>
    <cellStyle name="Percent 16 10 23" xfId="18206" xr:uid="{00000000-0005-0000-0000-000041470000}"/>
    <cellStyle name="Percent 16 10 24" xfId="18207" xr:uid="{00000000-0005-0000-0000-000042470000}"/>
    <cellStyle name="Percent 16 10 25" xfId="18208" xr:uid="{00000000-0005-0000-0000-000043470000}"/>
    <cellStyle name="Percent 16 10 26" xfId="18209" xr:uid="{00000000-0005-0000-0000-000044470000}"/>
    <cellStyle name="Percent 16 10 27" xfId="18210" xr:uid="{00000000-0005-0000-0000-000045470000}"/>
    <cellStyle name="Percent 16 10 28" xfId="18211" xr:uid="{00000000-0005-0000-0000-000046470000}"/>
    <cellStyle name="Percent 16 10 29" xfId="18212" xr:uid="{00000000-0005-0000-0000-000047470000}"/>
    <cellStyle name="Percent 16 10 3" xfId="18213" xr:uid="{00000000-0005-0000-0000-000048470000}"/>
    <cellStyle name="Percent 16 10 30" xfId="18214" xr:uid="{00000000-0005-0000-0000-000049470000}"/>
    <cellStyle name="Percent 16 10 31" xfId="18215" xr:uid="{00000000-0005-0000-0000-00004A470000}"/>
    <cellStyle name="Percent 16 10 32" xfId="18216" xr:uid="{00000000-0005-0000-0000-00004B470000}"/>
    <cellStyle name="Percent 16 10 33" xfId="18217" xr:uid="{00000000-0005-0000-0000-00004C470000}"/>
    <cellStyle name="Percent 16 10 34" xfId="18218" xr:uid="{00000000-0005-0000-0000-00004D470000}"/>
    <cellStyle name="Percent 16 10 35" xfId="18219" xr:uid="{00000000-0005-0000-0000-00004E470000}"/>
    <cellStyle name="Percent 16 10 4" xfId="18220" xr:uid="{00000000-0005-0000-0000-00004F470000}"/>
    <cellStyle name="Percent 16 10 5" xfId="18221" xr:uid="{00000000-0005-0000-0000-000050470000}"/>
    <cellStyle name="Percent 16 10 6" xfId="18222" xr:uid="{00000000-0005-0000-0000-000051470000}"/>
    <cellStyle name="Percent 16 10 7" xfId="18223" xr:uid="{00000000-0005-0000-0000-000052470000}"/>
    <cellStyle name="Percent 16 10 8" xfId="18224" xr:uid="{00000000-0005-0000-0000-000053470000}"/>
    <cellStyle name="Percent 16 10 9" xfId="18225" xr:uid="{00000000-0005-0000-0000-000054470000}"/>
    <cellStyle name="Percent 16 11" xfId="18226" xr:uid="{00000000-0005-0000-0000-000055470000}"/>
    <cellStyle name="Percent 16 11 10" xfId="18227" xr:uid="{00000000-0005-0000-0000-000056470000}"/>
    <cellStyle name="Percent 16 11 11" xfId="18228" xr:uid="{00000000-0005-0000-0000-000057470000}"/>
    <cellStyle name="Percent 16 11 12" xfId="18229" xr:uid="{00000000-0005-0000-0000-000058470000}"/>
    <cellStyle name="Percent 16 11 13" xfId="18230" xr:uid="{00000000-0005-0000-0000-000059470000}"/>
    <cellStyle name="Percent 16 11 14" xfId="18231" xr:uid="{00000000-0005-0000-0000-00005A470000}"/>
    <cellStyle name="Percent 16 11 15" xfId="18232" xr:uid="{00000000-0005-0000-0000-00005B470000}"/>
    <cellStyle name="Percent 16 11 16" xfId="18233" xr:uid="{00000000-0005-0000-0000-00005C470000}"/>
    <cellStyle name="Percent 16 11 17" xfId="18234" xr:uid="{00000000-0005-0000-0000-00005D470000}"/>
    <cellStyle name="Percent 16 11 18" xfId="18235" xr:uid="{00000000-0005-0000-0000-00005E470000}"/>
    <cellStyle name="Percent 16 11 19" xfId="18236" xr:uid="{00000000-0005-0000-0000-00005F470000}"/>
    <cellStyle name="Percent 16 11 2" xfId="18237" xr:uid="{00000000-0005-0000-0000-000060470000}"/>
    <cellStyle name="Percent 16 11 20" xfId="18238" xr:uid="{00000000-0005-0000-0000-000061470000}"/>
    <cellStyle name="Percent 16 11 21" xfId="18239" xr:uid="{00000000-0005-0000-0000-000062470000}"/>
    <cellStyle name="Percent 16 11 22" xfId="18240" xr:uid="{00000000-0005-0000-0000-000063470000}"/>
    <cellStyle name="Percent 16 11 23" xfId="18241" xr:uid="{00000000-0005-0000-0000-000064470000}"/>
    <cellStyle name="Percent 16 11 24" xfId="18242" xr:uid="{00000000-0005-0000-0000-000065470000}"/>
    <cellStyle name="Percent 16 11 25" xfId="18243" xr:uid="{00000000-0005-0000-0000-000066470000}"/>
    <cellStyle name="Percent 16 11 26" xfId="18244" xr:uid="{00000000-0005-0000-0000-000067470000}"/>
    <cellStyle name="Percent 16 11 27" xfId="18245" xr:uid="{00000000-0005-0000-0000-000068470000}"/>
    <cellStyle name="Percent 16 11 28" xfId="18246" xr:uid="{00000000-0005-0000-0000-000069470000}"/>
    <cellStyle name="Percent 16 11 29" xfId="18247" xr:uid="{00000000-0005-0000-0000-00006A470000}"/>
    <cellStyle name="Percent 16 11 3" xfId="18248" xr:uid="{00000000-0005-0000-0000-00006B470000}"/>
    <cellStyle name="Percent 16 11 30" xfId="18249" xr:uid="{00000000-0005-0000-0000-00006C470000}"/>
    <cellStyle name="Percent 16 11 31" xfId="18250" xr:uid="{00000000-0005-0000-0000-00006D470000}"/>
    <cellStyle name="Percent 16 11 32" xfId="18251" xr:uid="{00000000-0005-0000-0000-00006E470000}"/>
    <cellStyle name="Percent 16 11 33" xfId="18252" xr:uid="{00000000-0005-0000-0000-00006F470000}"/>
    <cellStyle name="Percent 16 11 34" xfId="18253" xr:uid="{00000000-0005-0000-0000-000070470000}"/>
    <cellStyle name="Percent 16 11 35" xfId="18254" xr:uid="{00000000-0005-0000-0000-000071470000}"/>
    <cellStyle name="Percent 16 11 4" xfId="18255" xr:uid="{00000000-0005-0000-0000-000072470000}"/>
    <cellStyle name="Percent 16 11 5" xfId="18256" xr:uid="{00000000-0005-0000-0000-000073470000}"/>
    <cellStyle name="Percent 16 11 6" xfId="18257" xr:uid="{00000000-0005-0000-0000-000074470000}"/>
    <cellStyle name="Percent 16 11 7" xfId="18258" xr:uid="{00000000-0005-0000-0000-000075470000}"/>
    <cellStyle name="Percent 16 11 8" xfId="18259" xr:uid="{00000000-0005-0000-0000-000076470000}"/>
    <cellStyle name="Percent 16 11 9" xfId="18260" xr:uid="{00000000-0005-0000-0000-000077470000}"/>
    <cellStyle name="Percent 16 12" xfId="18261" xr:uid="{00000000-0005-0000-0000-000078470000}"/>
    <cellStyle name="Percent 16 12 10" xfId="18262" xr:uid="{00000000-0005-0000-0000-000079470000}"/>
    <cellStyle name="Percent 16 12 11" xfId="18263" xr:uid="{00000000-0005-0000-0000-00007A470000}"/>
    <cellStyle name="Percent 16 12 12" xfId="18264" xr:uid="{00000000-0005-0000-0000-00007B470000}"/>
    <cellStyle name="Percent 16 12 13" xfId="18265" xr:uid="{00000000-0005-0000-0000-00007C470000}"/>
    <cellStyle name="Percent 16 12 14" xfId="18266" xr:uid="{00000000-0005-0000-0000-00007D470000}"/>
    <cellStyle name="Percent 16 12 15" xfId="18267" xr:uid="{00000000-0005-0000-0000-00007E470000}"/>
    <cellStyle name="Percent 16 12 16" xfId="18268" xr:uid="{00000000-0005-0000-0000-00007F470000}"/>
    <cellStyle name="Percent 16 12 17" xfId="18269" xr:uid="{00000000-0005-0000-0000-000080470000}"/>
    <cellStyle name="Percent 16 12 18" xfId="18270" xr:uid="{00000000-0005-0000-0000-000081470000}"/>
    <cellStyle name="Percent 16 12 19" xfId="18271" xr:uid="{00000000-0005-0000-0000-000082470000}"/>
    <cellStyle name="Percent 16 12 2" xfId="18272" xr:uid="{00000000-0005-0000-0000-000083470000}"/>
    <cellStyle name="Percent 16 12 20" xfId="18273" xr:uid="{00000000-0005-0000-0000-000084470000}"/>
    <cellStyle name="Percent 16 12 21" xfId="18274" xr:uid="{00000000-0005-0000-0000-000085470000}"/>
    <cellStyle name="Percent 16 12 22" xfId="18275" xr:uid="{00000000-0005-0000-0000-000086470000}"/>
    <cellStyle name="Percent 16 12 23" xfId="18276" xr:uid="{00000000-0005-0000-0000-000087470000}"/>
    <cellStyle name="Percent 16 12 24" xfId="18277" xr:uid="{00000000-0005-0000-0000-000088470000}"/>
    <cellStyle name="Percent 16 12 25" xfId="18278" xr:uid="{00000000-0005-0000-0000-000089470000}"/>
    <cellStyle name="Percent 16 12 26" xfId="18279" xr:uid="{00000000-0005-0000-0000-00008A470000}"/>
    <cellStyle name="Percent 16 12 27" xfId="18280" xr:uid="{00000000-0005-0000-0000-00008B470000}"/>
    <cellStyle name="Percent 16 12 28" xfId="18281" xr:uid="{00000000-0005-0000-0000-00008C470000}"/>
    <cellStyle name="Percent 16 12 29" xfId="18282" xr:uid="{00000000-0005-0000-0000-00008D470000}"/>
    <cellStyle name="Percent 16 12 3" xfId="18283" xr:uid="{00000000-0005-0000-0000-00008E470000}"/>
    <cellStyle name="Percent 16 12 30" xfId="18284" xr:uid="{00000000-0005-0000-0000-00008F470000}"/>
    <cellStyle name="Percent 16 12 31" xfId="18285" xr:uid="{00000000-0005-0000-0000-000090470000}"/>
    <cellStyle name="Percent 16 12 32" xfId="18286" xr:uid="{00000000-0005-0000-0000-000091470000}"/>
    <cellStyle name="Percent 16 12 33" xfId="18287" xr:uid="{00000000-0005-0000-0000-000092470000}"/>
    <cellStyle name="Percent 16 12 34" xfId="18288" xr:uid="{00000000-0005-0000-0000-000093470000}"/>
    <cellStyle name="Percent 16 12 35" xfId="18289" xr:uid="{00000000-0005-0000-0000-000094470000}"/>
    <cellStyle name="Percent 16 12 4" xfId="18290" xr:uid="{00000000-0005-0000-0000-000095470000}"/>
    <cellStyle name="Percent 16 12 5" xfId="18291" xr:uid="{00000000-0005-0000-0000-000096470000}"/>
    <cellStyle name="Percent 16 12 6" xfId="18292" xr:uid="{00000000-0005-0000-0000-000097470000}"/>
    <cellStyle name="Percent 16 12 7" xfId="18293" xr:uid="{00000000-0005-0000-0000-000098470000}"/>
    <cellStyle name="Percent 16 12 8" xfId="18294" xr:uid="{00000000-0005-0000-0000-000099470000}"/>
    <cellStyle name="Percent 16 12 9" xfId="18295" xr:uid="{00000000-0005-0000-0000-00009A470000}"/>
    <cellStyle name="Percent 16 13" xfId="18296" xr:uid="{00000000-0005-0000-0000-00009B470000}"/>
    <cellStyle name="Percent 16 13 10" xfId="18297" xr:uid="{00000000-0005-0000-0000-00009C470000}"/>
    <cellStyle name="Percent 16 13 11" xfId="18298" xr:uid="{00000000-0005-0000-0000-00009D470000}"/>
    <cellStyle name="Percent 16 13 12" xfId="18299" xr:uid="{00000000-0005-0000-0000-00009E470000}"/>
    <cellStyle name="Percent 16 13 13" xfId="18300" xr:uid="{00000000-0005-0000-0000-00009F470000}"/>
    <cellStyle name="Percent 16 13 14" xfId="18301" xr:uid="{00000000-0005-0000-0000-0000A0470000}"/>
    <cellStyle name="Percent 16 13 15" xfId="18302" xr:uid="{00000000-0005-0000-0000-0000A1470000}"/>
    <cellStyle name="Percent 16 13 16" xfId="18303" xr:uid="{00000000-0005-0000-0000-0000A2470000}"/>
    <cellStyle name="Percent 16 13 17" xfId="18304" xr:uid="{00000000-0005-0000-0000-0000A3470000}"/>
    <cellStyle name="Percent 16 13 18" xfId="18305" xr:uid="{00000000-0005-0000-0000-0000A4470000}"/>
    <cellStyle name="Percent 16 13 19" xfId="18306" xr:uid="{00000000-0005-0000-0000-0000A5470000}"/>
    <cellStyle name="Percent 16 13 2" xfId="18307" xr:uid="{00000000-0005-0000-0000-0000A6470000}"/>
    <cellStyle name="Percent 16 13 20" xfId="18308" xr:uid="{00000000-0005-0000-0000-0000A7470000}"/>
    <cellStyle name="Percent 16 13 21" xfId="18309" xr:uid="{00000000-0005-0000-0000-0000A8470000}"/>
    <cellStyle name="Percent 16 13 22" xfId="18310" xr:uid="{00000000-0005-0000-0000-0000A9470000}"/>
    <cellStyle name="Percent 16 13 23" xfId="18311" xr:uid="{00000000-0005-0000-0000-0000AA470000}"/>
    <cellStyle name="Percent 16 13 24" xfId="18312" xr:uid="{00000000-0005-0000-0000-0000AB470000}"/>
    <cellStyle name="Percent 16 13 25" xfId="18313" xr:uid="{00000000-0005-0000-0000-0000AC470000}"/>
    <cellStyle name="Percent 16 13 26" xfId="18314" xr:uid="{00000000-0005-0000-0000-0000AD470000}"/>
    <cellStyle name="Percent 16 13 27" xfId="18315" xr:uid="{00000000-0005-0000-0000-0000AE470000}"/>
    <cellStyle name="Percent 16 13 28" xfId="18316" xr:uid="{00000000-0005-0000-0000-0000AF470000}"/>
    <cellStyle name="Percent 16 13 29" xfId="18317" xr:uid="{00000000-0005-0000-0000-0000B0470000}"/>
    <cellStyle name="Percent 16 13 3" xfId="18318" xr:uid="{00000000-0005-0000-0000-0000B1470000}"/>
    <cellStyle name="Percent 16 13 30" xfId="18319" xr:uid="{00000000-0005-0000-0000-0000B2470000}"/>
    <cellStyle name="Percent 16 13 31" xfId="18320" xr:uid="{00000000-0005-0000-0000-0000B3470000}"/>
    <cellStyle name="Percent 16 13 32" xfId="18321" xr:uid="{00000000-0005-0000-0000-0000B4470000}"/>
    <cellStyle name="Percent 16 13 33" xfId="18322" xr:uid="{00000000-0005-0000-0000-0000B5470000}"/>
    <cellStyle name="Percent 16 13 34" xfId="18323" xr:uid="{00000000-0005-0000-0000-0000B6470000}"/>
    <cellStyle name="Percent 16 13 35" xfId="18324" xr:uid="{00000000-0005-0000-0000-0000B7470000}"/>
    <cellStyle name="Percent 16 13 4" xfId="18325" xr:uid="{00000000-0005-0000-0000-0000B8470000}"/>
    <cellStyle name="Percent 16 13 5" xfId="18326" xr:uid="{00000000-0005-0000-0000-0000B9470000}"/>
    <cellStyle name="Percent 16 13 6" xfId="18327" xr:uid="{00000000-0005-0000-0000-0000BA470000}"/>
    <cellStyle name="Percent 16 13 7" xfId="18328" xr:uid="{00000000-0005-0000-0000-0000BB470000}"/>
    <cellStyle name="Percent 16 13 8" xfId="18329" xr:uid="{00000000-0005-0000-0000-0000BC470000}"/>
    <cellStyle name="Percent 16 13 9" xfId="18330" xr:uid="{00000000-0005-0000-0000-0000BD470000}"/>
    <cellStyle name="Percent 16 14" xfId="18331" xr:uid="{00000000-0005-0000-0000-0000BE470000}"/>
    <cellStyle name="Percent 16 14 10" xfId="18332" xr:uid="{00000000-0005-0000-0000-0000BF470000}"/>
    <cellStyle name="Percent 16 14 11" xfId="18333" xr:uid="{00000000-0005-0000-0000-0000C0470000}"/>
    <cellStyle name="Percent 16 14 12" xfId="18334" xr:uid="{00000000-0005-0000-0000-0000C1470000}"/>
    <cellStyle name="Percent 16 14 13" xfId="18335" xr:uid="{00000000-0005-0000-0000-0000C2470000}"/>
    <cellStyle name="Percent 16 14 14" xfId="18336" xr:uid="{00000000-0005-0000-0000-0000C3470000}"/>
    <cellStyle name="Percent 16 14 15" xfId="18337" xr:uid="{00000000-0005-0000-0000-0000C4470000}"/>
    <cellStyle name="Percent 16 14 16" xfId="18338" xr:uid="{00000000-0005-0000-0000-0000C5470000}"/>
    <cellStyle name="Percent 16 14 17" xfId="18339" xr:uid="{00000000-0005-0000-0000-0000C6470000}"/>
    <cellStyle name="Percent 16 14 18" xfId="18340" xr:uid="{00000000-0005-0000-0000-0000C7470000}"/>
    <cellStyle name="Percent 16 14 19" xfId="18341" xr:uid="{00000000-0005-0000-0000-0000C8470000}"/>
    <cellStyle name="Percent 16 14 2" xfId="18342" xr:uid="{00000000-0005-0000-0000-0000C9470000}"/>
    <cellStyle name="Percent 16 14 20" xfId="18343" xr:uid="{00000000-0005-0000-0000-0000CA470000}"/>
    <cellStyle name="Percent 16 14 21" xfId="18344" xr:uid="{00000000-0005-0000-0000-0000CB470000}"/>
    <cellStyle name="Percent 16 14 22" xfId="18345" xr:uid="{00000000-0005-0000-0000-0000CC470000}"/>
    <cellStyle name="Percent 16 14 23" xfId="18346" xr:uid="{00000000-0005-0000-0000-0000CD470000}"/>
    <cellStyle name="Percent 16 14 24" xfId="18347" xr:uid="{00000000-0005-0000-0000-0000CE470000}"/>
    <cellStyle name="Percent 16 14 25" xfId="18348" xr:uid="{00000000-0005-0000-0000-0000CF470000}"/>
    <cellStyle name="Percent 16 14 26" xfId="18349" xr:uid="{00000000-0005-0000-0000-0000D0470000}"/>
    <cellStyle name="Percent 16 14 27" xfId="18350" xr:uid="{00000000-0005-0000-0000-0000D1470000}"/>
    <cellStyle name="Percent 16 14 28" xfId="18351" xr:uid="{00000000-0005-0000-0000-0000D2470000}"/>
    <cellStyle name="Percent 16 14 29" xfId="18352" xr:uid="{00000000-0005-0000-0000-0000D3470000}"/>
    <cellStyle name="Percent 16 14 3" xfId="18353" xr:uid="{00000000-0005-0000-0000-0000D4470000}"/>
    <cellStyle name="Percent 16 14 30" xfId="18354" xr:uid="{00000000-0005-0000-0000-0000D5470000}"/>
    <cellStyle name="Percent 16 14 31" xfId="18355" xr:uid="{00000000-0005-0000-0000-0000D6470000}"/>
    <cellStyle name="Percent 16 14 32" xfId="18356" xr:uid="{00000000-0005-0000-0000-0000D7470000}"/>
    <cellStyle name="Percent 16 14 33" xfId="18357" xr:uid="{00000000-0005-0000-0000-0000D8470000}"/>
    <cellStyle name="Percent 16 14 34" xfId="18358" xr:uid="{00000000-0005-0000-0000-0000D9470000}"/>
    <cellStyle name="Percent 16 14 35" xfId="18359" xr:uid="{00000000-0005-0000-0000-0000DA470000}"/>
    <cellStyle name="Percent 16 14 4" xfId="18360" xr:uid="{00000000-0005-0000-0000-0000DB470000}"/>
    <cellStyle name="Percent 16 14 5" xfId="18361" xr:uid="{00000000-0005-0000-0000-0000DC470000}"/>
    <cellStyle name="Percent 16 14 6" xfId="18362" xr:uid="{00000000-0005-0000-0000-0000DD470000}"/>
    <cellStyle name="Percent 16 14 7" xfId="18363" xr:uid="{00000000-0005-0000-0000-0000DE470000}"/>
    <cellStyle name="Percent 16 14 8" xfId="18364" xr:uid="{00000000-0005-0000-0000-0000DF470000}"/>
    <cellStyle name="Percent 16 14 9" xfId="18365" xr:uid="{00000000-0005-0000-0000-0000E0470000}"/>
    <cellStyle name="Percent 16 15" xfId="18366" xr:uid="{00000000-0005-0000-0000-0000E1470000}"/>
    <cellStyle name="Percent 16 15 10" xfId="18367" xr:uid="{00000000-0005-0000-0000-0000E2470000}"/>
    <cellStyle name="Percent 16 15 11" xfId="18368" xr:uid="{00000000-0005-0000-0000-0000E3470000}"/>
    <cellStyle name="Percent 16 15 12" xfId="18369" xr:uid="{00000000-0005-0000-0000-0000E4470000}"/>
    <cellStyle name="Percent 16 15 13" xfId="18370" xr:uid="{00000000-0005-0000-0000-0000E5470000}"/>
    <cellStyle name="Percent 16 15 14" xfId="18371" xr:uid="{00000000-0005-0000-0000-0000E6470000}"/>
    <cellStyle name="Percent 16 15 15" xfId="18372" xr:uid="{00000000-0005-0000-0000-0000E7470000}"/>
    <cellStyle name="Percent 16 15 16" xfId="18373" xr:uid="{00000000-0005-0000-0000-0000E8470000}"/>
    <cellStyle name="Percent 16 15 17" xfId="18374" xr:uid="{00000000-0005-0000-0000-0000E9470000}"/>
    <cellStyle name="Percent 16 15 18" xfId="18375" xr:uid="{00000000-0005-0000-0000-0000EA470000}"/>
    <cellStyle name="Percent 16 15 19" xfId="18376" xr:uid="{00000000-0005-0000-0000-0000EB470000}"/>
    <cellStyle name="Percent 16 15 2" xfId="18377" xr:uid="{00000000-0005-0000-0000-0000EC470000}"/>
    <cellStyle name="Percent 16 15 20" xfId="18378" xr:uid="{00000000-0005-0000-0000-0000ED470000}"/>
    <cellStyle name="Percent 16 15 21" xfId="18379" xr:uid="{00000000-0005-0000-0000-0000EE470000}"/>
    <cellStyle name="Percent 16 15 22" xfId="18380" xr:uid="{00000000-0005-0000-0000-0000EF470000}"/>
    <cellStyle name="Percent 16 15 23" xfId="18381" xr:uid="{00000000-0005-0000-0000-0000F0470000}"/>
    <cellStyle name="Percent 16 15 24" xfId="18382" xr:uid="{00000000-0005-0000-0000-0000F1470000}"/>
    <cellStyle name="Percent 16 15 25" xfId="18383" xr:uid="{00000000-0005-0000-0000-0000F2470000}"/>
    <cellStyle name="Percent 16 15 26" xfId="18384" xr:uid="{00000000-0005-0000-0000-0000F3470000}"/>
    <cellStyle name="Percent 16 15 27" xfId="18385" xr:uid="{00000000-0005-0000-0000-0000F4470000}"/>
    <cellStyle name="Percent 16 15 28" xfId="18386" xr:uid="{00000000-0005-0000-0000-0000F5470000}"/>
    <cellStyle name="Percent 16 15 29" xfId="18387" xr:uid="{00000000-0005-0000-0000-0000F6470000}"/>
    <cellStyle name="Percent 16 15 3" xfId="18388" xr:uid="{00000000-0005-0000-0000-0000F7470000}"/>
    <cellStyle name="Percent 16 15 30" xfId="18389" xr:uid="{00000000-0005-0000-0000-0000F8470000}"/>
    <cellStyle name="Percent 16 15 31" xfId="18390" xr:uid="{00000000-0005-0000-0000-0000F9470000}"/>
    <cellStyle name="Percent 16 15 32" xfId="18391" xr:uid="{00000000-0005-0000-0000-0000FA470000}"/>
    <cellStyle name="Percent 16 15 33" xfId="18392" xr:uid="{00000000-0005-0000-0000-0000FB470000}"/>
    <cellStyle name="Percent 16 15 34" xfId="18393" xr:uid="{00000000-0005-0000-0000-0000FC470000}"/>
    <cellStyle name="Percent 16 15 35" xfId="18394" xr:uid="{00000000-0005-0000-0000-0000FD470000}"/>
    <cellStyle name="Percent 16 15 4" xfId="18395" xr:uid="{00000000-0005-0000-0000-0000FE470000}"/>
    <cellStyle name="Percent 16 15 5" xfId="18396" xr:uid="{00000000-0005-0000-0000-0000FF470000}"/>
    <cellStyle name="Percent 16 15 6" xfId="18397" xr:uid="{00000000-0005-0000-0000-000000480000}"/>
    <cellStyle name="Percent 16 15 7" xfId="18398" xr:uid="{00000000-0005-0000-0000-000001480000}"/>
    <cellStyle name="Percent 16 15 8" xfId="18399" xr:uid="{00000000-0005-0000-0000-000002480000}"/>
    <cellStyle name="Percent 16 15 9" xfId="18400" xr:uid="{00000000-0005-0000-0000-000003480000}"/>
    <cellStyle name="Percent 16 16" xfId="18401" xr:uid="{00000000-0005-0000-0000-000004480000}"/>
    <cellStyle name="Percent 16 16 10" xfId="18402" xr:uid="{00000000-0005-0000-0000-000005480000}"/>
    <cellStyle name="Percent 16 16 11" xfId="18403" xr:uid="{00000000-0005-0000-0000-000006480000}"/>
    <cellStyle name="Percent 16 16 12" xfId="18404" xr:uid="{00000000-0005-0000-0000-000007480000}"/>
    <cellStyle name="Percent 16 16 13" xfId="18405" xr:uid="{00000000-0005-0000-0000-000008480000}"/>
    <cellStyle name="Percent 16 16 14" xfId="18406" xr:uid="{00000000-0005-0000-0000-000009480000}"/>
    <cellStyle name="Percent 16 16 15" xfId="18407" xr:uid="{00000000-0005-0000-0000-00000A480000}"/>
    <cellStyle name="Percent 16 16 16" xfId="18408" xr:uid="{00000000-0005-0000-0000-00000B480000}"/>
    <cellStyle name="Percent 16 16 17" xfId="18409" xr:uid="{00000000-0005-0000-0000-00000C480000}"/>
    <cellStyle name="Percent 16 16 18" xfId="18410" xr:uid="{00000000-0005-0000-0000-00000D480000}"/>
    <cellStyle name="Percent 16 16 19" xfId="18411" xr:uid="{00000000-0005-0000-0000-00000E480000}"/>
    <cellStyle name="Percent 16 16 2" xfId="18412" xr:uid="{00000000-0005-0000-0000-00000F480000}"/>
    <cellStyle name="Percent 16 16 20" xfId="18413" xr:uid="{00000000-0005-0000-0000-000010480000}"/>
    <cellStyle name="Percent 16 16 21" xfId="18414" xr:uid="{00000000-0005-0000-0000-000011480000}"/>
    <cellStyle name="Percent 16 16 22" xfId="18415" xr:uid="{00000000-0005-0000-0000-000012480000}"/>
    <cellStyle name="Percent 16 16 23" xfId="18416" xr:uid="{00000000-0005-0000-0000-000013480000}"/>
    <cellStyle name="Percent 16 16 24" xfId="18417" xr:uid="{00000000-0005-0000-0000-000014480000}"/>
    <cellStyle name="Percent 16 16 25" xfId="18418" xr:uid="{00000000-0005-0000-0000-000015480000}"/>
    <cellStyle name="Percent 16 16 26" xfId="18419" xr:uid="{00000000-0005-0000-0000-000016480000}"/>
    <cellStyle name="Percent 16 16 27" xfId="18420" xr:uid="{00000000-0005-0000-0000-000017480000}"/>
    <cellStyle name="Percent 16 16 28" xfId="18421" xr:uid="{00000000-0005-0000-0000-000018480000}"/>
    <cellStyle name="Percent 16 16 29" xfId="18422" xr:uid="{00000000-0005-0000-0000-000019480000}"/>
    <cellStyle name="Percent 16 16 3" xfId="18423" xr:uid="{00000000-0005-0000-0000-00001A480000}"/>
    <cellStyle name="Percent 16 16 30" xfId="18424" xr:uid="{00000000-0005-0000-0000-00001B480000}"/>
    <cellStyle name="Percent 16 16 31" xfId="18425" xr:uid="{00000000-0005-0000-0000-00001C480000}"/>
    <cellStyle name="Percent 16 16 32" xfId="18426" xr:uid="{00000000-0005-0000-0000-00001D480000}"/>
    <cellStyle name="Percent 16 16 33" xfId="18427" xr:uid="{00000000-0005-0000-0000-00001E480000}"/>
    <cellStyle name="Percent 16 16 34" xfId="18428" xr:uid="{00000000-0005-0000-0000-00001F480000}"/>
    <cellStyle name="Percent 16 16 35" xfId="18429" xr:uid="{00000000-0005-0000-0000-000020480000}"/>
    <cellStyle name="Percent 16 16 4" xfId="18430" xr:uid="{00000000-0005-0000-0000-000021480000}"/>
    <cellStyle name="Percent 16 16 5" xfId="18431" xr:uid="{00000000-0005-0000-0000-000022480000}"/>
    <cellStyle name="Percent 16 16 6" xfId="18432" xr:uid="{00000000-0005-0000-0000-000023480000}"/>
    <cellStyle name="Percent 16 16 7" xfId="18433" xr:uid="{00000000-0005-0000-0000-000024480000}"/>
    <cellStyle name="Percent 16 16 8" xfId="18434" xr:uid="{00000000-0005-0000-0000-000025480000}"/>
    <cellStyle name="Percent 16 16 9" xfId="18435" xr:uid="{00000000-0005-0000-0000-000026480000}"/>
    <cellStyle name="Percent 16 17" xfId="18436" xr:uid="{00000000-0005-0000-0000-000027480000}"/>
    <cellStyle name="Percent 16 17 10" xfId="18437" xr:uid="{00000000-0005-0000-0000-000028480000}"/>
    <cellStyle name="Percent 16 17 11" xfId="18438" xr:uid="{00000000-0005-0000-0000-000029480000}"/>
    <cellStyle name="Percent 16 17 12" xfId="18439" xr:uid="{00000000-0005-0000-0000-00002A480000}"/>
    <cellStyle name="Percent 16 17 13" xfId="18440" xr:uid="{00000000-0005-0000-0000-00002B480000}"/>
    <cellStyle name="Percent 16 17 14" xfId="18441" xr:uid="{00000000-0005-0000-0000-00002C480000}"/>
    <cellStyle name="Percent 16 17 15" xfId="18442" xr:uid="{00000000-0005-0000-0000-00002D480000}"/>
    <cellStyle name="Percent 16 17 16" xfId="18443" xr:uid="{00000000-0005-0000-0000-00002E480000}"/>
    <cellStyle name="Percent 16 17 17" xfId="18444" xr:uid="{00000000-0005-0000-0000-00002F480000}"/>
    <cellStyle name="Percent 16 17 18" xfId="18445" xr:uid="{00000000-0005-0000-0000-000030480000}"/>
    <cellStyle name="Percent 16 17 19" xfId="18446" xr:uid="{00000000-0005-0000-0000-000031480000}"/>
    <cellStyle name="Percent 16 17 2" xfId="18447" xr:uid="{00000000-0005-0000-0000-000032480000}"/>
    <cellStyle name="Percent 16 17 20" xfId="18448" xr:uid="{00000000-0005-0000-0000-000033480000}"/>
    <cellStyle name="Percent 16 17 21" xfId="18449" xr:uid="{00000000-0005-0000-0000-000034480000}"/>
    <cellStyle name="Percent 16 17 22" xfId="18450" xr:uid="{00000000-0005-0000-0000-000035480000}"/>
    <cellStyle name="Percent 16 17 23" xfId="18451" xr:uid="{00000000-0005-0000-0000-000036480000}"/>
    <cellStyle name="Percent 16 17 24" xfId="18452" xr:uid="{00000000-0005-0000-0000-000037480000}"/>
    <cellStyle name="Percent 16 17 25" xfId="18453" xr:uid="{00000000-0005-0000-0000-000038480000}"/>
    <cellStyle name="Percent 16 17 26" xfId="18454" xr:uid="{00000000-0005-0000-0000-000039480000}"/>
    <cellStyle name="Percent 16 17 27" xfId="18455" xr:uid="{00000000-0005-0000-0000-00003A480000}"/>
    <cellStyle name="Percent 16 17 28" xfId="18456" xr:uid="{00000000-0005-0000-0000-00003B480000}"/>
    <cellStyle name="Percent 16 17 29" xfId="18457" xr:uid="{00000000-0005-0000-0000-00003C480000}"/>
    <cellStyle name="Percent 16 17 3" xfId="18458" xr:uid="{00000000-0005-0000-0000-00003D480000}"/>
    <cellStyle name="Percent 16 17 30" xfId="18459" xr:uid="{00000000-0005-0000-0000-00003E480000}"/>
    <cellStyle name="Percent 16 17 31" xfId="18460" xr:uid="{00000000-0005-0000-0000-00003F480000}"/>
    <cellStyle name="Percent 16 17 32" xfId="18461" xr:uid="{00000000-0005-0000-0000-000040480000}"/>
    <cellStyle name="Percent 16 17 33" xfId="18462" xr:uid="{00000000-0005-0000-0000-000041480000}"/>
    <cellStyle name="Percent 16 17 34" xfId="18463" xr:uid="{00000000-0005-0000-0000-000042480000}"/>
    <cellStyle name="Percent 16 17 35" xfId="18464" xr:uid="{00000000-0005-0000-0000-000043480000}"/>
    <cellStyle name="Percent 16 17 4" xfId="18465" xr:uid="{00000000-0005-0000-0000-000044480000}"/>
    <cellStyle name="Percent 16 17 5" xfId="18466" xr:uid="{00000000-0005-0000-0000-000045480000}"/>
    <cellStyle name="Percent 16 17 6" xfId="18467" xr:uid="{00000000-0005-0000-0000-000046480000}"/>
    <cellStyle name="Percent 16 17 7" xfId="18468" xr:uid="{00000000-0005-0000-0000-000047480000}"/>
    <cellStyle name="Percent 16 17 8" xfId="18469" xr:uid="{00000000-0005-0000-0000-000048480000}"/>
    <cellStyle name="Percent 16 17 9" xfId="18470" xr:uid="{00000000-0005-0000-0000-000049480000}"/>
    <cellStyle name="Percent 16 18" xfId="18471" xr:uid="{00000000-0005-0000-0000-00004A480000}"/>
    <cellStyle name="Percent 16 18 10" xfId="18472" xr:uid="{00000000-0005-0000-0000-00004B480000}"/>
    <cellStyle name="Percent 16 18 11" xfId="18473" xr:uid="{00000000-0005-0000-0000-00004C480000}"/>
    <cellStyle name="Percent 16 18 12" xfId="18474" xr:uid="{00000000-0005-0000-0000-00004D480000}"/>
    <cellStyle name="Percent 16 18 13" xfId="18475" xr:uid="{00000000-0005-0000-0000-00004E480000}"/>
    <cellStyle name="Percent 16 18 14" xfId="18476" xr:uid="{00000000-0005-0000-0000-00004F480000}"/>
    <cellStyle name="Percent 16 18 15" xfId="18477" xr:uid="{00000000-0005-0000-0000-000050480000}"/>
    <cellStyle name="Percent 16 18 16" xfId="18478" xr:uid="{00000000-0005-0000-0000-000051480000}"/>
    <cellStyle name="Percent 16 18 17" xfId="18479" xr:uid="{00000000-0005-0000-0000-000052480000}"/>
    <cellStyle name="Percent 16 18 18" xfId="18480" xr:uid="{00000000-0005-0000-0000-000053480000}"/>
    <cellStyle name="Percent 16 18 19" xfId="18481" xr:uid="{00000000-0005-0000-0000-000054480000}"/>
    <cellStyle name="Percent 16 18 2" xfId="18482" xr:uid="{00000000-0005-0000-0000-000055480000}"/>
    <cellStyle name="Percent 16 18 20" xfId="18483" xr:uid="{00000000-0005-0000-0000-000056480000}"/>
    <cellStyle name="Percent 16 18 21" xfId="18484" xr:uid="{00000000-0005-0000-0000-000057480000}"/>
    <cellStyle name="Percent 16 18 22" xfId="18485" xr:uid="{00000000-0005-0000-0000-000058480000}"/>
    <cellStyle name="Percent 16 18 23" xfId="18486" xr:uid="{00000000-0005-0000-0000-000059480000}"/>
    <cellStyle name="Percent 16 18 24" xfId="18487" xr:uid="{00000000-0005-0000-0000-00005A480000}"/>
    <cellStyle name="Percent 16 18 25" xfId="18488" xr:uid="{00000000-0005-0000-0000-00005B480000}"/>
    <cellStyle name="Percent 16 18 26" xfId="18489" xr:uid="{00000000-0005-0000-0000-00005C480000}"/>
    <cellStyle name="Percent 16 18 27" xfId="18490" xr:uid="{00000000-0005-0000-0000-00005D480000}"/>
    <cellStyle name="Percent 16 18 28" xfId="18491" xr:uid="{00000000-0005-0000-0000-00005E480000}"/>
    <cellStyle name="Percent 16 18 29" xfId="18492" xr:uid="{00000000-0005-0000-0000-00005F480000}"/>
    <cellStyle name="Percent 16 18 3" xfId="18493" xr:uid="{00000000-0005-0000-0000-000060480000}"/>
    <cellStyle name="Percent 16 18 30" xfId="18494" xr:uid="{00000000-0005-0000-0000-000061480000}"/>
    <cellStyle name="Percent 16 18 31" xfId="18495" xr:uid="{00000000-0005-0000-0000-000062480000}"/>
    <cellStyle name="Percent 16 18 32" xfId="18496" xr:uid="{00000000-0005-0000-0000-000063480000}"/>
    <cellStyle name="Percent 16 18 33" xfId="18497" xr:uid="{00000000-0005-0000-0000-000064480000}"/>
    <cellStyle name="Percent 16 18 34" xfId="18498" xr:uid="{00000000-0005-0000-0000-000065480000}"/>
    <cellStyle name="Percent 16 18 35" xfId="18499" xr:uid="{00000000-0005-0000-0000-000066480000}"/>
    <cellStyle name="Percent 16 18 4" xfId="18500" xr:uid="{00000000-0005-0000-0000-000067480000}"/>
    <cellStyle name="Percent 16 18 5" xfId="18501" xr:uid="{00000000-0005-0000-0000-000068480000}"/>
    <cellStyle name="Percent 16 18 6" xfId="18502" xr:uid="{00000000-0005-0000-0000-000069480000}"/>
    <cellStyle name="Percent 16 18 7" xfId="18503" xr:uid="{00000000-0005-0000-0000-00006A480000}"/>
    <cellStyle name="Percent 16 18 8" xfId="18504" xr:uid="{00000000-0005-0000-0000-00006B480000}"/>
    <cellStyle name="Percent 16 18 9" xfId="18505" xr:uid="{00000000-0005-0000-0000-00006C480000}"/>
    <cellStyle name="Percent 16 19" xfId="18506" xr:uid="{00000000-0005-0000-0000-00006D480000}"/>
    <cellStyle name="Percent 16 19 10" xfId="18507" xr:uid="{00000000-0005-0000-0000-00006E480000}"/>
    <cellStyle name="Percent 16 19 11" xfId="18508" xr:uid="{00000000-0005-0000-0000-00006F480000}"/>
    <cellStyle name="Percent 16 19 12" xfId="18509" xr:uid="{00000000-0005-0000-0000-000070480000}"/>
    <cellStyle name="Percent 16 19 13" xfId="18510" xr:uid="{00000000-0005-0000-0000-000071480000}"/>
    <cellStyle name="Percent 16 19 14" xfId="18511" xr:uid="{00000000-0005-0000-0000-000072480000}"/>
    <cellStyle name="Percent 16 19 15" xfId="18512" xr:uid="{00000000-0005-0000-0000-000073480000}"/>
    <cellStyle name="Percent 16 19 16" xfId="18513" xr:uid="{00000000-0005-0000-0000-000074480000}"/>
    <cellStyle name="Percent 16 19 17" xfId="18514" xr:uid="{00000000-0005-0000-0000-000075480000}"/>
    <cellStyle name="Percent 16 19 18" xfId="18515" xr:uid="{00000000-0005-0000-0000-000076480000}"/>
    <cellStyle name="Percent 16 19 19" xfId="18516" xr:uid="{00000000-0005-0000-0000-000077480000}"/>
    <cellStyle name="Percent 16 19 2" xfId="18517" xr:uid="{00000000-0005-0000-0000-000078480000}"/>
    <cellStyle name="Percent 16 19 20" xfId="18518" xr:uid="{00000000-0005-0000-0000-000079480000}"/>
    <cellStyle name="Percent 16 19 21" xfId="18519" xr:uid="{00000000-0005-0000-0000-00007A480000}"/>
    <cellStyle name="Percent 16 19 22" xfId="18520" xr:uid="{00000000-0005-0000-0000-00007B480000}"/>
    <cellStyle name="Percent 16 19 23" xfId="18521" xr:uid="{00000000-0005-0000-0000-00007C480000}"/>
    <cellStyle name="Percent 16 19 24" xfId="18522" xr:uid="{00000000-0005-0000-0000-00007D480000}"/>
    <cellStyle name="Percent 16 19 25" xfId="18523" xr:uid="{00000000-0005-0000-0000-00007E480000}"/>
    <cellStyle name="Percent 16 19 26" xfId="18524" xr:uid="{00000000-0005-0000-0000-00007F480000}"/>
    <cellStyle name="Percent 16 19 27" xfId="18525" xr:uid="{00000000-0005-0000-0000-000080480000}"/>
    <cellStyle name="Percent 16 19 28" xfId="18526" xr:uid="{00000000-0005-0000-0000-000081480000}"/>
    <cellStyle name="Percent 16 19 29" xfId="18527" xr:uid="{00000000-0005-0000-0000-000082480000}"/>
    <cellStyle name="Percent 16 19 3" xfId="18528" xr:uid="{00000000-0005-0000-0000-000083480000}"/>
    <cellStyle name="Percent 16 19 30" xfId="18529" xr:uid="{00000000-0005-0000-0000-000084480000}"/>
    <cellStyle name="Percent 16 19 31" xfId="18530" xr:uid="{00000000-0005-0000-0000-000085480000}"/>
    <cellStyle name="Percent 16 19 32" xfId="18531" xr:uid="{00000000-0005-0000-0000-000086480000}"/>
    <cellStyle name="Percent 16 19 33" xfId="18532" xr:uid="{00000000-0005-0000-0000-000087480000}"/>
    <cellStyle name="Percent 16 19 34" xfId="18533" xr:uid="{00000000-0005-0000-0000-000088480000}"/>
    <cellStyle name="Percent 16 19 35" xfId="18534" xr:uid="{00000000-0005-0000-0000-000089480000}"/>
    <cellStyle name="Percent 16 19 4" xfId="18535" xr:uid="{00000000-0005-0000-0000-00008A480000}"/>
    <cellStyle name="Percent 16 19 5" xfId="18536" xr:uid="{00000000-0005-0000-0000-00008B480000}"/>
    <cellStyle name="Percent 16 19 6" xfId="18537" xr:uid="{00000000-0005-0000-0000-00008C480000}"/>
    <cellStyle name="Percent 16 19 7" xfId="18538" xr:uid="{00000000-0005-0000-0000-00008D480000}"/>
    <cellStyle name="Percent 16 19 8" xfId="18539" xr:uid="{00000000-0005-0000-0000-00008E480000}"/>
    <cellStyle name="Percent 16 19 9" xfId="18540" xr:uid="{00000000-0005-0000-0000-00008F480000}"/>
    <cellStyle name="Percent 16 2" xfId="18541" xr:uid="{00000000-0005-0000-0000-000090480000}"/>
    <cellStyle name="Percent 16 2 10" xfId="18542" xr:uid="{00000000-0005-0000-0000-000091480000}"/>
    <cellStyle name="Percent 16 2 11" xfId="18543" xr:uid="{00000000-0005-0000-0000-000092480000}"/>
    <cellStyle name="Percent 16 2 12" xfId="18544" xr:uid="{00000000-0005-0000-0000-000093480000}"/>
    <cellStyle name="Percent 16 2 13" xfId="18545" xr:uid="{00000000-0005-0000-0000-000094480000}"/>
    <cellStyle name="Percent 16 2 14" xfId="18546" xr:uid="{00000000-0005-0000-0000-000095480000}"/>
    <cellStyle name="Percent 16 2 15" xfId="18547" xr:uid="{00000000-0005-0000-0000-000096480000}"/>
    <cellStyle name="Percent 16 2 16" xfId="18548" xr:uid="{00000000-0005-0000-0000-000097480000}"/>
    <cellStyle name="Percent 16 2 17" xfId="18549" xr:uid="{00000000-0005-0000-0000-000098480000}"/>
    <cellStyle name="Percent 16 2 18" xfId="18550" xr:uid="{00000000-0005-0000-0000-000099480000}"/>
    <cellStyle name="Percent 16 2 19" xfId="18551" xr:uid="{00000000-0005-0000-0000-00009A480000}"/>
    <cellStyle name="Percent 16 2 2" xfId="18552" xr:uid="{00000000-0005-0000-0000-00009B480000}"/>
    <cellStyle name="Percent 16 2 20" xfId="18553" xr:uid="{00000000-0005-0000-0000-00009C480000}"/>
    <cellStyle name="Percent 16 2 21" xfId="18554" xr:uid="{00000000-0005-0000-0000-00009D480000}"/>
    <cellStyle name="Percent 16 2 22" xfId="18555" xr:uid="{00000000-0005-0000-0000-00009E480000}"/>
    <cellStyle name="Percent 16 2 23" xfId="18556" xr:uid="{00000000-0005-0000-0000-00009F480000}"/>
    <cellStyle name="Percent 16 2 24" xfId="18557" xr:uid="{00000000-0005-0000-0000-0000A0480000}"/>
    <cellStyle name="Percent 16 2 25" xfId="18558" xr:uid="{00000000-0005-0000-0000-0000A1480000}"/>
    <cellStyle name="Percent 16 2 26" xfId="18559" xr:uid="{00000000-0005-0000-0000-0000A2480000}"/>
    <cellStyle name="Percent 16 2 27" xfId="18560" xr:uid="{00000000-0005-0000-0000-0000A3480000}"/>
    <cellStyle name="Percent 16 2 28" xfId="18561" xr:uid="{00000000-0005-0000-0000-0000A4480000}"/>
    <cellStyle name="Percent 16 2 29" xfId="18562" xr:uid="{00000000-0005-0000-0000-0000A5480000}"/>
    <cellStyle name="Percent 16 2 3" xfId="18563" xr:uid="{00000000-0005-0000-0000-0000A6480000}"/>
    <cellStyle name="Percent 16 2 30" xfId="18564" xr:uid="{00000000-0005-0000-0000-0000A7480000}"/>
    <cellStyle name="Percent 16 2 31" xfId="18565" xr:uid="{00000000-0005-0000-0000-0000A8480000}"/>
    <cellStyle name="Percent 16 2 32" xfId="18566" xr:uid="{00000000-0005-0000-0000-0000A9480000}"/>
    <cellStyle name="Percent 16 2 33" xfId="18567" xr:uid="{00000000-0005-0000-0000-0000AA480000}"/>
    <cellStyle name="Percent 16 2 34" xfId="18568" xr:uid="{00000000-0005-0000-0000-0000AB480000}"/>
    <cellStyle name="Percent 16 2 35" xfId="18569" xr:uid="{00000000-0005-0000-0000-0000AC480000}"/>
    <cellStyle name="Percent 16 2 4" xfId="18570" xr:uid="{00000000-0005-0000-0000-0000AD480000}"/>
    <cellStyle name="Percent 16 2 5" xfId="18571" xr:uid="{00000000-0005-0000-0000-0000AE480000}"/>
    <cellStyle name="Percent 16 2 6" xfId="18572" xr:uid="{00000000-0005-0000-0000-0000AF480000}"/>
    <cellStyle name="Percent 16 2 7" xfId="18573" xr:uid="{00000000-0005-0000-0000-0000B0480000}"/>
    <cellStyle name="Percent 16 2 8" xfId="18574" xr:uid="{00000000-0005-0000-0000-0000B1480000}"/>
    <cellStyle name="Percent 16 2 9" xfId="18575" xr:uid="{00000000-0005-0000-0000-0000B2480000}"/>
    <cellStyle name="Percent 16 20" xfId="18576" xr:uid="{00000000-0005-0000-0000-0000B3480000}"/>
    <cellStyle name="Percent 16 20 10" xfId="18577" xr:uid="{00000000-0005-0000-0000-0000B4480000}"/>
    <cellStyle name="Percent 16 20 11" xfId="18578" xr:uid="{00000000-0005-0000-0000-0000B5480000}"/>
    <cellStyle name="Percent 16 20 12" xfId="18579" xr:uid="{00000000-0005-0000-0000-0000B6480000}"/>
    <cellStyle name="Percent 16 20 13" xfId="18580" xr:uid="{00000000-0005-0000-0000-0000B7480000}"/>
    <cellStyle name="Percent 16 20 14" xfId="18581" xr:uid="{00000000-0005-0000-0000-0000B8480000}"/>
    <cellStyle name="Percent 16 20 15" xfId="18582" xr:uid="{00000000-0005-0000-0000-0000B9480000}"/>
    <cellStyle name="Percent 16 20 16" xfId="18583" xr:uid="{00000000-0005-0000-0000-0000BA480000}"/>
    <cellStyle name="Percent 16 20 17" xfId="18584" xr:uid="{00000000-0005-0000-0000-0000BB480000}"/>
    <cellStyle name="Percent 16 20 18" xfId="18585" xr:uid="{00000000-0005-0000-0000-0000BC480000}"/>
    <cellStyle name="Percent 16 20 19" xfId="18586" xr:uid="{00000000-0005-0000-0000-0000BD480000}"/>
    <cellStyle name="Percent 16 20 2" xfId="18587" xr:uid="{00000000-0005-0000-0000-0000BE480000}"/>
    <cellStyle name="Percent 16 20 20" xfId="18588" xr:uid="{00000000-0005-0000-0000-0000BF480000}"/>
    <cellStyle name="Percent 16 20 21" xfId="18589" xr:uid="{00000000-0005-0000-0000-0000C0480000}"/>
    <cellStyle name="Percent 16 20 22" xfId="18590" xr:uid="{00000000-0005-0000-0000-0000C1480000}"/>
    <cellStyle name="Percent 16 20 23" xfId="18591" xr:uid="{00000000-0005-0000-0000-0000C2480000}"/>
    <cellStyle name="Percent 16 20 24" xfId="18592" xr:uid="{00000000-0005-0000-0000-0000C3480000}"/>
    <cellStyle name="Percent 16 20 25" xfId="18593" xr:uid="{00000000-0005-0000-0000-0000C4480000}"/>
    <cellStyle name="Percent 16 20 26" xfId="18594" xr:uid="{00000000-0005-0000-0000-0000C5480000}"/>
    <cellStyle name="Percent 16 20 27" xfId="18595" xr:uid="{00000000-0005-0000-0000-0000C6480000}"/>
    <cellStyle name="Percent 16 20 28" xfId="18596" xr:uid="{00000000-0005-0000-0000-0000C7480000}"/>
    <cellStyle name="Percent 16 20 29" xfId="18597" xr:uid="{00000000-0005-0000-0000-0000C8480000}"/>
    <cellStyle name="Percent 16 20 3" xfId="18598" xr:uid="{00000000-0005-0000-0000-0000C9480000}"/>
    <cellStyle name="Percent 16 20 30" xfId="18599" xr:uid="{00000000-0005-0000-0000-0000CA480000}"/>
    <cellStyle name="Percent 16 20 31" xfId="18600" xr:uid="{00000000-0005-0000-0000-0000CB480000}"/>
    <cellStyle name="Percent 16 20 32" xfId="18601" xr:uid="{00000000-0005-0000-0000-0000CC480000}"/>
    <cellStyle name="Percent 16 20 33" xfId="18602" xr:uid="{00000000-0005-0000-0000-0000CD480000}"/>
    <cellStyle name="Percent 16 20 34" xfId="18603" xr:uid="{00000000-0005-0000-0000-0000CE480000}"/>
    <cellStyle name="Percent 16 20 35" xfId="18604" xr:uid="{00000000-0005-0000-0000-0000CF480000}"/>
    <cellStyle name="Percent 16 20 4" xfId="18605" xr:uid="{00000000-0005-0000-0000-0000D0480000}"/>
    <cellStyle name="Percent 16 20 5" xfId="18606" xr:uid="{00000000-0005-0000-0000-0000D1480000}"/>
    <cellStyle name="Percent 16 20 6" xfId="18607" xr:uid="{00000000-0005-0000-0000-0000D2480000}"/>
    <cellStyle name="Percent 16 20 7" xfId="18608" xr:uid="{00000000-0005-0000-0000-0000D3480000}"/>
    <cellStyle name="Percent 16 20 8" xfId="18609" xr:uid="{00000000-0005-0000-0000-0000D4480000}"/>
    <cellStyle name="Percent 16 20 9" xfId="18610" xr:uid="{00000000-0005-0000-0000-0000D5480000}"/>
    <cellStyle name="Percent 16 21" xfId="18611" xr:uid="{00000000-0005-0000-0000-0000D6480000}"/>
    <cellStyle name="Percent 16 21 10" xfId="18612" xr:uid="{00000000-0005-0000-0000-0000D7480000}"/>
    <cellStyle name="Percent 16 21 11" xfId="18613" xr:uid="{00000000-0005-0000-0000-0000D8480000}"/>
    <cellStyle name="Percent 16 21 12" xfId="18614" xr:uid="{00000000-0005-0000-0000-0000D9480000}"/>
    <cellStyle name="Percent 16 21 13" xfId="18615" xr:uid="{00000000-0005-0000-0000-0000DA480000}"/>
    <cellStyle name="Percent 16 21 14" xfId="18616" xr:uid="{00000000-0005-0000-0000-0000DB480000}"/>
    <cellStyle name="Percent 16 21 15" xfId="18617" xr:uid="{00000000-0005-0000-0000-0000DC480000}"/>
    <cellStyle name="Percent 16 21 16" xfId="18618" xr:uid="{00000000-0005-0000-0000-0000DD480000}"/>
    <cellStyle name="Percent 16 21 17" xfId="18619" xr:uid="{00000000-0005-0000-0000-0000DE480000}"/>
    <cellStyle name="Percent 16 21 18" xfId="18620" xr:uid="{00000000-0005-0000-0000-0000DF480000}"/>
    <cellStyle name="Percent 16 21 19" xfId="18621" xr:uid="{00000000-0005-0000-0000-0000E0480000}"/>
    <cellStyle name="Percent 16 21 2" xfId="18622" xr:uid="{00000000-0005-0000-0000-0000E1480000}"/>
    <cellStyle name="Percent 16 21 20" xfId="18623" xr:uid="{00000000-0005-0000-0000-0000E2480000}"/>
    <cellStyle name="Percent 16 21 21" xfId="18624" xr:uid="{00000000-0005-0000-0000-0000E3480000}"/>
    <cellStyle name="Percent 16 21 22" xfId="18625" xr:uid="{00000000-0005-0000-0000-0000E4480000}"/>
    <cellStyle name="Percent 16 21 23" xfId="18626" xr:uid="{00000000-0005-0000-0000-0000E5480000}"/>
    <cellStyle name="Percent 16 21 24" xfId="18627" xr:uid="{00000000-0005-0000-0000-0000E6480000}"/>
    <cellStyle name="Percent 16 21 25" xfId="18628" xr:uid="{00000000-0005-0000-0000-0000E7480000}"/>
    <cellStyle name="Percent 16 21 26" xfId="18629" xr:uid="{00000000-0005-0000-0000-0000E8480000}"/>
    <cellStyle name="Percent 16 21 27" xfId="18630" xr:uid="{00000000-0005-0000-0000-0000E9480000}"/>
    <cellStyle name="Percent 16 21 28" xfId="18631" xr:uid="{00000000-0005-0000-0000-0000EA480000}"/>
    <cellStyle name="Percent 16 21 29" xfId="18632" xr:uid="{00000000-0005-0000-0000-0000EB480000}"/>
    <cellStyle name="Percent 16 21 3" xfId="18633" xr:uid="{00000000-0005-0000-0000-0000EC480000}"/>
    <cellStyle name="Percent 16 21 30" xfId="18634" xr:uid="{00000000-0005-0000-0000-0000ED480000}"/>
    <cellStyle name="Percent 16 21 31" xfId="18635" xr:uid="{00000000-0005-0000-0000-0000EE480000}"/>
    <cellStyle name="Percent 16 21 32" xfId="18636" xr:uid="{00000000-0005-0000-0000-0000EF480000}"/>
    <cellStyle name="Percent 16 21 33" xfId="18637" xr:uid="{00000000-0005-0000-0000-0000F0480000}"/>
    <cellStyle name="Percent 16 21 34" xfId="18638" xr:uid="{00000000-0005-0000-0000-0000F1480000}"/>
    <cellStyle name="Percent 16 21 35" xfId="18639" xr:uid="{00000000-0005-0000-0000-0000F2480000}"/>
    <cellStyle name="Percent 16 21 4" xfId="18640" xr:uid="{00000000-0005-0000-0000-0000F3480000}"/>
    <cellStyle name="Percent 16 21 5" xfId="18641" xr:uid="{00000000-0005-0000-0000-0000F4480000}"/>
    <cellStyle name="Percent 16 21 6" xfId="18642" xr:uid="{00000000-0005-0000-0000-0000F5480000}"/>
    <cellStyle name="Percent 16 21 7" xfId="18643" xr:uid="{00000000-0005-0000-0000-0000F6480000}"/>
    <cellStyle name="Percent 16 21 8" xfId="18644" xr:uid="{00000000-0005-0000-0000-0000F7480000}"/>
    <cellStyle name="Percent 16 21 9" xfId="18645" xr:uid="{00000000-0005-0000-0000-0000F8480000}"/>
    <cellStyle name="Percent 16 22" xfId="18646" xr:uid="{00000000-0005-0000-0000-0000F9480000}"/>
    <cellStyle name="Percent 16 22 10" xfId="18647" xr:uid="{00000000-0005-0000-0000-0000FA480000}"/>
    <cellStyle name="Percent 16 22 11" xfId="18648" xr:uid="{00000000-0005-0000-0000-0000FB480000}"/>
    <cellStyle name="Percent 16 22 12" xfId="18649" xr:uid="{00000000-0005-0000-0000-0000FC480000}"/>
    <cellStyle name="Percent 16 22 13" xfId="18650" xr:uid="{00000000-0005-0000-0000-0000FD480000}"/>
    <cellStyle name="Percent 16 22 14" xfId="18651" xr:uid="{00000000-0005-0000-0000-0000FE480000}"/>
    <cellStyle name="Percent 16 22 15" xfId="18652" xr:uid="{00000000-0005-0000-0000-0000FF480000}"/>
    <cellStyle name="Percent 16 22 16" xfId="18653" xr:uid="{00000000-0005-0000-0000-000000490000}"/>
    <cellStyle name="Percent 16 22 17" xfId="18654" xr:uid="{00000000-0005-0000-0000-000001490000}"/>
    <cellStyle name="Percent 16 22 18" xfId="18655" xr:uid="{00000000-0005-0000-0000-000002490000}"/>
    <cellStyle name="Percent 16 22 19" xfId="18656" xr:uid="{00000000-0005-0000-0000-000003490000}"/>
    <cellStyle name="Percent 16 22 2" xfId="18657" xr:uid="{00000000-0005-0000-0000-000004490000}"/>
    <cellStyle name="Percent 16 22 20" xfId="18658" xr:uid="{00000000-0005-0000-0000-000005490000}"/>
    <cellStyle name="Percent 16 22 21" xfId="18659" xr:uid="{00000000-0005-0000-0000-000006490000}"/>
    <cellStyle name="Percent 16 22 22" xfId="18660" xr:uid="{00000000-0005-0000-0000-000007490000}"/>
    <cellStyle name="Percent 16 22 23" xfId="18661" xr:uid="{00000000-0005-0000-0000-000008490000}"/>
    <cellStyle name="Percent 16 22 24" xfId="18662" xr:uid="{00000000-0005-0000-0000-000009490000}"/>
    <cellStyle name="Percent 16 22 25" xfId="18663" xr:uid="{00000000-0005-0000-0000-00000A490000}"/>
    <cellStyle name="Percent 16 22 26" xfId="18664" xr:uid="{00000000-0005-0000-0000-00000B490000}"/>
    <cellStyle name="Percent 16 22 27" xfId="18665" xr:uid="{00000000-0005-0000-0000-00000C490000}"/>
    <cellStyle name="Percent 16 22 28" xfId="18666" xr:uid="{00000000-0005-0000-0000-00000D490000}"/>
    <cellStyle name="Percent 16 22 29" xfId="18667" xr:uid="{00000000-0005-0000-0000-00000E490000}"/>
    <cellStyle name="Percent 16 22 3" xfId="18668" xr:uid="{00000000-0005-0000-0000-00000F490000}"/>
    <cellStyle name="Percent 16 22 30" xfId="18669" xr:uid="{00000000-0005-0000-0000-000010490000}"/>
    <cellStyle name="Percent 16 22 31" xfId="18670" xr:uid="{00000000-0005-0000-0000-000011490000}"/>
    <cellStyle name="Percent 16 22 32" xfId="18671" xr:uid="{00000000-0005-0000-0000-000012490000}"/>
    <cellStyle name="Percent 16 22 33" xfId="18672" xr:uid="{00000000-0005-0000-0000-000013490000}"/>
    <cellStyle name="Percent 16 22 34" xfId="18673" xr:uid="{00000000-0005-0000-0000-000014490000}"/>
    <cellStyle name="Percent 16 22 35" xfId="18674" xr:uid="{00000000-0005-0000-0000-000015490000}"/>
    <cellStyle name="Percent 16 22 4" xfId="18675" xr:uid="{00000000-0005-0000-0000-000016490000}"/>
    <cellStyle name="Percent 16 22 5" xfId="18676" xr:uid="{00000000-0005-0000-0000-000017490000}"/>
    <cellStyle name="Percent 16 22 6" xfId="18677" xr:uid="{00000000-0005-0000-0000-000018490000}"/>
    <cellStyle name="Percent 16 22 7" xfId="18678" xr:uid="{00000000-0005-0000-0000-000019490000}"/>
    <cellStyle name="Percent 16 22 8" xfId="18679" xr:uid="{00000000-0005-0000-0000-00001A490000}"/>
    <cellStyle name="Percent 16 22 9" xfId="18680" xr:uid="{00000000-0005-0000-0000-00001B490000}"/>
    <cellStyle name="Percent 16 23" xfId="18681" xr:uid="{00000000-0005-0000-0000-00001C490000}"/>
    <cellStyle name="Percent 16 23 10" xfId="18682" xr:uid="{00000000-0005-0000-0000-00001D490000}"/>
    <cellStyle name="Percent 16 23 11" xfId="18683" xr:uid="{00000000-0005-0000-0000-00001E490000}"/>
    <cellStyle name="Percent 16 23 12" xfId="18684" xr:uid="{00000000-0005-0000-0000-00001F490000}"/>
    <cellStyle name="Percent 16 23 13" xfId="18685" xr:uid="{00000000-0005-0000-0000-000020490000}"/>
    <cellStyle name="Percent 16 23 14" xfId="18686" xr:uid="{00000000-0005-0000-0000-000021490000}"/>
    <cellStyle name="Percent 16 23 15" xfId="18687" xr:uid="{00000000-0005-0000-0000-000022490000}"/>
    <cellStyle name="Percent 16 23 16" xfId="18688" xr:uid="{00000000-0005-0000-0000-000023490000}"/>
    <cellStyle name="Percent 16 23 17" xfId="18689" xr:uid="{00000000-0005-0000-0000-000024490000}"/>
    <cellStyle name="Percent 16 23 18" xfId="18690" xr:uid="{00000000-0005-0000-0000-000025490000}"/>
    <cellStyle name="Percent 16 23 19" xfId="18691" xr:uid="{00000000-0005-0000-0000-000026490000}"/>
    <cellStyle name="Percent 16 23 2" xfId="18692" xr:uid="{00000000-0005-0000-0000-000027490000}"/>
    <cellStyle name="Percent 16 23 20" xfId="18693" xr:uid="{00000000-0005-0000-0000-000028490000}"/>
    <cellStyle name="Percent 16 23 21" xfId="18694" xr:uid="{00000000-0005-0000-0000-000029490000}"/>
    <cellStyle name="Percent 16 23 22" xfId="18695" xr:uid="{00000000-0005-0000-0000-00002A490000}"/>
    <cellStyle name="Percent 16 23 23" xfId="18696" xr:uid="{00000000-0005-0000-0000-00002B490000}"/>
    <cellStyle name="Percent 16 23 24" xfId="18697" xr:uid="{00000000-0005-0000-0000-00002C490000}"/>
    <cellStyle name="Percent 16 23 25" xfId="18698" xr:uid="{00000000-0005-0000-0000-00002D490000}"/>
    <cellStyle name="Percent 16 23 26" xfId="18699" xr:uid="{00000000-0005-0000-0000-00002E490000}"/>
    <cellStyle name="Percent 16 23 27" xfId="18700" xr:uid="{00000000-0005-0000-0000-00002F490000}"/>
    <cellStyle name="Percent 16 23 28" xfId="18701" xr:uid="{00000000-0005-0000-0000-000030490000}"/>
    <cellStyle name="Percent 16 23 29" xfId="18702" xr:uid="{00000000-0005-0000-0000-000031490000}"/>
    <cellStyle name="Percent 16 23 3" xfId="18703" xr:uid="{00000000-0005-0000-0000-000032490000}"/>
    <cellStyle name="Percent 16 23 30" xfId="18704" xr:uid="{00000000-0005-0000-0000-000033490000}"/>
    <cellStyle name="Percent 16 23 31" xfId="18705" xr:uid="{00000000-0005-0000-0000-000034490000}"/>
    <cellStyle name="Percent 16 23 32" xfId="18706" xr:uid="{00000000-0005-0000-0000-000035490000}"/>
    <cellStyle name="Percent 16 23 33" xfId="18707" xr:uid="{00000000-0005-0000-0000-000036490000}"/>
    <cellStyle name="Percent 16 23 34" xfId="18708" xr:uid="{00000000-0005-0000-0000-000037490000}"/>
    <cellStyle name="Percent 16 23 35" xfId="18709" xr:uid="{00000000-0005-0000-0000-000038490000}"/>
    <cellStyle name="Percent 16 23 4" xfId="18710" xr:uid="{00000000-0005-0000-0000-000039490000}"/>
    <cellStyle name="Percent 16 23 5" xfId="18711" xr:uid="{00000000-0005-0000-0000-00003A490000}"/>
    <cellStyle name="Percent 16 23 6" xfId="18712" xr:uid="{00000000-0005-0000-0000-00003B490000}"/>
    <cellStyle name="Percent 16 23 7" xfId="18713" xr:uid="{00000000-0005-0000-0000-00003C490000}"/>
    <cellStyle name="Percent 16 23 8" xfId="18714" xr:uid="{00000000-0005-0000-0000-00003D490000}"/>
    <cellStyle name="Percent 16 23 9" xfId="18715" xr:uid="{00000000-0005-0000-0000-00003E490000}"/>
    <cellStyle name="Percent 16 24" xfId="18716" xr:uid="{00000000-0005-0000-0000-00003F490000}"/>
    <cellStyle name="Percent 16 24 10" xfId="18717" xr:uid="{00000000-0005-0000-0000-000040490000}"/>
    <cellStyle name="Percent 16 24 11" xfId="18718" xr:uid="{00000000-0005-0000-0000-000041490000}"/>
    <cellStyle name="Percent 16 24 12" xfId="18719" xr:uid="{00000000-0005-0000-0000-000042490000}"/>
    <cellStyle name="Percent 16 24 13" xfId="18720" xr:uid="{00000000-0005-0000-0000-000043490000}"/>
    <cellStyle name="Percent 16 24 14" xfId="18721" xr:uid="{00000000-0005-0000-0000-000044490000}"/>
    <cellStyle name="Percent 16 24 15" xfId="18722" xr:uid="{00000000-0005-0000-0000-000045490000}"/>
    <cellStyle name="Percent 16 24 16" xfId="18723" xr:uid="{00000000-0005-0000-0000-000046490000}"/>
    <cellStyle name="Percent 16 24 17" xfId="18724" xr:uid="{00000000-0005-0000-0000-000047490000}"/>
    <cellStyle name="Percent 16 24 18" xfId="18725" xr:uid="{00000000-0005-0000-0000-000048490000}"/>
    <cellStyle name="Percent 16 24 19" xfId="18726" xr:uid="{00000000-0005-0000-0000-000049490000}"/>
    <cellStyle name="Percent 16 24 2" xfId="18727" xr:uid="{00000000-0005-0000-0000-00004A490000}"/>
    <cellStyle name="Percent 16 24 20" xfId="18728" xr:uid="{00000000-0005-0000-0000-00004B490000}"/>
    <cellStyle name="Percent 16 24 21" xfId="18729" xr:uid="{00000000-0005-0000-0000-00004C490000}"/>
    <cellStyle name="Percent 16 24 22" xfId="18730" xr:uid="{00000000-0005-0000-0000-00004D490000}"/>
    <cellStyle name="Percent 16 24 23" xfId="18731" xr:uid="{00000000-0005-0000-0000-00004E490000}"/>
    <cellStyle name="Percent 16 24 24" xfId="18732" xr:uid="{00000000-0005-0000-0000-00004F490000}"/>
    <cellStyle name="Percent 16 24 25" xfId="18733" xr:uid="{00000000-0005-0000-0000-000050490000}"/>
    <cellStyle name="Percent 16 24 26" xfId="18734" xr:uid="{00000000-0005-0000-0000-000051490000}"/>
    <cellStyle name="Percent 16 24 27" xfId="18735" xr:uid="{00000000-0005-0000-0000-000052490000}"/>
    <cellStyle name="Percent 16 24 28" xfId="18736" xr:uid="{00000000-0005-0000-0000-000053490000}"/>
    <cellStyle name="Percent 16 24 29" xfId="18737" xr:uid="{00000000-0005-0000-0000-000054490000}"/>
    <cellStyle name="Percent 16 24 3" xfId="18738" xr:uid="{00000000-0005-0000-0000-000055490000}"/>
    <cellStyle name="Percent 16 24 30" xfId="18739" xr:uid="{00000000-0005-0000-0000-000056490000}"/>
    <cellStyle name="Percent 16 24 31" xfId="18740" xr:uid="{00000000-0005-0000-0000-000057490000}"/>
    <cellStyle name="Percent 16 24 32" xfId="18741" xr:uid="{00000000-0005-0000-0000-000058490000}"/>
    <cellStyle name="Percent 16 24 33" xfId="18742" xr:uid="{00000000-0005-0000-0000-000059490000}"/>
    <cellStyle name="Percent 16 24 34" xfId="18743" xr:uid="{00000000-0005-0000-0000-00005A490000}"/>
    <cellStyle name="Percent 16 24 35" xfId="18744" xr:uid="{00000000-0005-0000-0000-00005B490000}"/>
    <cellStyle name="Percent 16 24 4" xfId="18745" xr:uid="{00000000-0005-0000-0000-00005C490000}"/>
    <cellStyle name="Percent 16 24 5" xfId="18746" xr:uid="{00000000-0005-0000-0000-00005D490000}"/>
    <cellStyle name="Percent 16 24 6" xfId="18747" xr:uid="{00000000-0005-0000-0000-00005E490000}"/>
    <cellStyle name="Percent 16 24 7" xfId="18748" xr:uid="{00000000-0005-0000-0000-00005F490000}"/>
    <cellStyle name="Percent 16 24 8" xfId="18749" xr:uid="{00000000-0005-0000-0000-000060490000}"/>
    <cellStyle name="Percent 16 24 9" xfId="18750" xr:uid="{00000000-0005-0000-0000-000061490000}"/>
    <cellStyle name="Percent 16 25" xfId="18751" xr:uid="{00000000-0005-0000-0000-000062490000}"/>
    <cellStyle name="Percent 16 25 10" xfId="18752" xr:uid="{00000000-0005-0000-0000-000063490000}"/>
    <cellStyle name="Percent 16 25 11" xfId="18753" xr:uid="{00000000-0005-0000-0000-000064490000}"/>
    <cellStyle name="Percent 16 25 12" xfId="18754" xr:uid="{00000000-0005-0000-0000-000065490000}"/>
    <cellStyle name="Percent 16 25 13" xfId="18755" xr:uid="{00000000-0005-0000-0000-000066490000}"/>
    <cellStyle name="Percent 16 25 14" xfId="18756" xr:uid="{00000000-0005-0000-0000-000067490000}"/>
    <cellStyle name="Percent 16 25 15" xfId="18757" xr:uid="{00000000-0005-0000-0000-000068490000}"/>
    <cellStyle name="Percent 16 25 16" xfId="18758" xr:uid="{00000000-0005-0000-0000-000069490000}"/>
    <cellStyle name="Percent 16 25 17" xfId="18759" xr:uid="{00000000-0005-0000-0000-00006A490000}"/>
    <cellStyle name="Percent 16 25 18" xfId="18760" xr:uid="{00000000-0005-0000-0000-00006B490000}"/>
    <cellStyle name="Percent 16 25 19" xfId="18761" xr:uid="{00000000-0005-0000-0000-00006C490000}"/>
    <cellStyle name="Percent 16 25 2" xfId="18762" xr:uid="{00000000-0005-0000-0000-00006D490000}"/>
    <cellStyle name="Percent 16 25 20" xfId="18763" xr:uid="{00000000-0005-0000-0000-00006E490000}"/>
    <cellStyle name="Percent 16 25 21" xfId="18764" xr:uid="{00000000-0005-0000-0000-00006F490000}"/>
    <cellStyle name="Percent 16 25 22" xfId="18765" xr:uid="{00000000-0005-0000-0000-000070490000}"/>
    <cellStyle name="Percent 16 25 23" xfId="18766" xr:uid="{00000000-0005-0000-0000-000071490000}"/>
    <cellStyle name="Percent 16 25 24" xfId="18767" xr:uid="{00000000-0005-0000-0000-000072490000}"/>
    <cellStyle name="Percent 16 25 25" xfId="18768" xr:uid="{00000000-0005-0000-0000-000073490000}"/>
    <cellStyle name="Percent 16 25 26" xfId="18769" xr:uid="{00000000-0005-0000-0000-000074490000}"/>
    <cellStyle name="Percent 16 25 27" xfId="18770" xr:uid="{00000000-0005-0000-0000-000075490000}"/>
    <cellStyle name="Percent 16 25 28" xfId="18771" xr:uid="{00000000-0005-0000-0000-000076490000}"/>
    <cellStyle name="Percent 16 25 29" xfId="18772" xr:uid="{00000000-0005-0000-0000-000077490000}"/>
    <cellStyle name="Percent 16 25 3" xfId="18773" xr:uid="{00000000-0005-0000-0000-000078490000}"/>
    <cellStyle name="Percent 16 25 30" xfId="18774" xr:uid="{00000000-0005-0000-0000-000079490000}"/>
    <cellStyle name="Percent 16 25 31" xfId="18775" xr:uid="{00000000-0005-0000-0000-00007A490000}"/>
    <cellStyle name="Percent 16 25 32" xfId="18776" xr:uid="{00000000-0005-0000-0000-00007B490000}"/>
    <cellStyle name="Percent 16 25 33" xfId="18777" xr:uid="{00000000-0005-0000-0000-00007C490000}"/>
    <cellStyle name="Percent 16 25 34" xfId="18778" xr:uid="{00000000-0005-0000-0000-00007D490000}"/>
    <cellStyle name="Percent 16 25 35" xfId="18779" xr:uid="{00000000-0005-0000-0000-00007E490000}"/>
    <cellStyle name="Percent 16 25 4" xfId="18780" xr:uid="{00000000-0005-0000-0000-00007F490000}"/>
    <cellStyle name="Percent 16 25 5" xfId="18781" xr:uid="{00000000-0005-0000-0000-000080490000}"/>
    <cellStyle name="Percent 16 25 6" xfId="18782" xr:uid="{00000000-0005-0000-0000-000081490000}"/>
    <cellStyle name="Percent 16 25 7" xfId="18783" xr:uid="{00000000-0005-0000-0000-000082490000}"/>
    <cellStyle name="Percent 16 25 8" xfId="18784" xr:uid="{00000000-0005-0000-0000-000083490000}"/>
    <cellStyle name="Percent 16 25 9" xfId="18785" xr:uid="{00000000-0005-0000-0000-000084490000}"/>
    <cellStyle name="Percent 16 3" xfId="18786" xr:uid="{00000000-0005-0000-0000-000085490000}"/>
    <cellStyle name="Percent 16 3 10" xfId="18787" xr:uid="{00000000-0005-0000-0000-000086490000}"/>
    <cellStyle name="Percent 16 3 11" xfId="18788" xr:uid="{00000000-0005-0000-0000-000087490000}"/>
    <cellStyle name="Percent 16 3 12" xfId="18789" xr:uid="{00000000-0005-0000-0000-000088490000}"/>
    <cellStyle name="Percent 16 3 13" xfId="18790" xr:uid="{00000000-0005-0000-0000-000089490000}"/>
    <cellStyle name="Percent 16 3 14" xfId="18791" xr:uid="{00000000-0005-0000-0000-00008A490000}"/>
    <cellStyle name="Percent 16 3 15" xfId="18792" xr:uid="{00000000-0005-0000-0000-00008B490000}"/>
    <cellStyle name="Percent 16 3 16" xfId="18793" xr:uid="{00000000-0005-0000-0000-00008C490000}"/>
    <cellStyle name="Percent 16 3 17" xfId="18794" xr:uid="{00000000-0005-0000-0000-00008D490000}"/>
    <cellStyle name="Percent 16 3 18" xfId="18795" xr:uid="{00000000-0005-0000-0000-00008E490000}"/>
    <cellStyle name="Percent 16 3 19" xfId="18796" xr:uid="{00000000-0005-0000-0000-00008F490000}"/>
    <cellStyle name="Percent 16 3 2" xfId="18797" xr:uid="{00000000-0005-0000-0000-000090490000}"/>
    <cellStyle name="Percent 16 3 20" xfId="18798" xr:uid="{00000000-0005-0000-0000-000091490000}"/>
    <cellStyle name="Percent 16 3 21" xfId="18799" xr:uid="{00000000-0005-0000-0000-000092490000}"/>
    <cellStyle name="Percent 16 3 22" xfId="18800" xr:uid="{00000000-0005-0000-0000-000093490000}"/>
    <cellStyle name="Percent 16 3 23" xfId="18801" xr:uid="{00000000-0005-0000-0000-000094490000}"/>
    <cellStyle name="Percent 16 3 24" xfId="18802" xr:uid="{00000000-0005-0000-0000-000095490000}"/>
    <cellStyle name="Percent 16 3 25" xfId="18803" xr:uid="{00000000-0005-0000-0000-000096490000}"/>
    <cellStyle name="Percent 16 3 26" xfId="18804" xr:uid="{00000000-0005-0000-0000-000097490000}"/>
    <cellStyle name="Percent 16 3 27" xfId="18805" xr:uid="{00000000-0005-0000-0000-000098490000}"/>
    <cellStyle name="Percent 16 3 28" xfId="18806" xr:uid="{00000000-0005-0000-0000-000099490000}"/>
    <cellStyle name="Percent 16 3 29" xfId="18807" xr:uid="{00000000-0005-0000-0000-00009A490000}"/>
    <cellStyle name="Percent 16 3 3" xfId="18808" xr:uid="{00000000-0005-0000-0000-00009B490000}"/>
    <cellStyle name="Percent 16 3 30" xfId="18809" xr:uid="{00000000-0005-0000-0000-00009C490000}"/>
    <cellStyle name="Percent 16 3 31" xfId="18810" xr:uid="{00000000-0005-0000-0000-00009D490000}"/>
    <cellStyle name="Percent 16 3 32" xfId="18811" xr:uid="{00000000-0005-0000-0000-00009E490000}"/>
    <cellStyle name="Percent 16 3 33" xfId="18812" xr:uid="{00000000-0005-0000-0000-00009F490000}"/>
    <cellStyle name="Percent 16 3 34" xfId="18813" xr:uid="{00000000-0005-0000-0000-0000A0490000}"/>
    <cellStyle name="Percent 16 3 35" xfId="18814" xr:uid="{00000000-0005-0000-0000-0000A1490000}"/>
    <cellStyle name="Percent 16 3 4" xfId="18815" xr:uid="{00000000-0005-0000-0000-0000A2490000}"/>
    <cellStyle name="Percent 16 3 5" xfId="18816" xr:uid="{00000000-0005-0000-0000-0000A3490000}"/>
    <cellStyle name="Percent 16 3 6" xfId="18817" xr:uid="{00000000-0005-0000-0000-0000A4490000}"/>
    <cellStyle name="Percent 16 3 7" xfId="18818" xr:uid="{00000000-0005-0000-0000-0000A5490000}"/>
    <cellStyle name="Percent 16 3 8" xfId="18819" xr:uid="{00000000-0005-0000-0000-0000A6490000}"/>
    <cellStyle name="Percent 16 3 9" xfId="18820" xr:uid="{00000000-0005-0000-0000-0000A7490000}"/>
    <cellStyle name="Percent 16 4" xfId="18821" xr:uid="{00000000-0005-0000-0000-0000A8490000}"/>
    <cellStyle name="Percent 16 4 10" xfId="18822" xr:uid="{00000000-0005-0000-0000-0000A9490000}"/>
    <cellStyle name="Percent 16 4 11" xfId="18823" xr:uid="{00000000-0005-0000-0000-0000AA490000}"/>
    <cellStyle name="Percent 16 4 12" xfId="18824" xr:uid="{00000000-0005-0000-0000-0000AB490000}"/>
    <cellStyle name="Percent 16 4 13" xfId="18825" xr:uid="{00000000-0005-0000-0000-0000AC490000}"/>
    <cellStyle name="Percent 16 4 14" xfId="18826" xr:uid="{00000000-0005-0000-0000-0000AD490000}"/>
    <cellStyle name="Percent 16 4 15" xfId="18827" xr:uid="{00000000-0005-0000-0000-0000AE490000}"/>
    <cellStyle name="Percent 16 4 16" xfId="18828" xr:uid="{00000000-0005-0000-0000-0000AF490000}"/>
    <cellStyle name="Percent 16 4 17" xfId="18829" xr:uid="{00000000-0005-0000-0000-0000B0490000}"/>
    <cellStyle name="Percent 16 4 18" xfId="18830" xr:uid="{00000000-0005-0000-0000-0000B1490000}"/>
    <cellStyle name="Percent 16 4 19" xfId="18831" xr:uid="{00000000-0005-0000-0000-0000B2490000}"/>
    <cellStyle name="Percent 16 4 2" xfId="18832" xr:uid="{00000000-0005-0000-0000-0000B3490000}"/>
    <cellStyle name="Percent 16 4 20" xfId="18833" xr:uid="{00000000-0005-0000-0000-0000B4490000}"/>
    <cellStyle name="Percent 16 4 21" xfId="18834" xr:uid="{00000000-0005-0000-0000-0000B5490000}"/>
    <cellStyle name="Percent 16 4 22" xfId="18835" xr:uid="{00000000-0005-0000-0000-0000B6490000}"/>
    <cellStyle name="Percent 16 4 23" xfId="18836" xr:uid="{00000000-0005-0000-0000-0000B7490000}"/>
    <cellStyle name="Percent 16 4 24" xfId="18837" xr:uid="{00000000-0005-0000-0000-0000B8490000}"/>
    <cellStyle name="Percent 16 4 25" xfId="18838" xr:uid="{00000000-0005-0000-0000-0000B9490000}"/>
    <cellStyle name="Percent 16 4 26" xfId="18839" xr:uid="{00000000-0005-0000-0000-0000BA490000}"/>
    <cellStyle name="Percent 16 4 27" xfId="18840" xr:uid="{00000000-0005-0000-0000-0000BB490000}"/>
    <cellStyle name="Percent 16 4 28" xfId="18841" xr:uid="{00000000-0005-0000-0000-0000BC490000}"/>
    <cellStyle name="Percent 16 4 29" xfId="18842" xr:uid="{00000000-0005-0000-0000-0000BD490000}"/>
    <cellStyle name="Percent 16 4 3" xfId="18843" xr:uid="{00000000-0005-0000-0000-0000BE490000}"/>
    <cellStyle name="Percent 16 4 30" xfId="18844" xr:uid="{00000000-0005-0000-0000-0000BF490000}"/>
    <cellStyle name="Percent 16 4 31" xfId="18845" xr:uid="{00000000-0005-0000-0000-0000C0490000}"/>
    <cellStyle name="Percent 16 4 32" xfId="18846" xr:uid="{00000000-0005-0000-0000-0000C1490000}"/>
    <cellStyle name="Percent 16 4 33" xfId="18847" xr:uid="{00000000-0005-0000-0000-0000C2490000}"/>
    <cellStyle name="Percent 16 4 34" xfId="18848" xr:uid="{00000000-0005-0000-0000-0000C3490000}"/>
    <cellStyle name="Percent 16 4 35" xfId="18849" xr:uid="{00000000-0005-0000-0000-0000C4490000}"/>
    <cellStyle name="Percent 16 4 4" xfId="18850" xr:uid="{00000000-0005-0000-0000-0000C5490000}"/>
    <cellStyle name="Percent 16 4 5" xfId="18851" xr:uid="{00000000-0005-0000-0000-0000C6490000}"/>
    <cellStyle name="Percent 16 4 6" xfId="18852" xr:uid="{00000000-0005-0000-0000-0000C7490000}"/>
    <cellStyle name="Percent 16 4 7" xfId="18853" xr:uid="{00000000-0005-0000-0000-0000C8490000}"/>
    <cellStyle name="Percent 16 4 8" xfId="18854" xr:uid="{00000000-0005-0000-0000-0000C9490000}"/>
    <cellStyle name="Percent 16 4 9" xfId="18855" xr:uid="{00000000-0005-0000-0000-0000CA490000}"/>
    <cellStyle name="Percent 16 5" xfId="18856" xr:uid="{00000000-0005-0000-0000-0000CB490000}"/>
    <cellStyle name="Percent 16 5 10" xfId="18857" xr:uid="{00000000-0005-0000-0000-0000CC490000}"/>
    <cellStyle name="Percent 16 5 11" xfId="18858" xr:uid="{00000000-0005-0000-0000-0000CD490000}"/>
    <cellStyle name="Percent 16 5 12" xfId="18859" xr:uid="{00000000-0005-0000-0000-0000CE490000}"/>
    <cellStyle name="Percent 16 5 13" xfId="18860" xr:uid="{00000000-0005-0000-0000-0000CF490000}"/>
    <cellStyle name="Percent 16 5 14" xfId="18861" xr:uid="{00000000-0005-0000-0000-0000D0490000}"/>
    <cellStyle name="Percent 16 5 15" xfId="18862" xr:uid="{00000000-0005-0000-0000-0000D1490000}"/>
    <cellStyle name="Percent 16 5 16" xfId="18863" xr:uid="{00000000-0005-0000-0000-0000D2490000}"/>
    <cellStyle name="Percent 16 5 17" xfId="18864" xr:uid="{00000000-0005-0000-0000-0000D3490000}"/>
    <cellStyle name="Percent 16 5 18" xfId="18865" xr:uid="{00000000-0005-0000-0000-0000D4490000}"/>
    <cellStyle name="Percent 16 5 19" xfId="18866" xr:uid="{00000000-0005-0000-0000-0000D5490000}"/>
    <cellStyle name="Percent 16 5 2" xfId="18867" xr:uid="{00000000-0005-0000-0000-0000D6490000}"/>
    <cellStyle name="Percent 16 5 20" xfId="18868" xr:uid="{00000000-0005-0000-0000-0000D7490000}"/>
    <cellStyle name="Percent 16 5 21" xfId="18869" xr:uid="{00000000-0005-0000-0000-0000D8490000}"/>
    <cellStyle name="Percent 16 5 22" xfId="18870" xr:uid="{00000000-0005-0000-0000-0000D9490000}"/>
    <cellStyle name="Percent 16 5 23" xfId="18871" xr:uid="{00000000-0005-0000-0000-0000DA490000}"/>
    <cellStyle name="Percent 16 5 24" xfId="18872" xr:uid="{00000000-0005-0000-0000-0000DB490000}"/>
    <cellStyle name="Percent 16 5 25" xfId="18873" xr:uid="{00000000-0005-0000-0000-0000DC490000}"/>
    <cellStyle name="Percent 16 5 26" xfId="18874" xr:uid="{00000000-0005-0000-0000-0000DD490000}"/>
    <cellStyle name="Percent 16 5 27" xfId="18875" xr:uid="{00000000-0005-0000-0000-0000DE490000}"/>
    <cellStyle name="Percent 16 5 28" xfId="18876" xr:uid="{00000000-0005-0000-0000-0000DF490000}"/>
    <cellStyle name="Percent 16 5 29" xfId="18877" xr:uid="{00000000-0005-0000-0000-0000E0490000}"/>
    <cellStyle name="Percent 16 5 3" xfId="18878" xr:uid="{00000000-0005-0000-0000-0000E1490000}"/>
    <cellStyle name="Percent 16 5 30" xfId="18879" xr:uid="{00000000-0005-0000-0000-0000E2490000}"/>
    <cellStyle name="Percent 16 5 31" xfId="18880" xr:uid="{00000000-0005-0000-0000-0000E3490000}"/>
    <cellStyle name="Percent 16 5 32" xfId="18881" xr:uid="{00000000-0005-0000-0000-0000E4490000}"/>
    <cellStyle name="Percent 16 5 33" xfId="18882" xr:uid="{00000000-0005-0000-0000-0000E5490000}"/>
    <cellStyle name="Percent 16 5 34" xfId="18883" xr:uid="{00000000-0005-0000-0000-0000E6490000}"/>
    <cellStyle name="Percent 16 5 35" xfId="18884" xr:uid="{00000000-0005-0000-0000-0000E7490000}"/>
    <cellStyle name="Percent 16 5 4" xfId="18885" xr:uid="{00000000-0005-0000-0000-0000E8490000}"/>
    <cellStyle name="Percent 16 5 5" xfId="18886" xr:uid="{00000000-0005-0000-0000-0000E9490000}"/>
    <cellStyle name="Percent 16 5 6" xfId="18887" xr:uid="{00000000-0005-0000-0000-0000EA490000}"/>
    <cellStyle name="Percent 16 5 7" xfId="18888" xr:uid="{00000000-0005-0000-0000-0000EB490000}"/>
    <cellStyle name="Percent 16 5 8" xfId="18889" xr:uid="{00000000-0005-0000-0000-0000EC490000}"/>
    <cellStyle name="Percent 16 5 9" xfId="18890" xr:uid="{00000000-0005-0000-0000-0000ED490000}"/>
    <cellStyle name="Percent 16 6" xfId="18891" xr:uid="{00000000-0005-0000-0000-0000EE490000}"/>
    <cellStyle name="Percent 16 6 10" xfId="18892" xr:uid="{00000000-0005-0000-0000-0000EF490000}"/>
    <cellStyle name="Percent 16 6 11" xfId="18893" xr:uid="{00000000-0005-0000-0000-0000F0490000}"/>
    <cellStyle name="Percent 16 6 12" xfId="18894" xr:uid="{00000000-0005-0000-0000-0000F1490000}"/>
    <cellStyle name="Percent 16 6 13" xfId="18895" xr:uid="{00000000-0005-0000-0000-0000F2490000}"/>
    <cellStyle name="Percent 16 6 14" xfId="18896" xr:uid="{00000000-0005-0000-0000-0000F3490000}"/>
    <cellStyle name="Percent 16 6 15" xfId="18897" xr:uid="{00000000-0005-0000-0000-0000F4490000}"/>
    <cellStyle name="Percent 16 6 16" xfId="18898" xr:uid="{00000000-0005-0000-0000-0000F5490000}"/>
    <cellStyle name="Percent 16 6 17" xfId="18899" xr:uid="{00000000-0005-0000-0000-0000F6490000}"/>
    <cellStyle name="Percent 16 6 18" xfId="18900" xr:uid="{00000000-0005-0000-0000-0000F7490000}"/>
    <cellStyle name="Percent 16 6 19" xfId="18901" xr:uid="{00000000-0005-0000-0000-0000F8490000}"/>
    <cellStyle name="Percent 16 6 2" xfId="18902" xr:uid="{00000000-0005-0000-0000-0000F9490000}"/>
    <cellStyle name="Percent 16 6 20" xfId="18903" xr:uid="{00000000-0005-0000-0000-0000FA490000}"/>
    <cellStyle name="Percent 16 6 21" xfId="18904" xr:uid="{00000000-0005-0000-0000-0000FB490000}"/>
    <cellStyle name="Percent 16 6 22" xfId="18905" xr:uid="{00000000-0005-0000-0000-0000FC490000}"/>
    <cellStyle name="Percent 16 6 23" xfId="18906" xr:uid="{00000000-0005-0000-0000-0000FD490000}"/>
    <cellStyle name="Percent 16 6 24" xfId="18907" xr:uid="{00000000-0005-0000-0000-0000FE490000}"/>
    <cellStyle name="Percent 16 6 25" xfId="18908" xr:uid="{00000000-0005-0000-0000-0000FF490000}"/>
    <cellStyle name="Percent 16 6 26" xfId="18909" xr:uid="{00000000-0005-0000-0000-0000004A0000}"/>
    <cellStyle name="Percent 16 6 27" xfId="18910" xr:uid="{00000000-0005-0000-0000-0000014A0000}"/>
    <cellStyle name="Percent 16 6 28" xfId="18911" xr:uid="{00000000-0005-0000-0000-0000024A0000}"/>
    <cellStyle name="Percent 16 6 29" xfId="18912" xr:uid="{00000000-0005-0000-0000-0000034A0000}"/>
    <cellStyle name="Percent 16 6 3" xfId="18913" xr:uid="{00000000-0005-0000-0000-0000044A0000}"/>
    <cellStyle name="Percent 16 6 30" xfId="18914" xr:uid="{00000000-0005-0000-0000-0000054A0000}"/>
    <cellStyle name="Percent 16 6 31" xfId="18915" xr:uid="{00000000-0005-0000-0000-0000064A0000}"/>
    <cellStyle name="Percent 16 6 32" xfId="18916" xr:uid="{00000000-0005-0000-0000-0000074A0000}"/>
    <cellStyle name="Percent 16 6 33" xfId="18917" xr:uid="{00000000-0005-0000-0000-0000084A0000}"/>
    <cellStyle name="Percent 16 6 34" xfId="18918" xr:uid="{00000000-0005-0000-0000-0000094A0000}"/>
    <cellStyle name="Percent 16 6 35" xfId="18919" xr:uid="{00000000-0005-0000-0000-00000A4A0000}"/>
    <cellStyle name="Percent 16 6 4" xfId="18920" xr:uid="{00000000-0005-0000-0000-00000B4A0000}"/>
    <cellStyle name="Percent 16 6 5" xfId="18921" xr:uid="{00000000-0005-0000-0000-00000C4A0000}"/>
    <cellStyle name="Percent 16 6 6" xfId="18922" xr:uid="{00000000-0005-0000-0000-00000D4A0000}"/>
    <cellStyle name="Percent 16 6 7" xfId="18923" xr:uid="{00000000-0005-0000-0000-00000E4A0000}"/>
    <cellStyle name="Percent 16 6 8" xfId="18924" xr:uid="{00000000-0005-0000-0000-00000F4A0000}"/>
    <cellStyle name="Percent 16 6 9" xfId="18925" xr:uid="{00000000-0005-0000-0000-0000104A0000}"/>
    <cellStyle name="Percent 16 7" xfId="18926" xr:uid="{00000000-0005-0000-0000-0000114A0000}"/>
    <cellStyle name="Percent 16 7 10" xfId="18927" xr:uid="{00000000-0005-0000-0000-0000124A0000}"/>
    <cellStyle name="Percent 16 7 11" xfId="18928" xr:uid="{00000000-0005-0000-0000-0000134A0000}"/>
    <cellStyle name="Percent 16 7 12" xfId="18929" xr:uid="{00000000-0005-0000-0000-0000144A0000}"/>
    <cellStyle name="Percent 16 7 13" xfId="18930" xr:uid="{00000000-0005-0000-0000-0000154A0000}"/>
    <cellStyle name="Percent 16 7 14" xfId="18931" xr:uid="{00000000-0005-0000-0000-0000164A0000}"/>
    <cellStyle name="Percent 16 7 15" xfId="18932" xr:uid="{00000000-0005-0000-0000-0000174A0000}"/>
    <cellStyle name="Percent 16 7 16" xfId="18933" xr:uid="{00000000-0005-0000-0000-0000184A0000}"/>
    <cellStyle name="Percent 16 7 17" xfId="18934" xr:uid="{00000000-0005-0000-0000-0000194A0000}"/>
    <cellStyle name="Percent 16 7 18" xfId="18935" xr:uid="{00000000-0005-0000-0000-00001A4A0000}"/>
    <cellStyle name="Percent 16 7 19" xfId="18936" xr:uid="{00000000-0005-0000-0000-00001B4A0000}"/>
    <cellStyle name="Percent 16 7 2" xfId="18937" xr:uid="{00000000-0005-0000-0000-00001C4A0000}"/>
    <cellStyle name="Percent 16 7 20" xfId="18938" xr:uid="{00000000-0005-0000-0000-00001D4A0000}"/>
    <cellStyle name="Percent 16 7 21" xfId="18939" xr:uid="{00000000-0005-0000-0000-00001E4A0000}"/>
    <cellStyle name="Percent 16 7 22" xfId="18940" xr:uid="{00000000-0005-0000-0000-00001F4A0000}"/>
    <cellStyle name="Percent 16 7 23" xfId="18941" xr:uid="{00000000-0005-0000-0000-0000204A0000}"/>
    <cellStyle name="Percent 16 7 24" xfId="18942" xr:uid="{00000000-0005-0000-0000-0000214A0000}"/>
    <cellStyle name="Percent 16 7 25" xfId="18943" xr:uid="{00000000-0005-0000-0000-0000224A0000}"/>
    <cellStyle name="Percent 16 7 26" xfId="18944" xr:uid="{00000000-0005-0000-0000-0000234A0000}"/>
    <cellStyle name="Percent 16 7 27" xfId="18945" xr:uid="{00000000-0005-0000-0000-0000244A0000}"/>
    <cellStyle name="Percent 16 7 28" xfId="18946" xr:uid="{00000000-0005-0000-0000-0000254A0000}"/>
    <cellStyle name="Percent 16 7 29" xfId="18947" xr:uid="{00000000-0005-0000-0000-0000264A0000}"/>
    <cellStyle name="Percent 16 7 3" xfId="18948" xr:uid="{00000000-0005-0000-0000-0000274A0000}"/>
    <cellStyle name="Percent 16 7 30" xfId="18949" xr:uid="{00000000-0005-0000-0000-0000284A0000}"/>
    <cellStyle name="Percent 16 7 31" xfId="18950" xr:uid="{00000000-0005-0000-0000-0000294A0000}"/>
    <cellStyle name="Percent 16 7 32" xfId="18951" xr:uid="{00000000-0005-0000-0000-00002A4A0000}"/>
    <cellStyle name="Percent 16 7 33" xfId="18952" xr:uid="{00000000-0005-0000-0000-00002B4A0000}"/>
    <cellStyle name="Percent 16 7 34" xfId="18953" xr:uid="{00000000-0005-0000-0000-00002C4A0000}"/>
    <cellStyle name="Percent 16 7 35" xfId="18954" xr:uid="{00000000-0005-0000-0000-00002D4A0000}"/>
    <cellStyle name="Percent 16 7 4" xfId="18955" xr:uid="{00000000-0005-0000-0000-00002E4A0000}"/>
    <cellStyle name="Percent 16 7 5" xfId="18956" xr:uid="{00000000-0005-0000-0000-00002F4A0000}"/>
    <cellStyle name="Percent 16 7 6" xfId="18957" xr:uid="{00000000-0005-0000-0000-0000304A0000}"/>
    <cellStyle name="Percent 16 7 7" xfId="18958" xr:uid="{00000000-0005-0000-0000-0000314A0000}"/>
    <cellStyle name="Percent 16 7 8" xfId="18959" xr:uid="{00000000-0005-0000-0000-0000324A0000}"/>
    <cellStyle name="Percent 16 7 9" xfId="18960" xr:uid="{00000000-0005-0000-0000-0000334A0000}"/>
    <cellStyle name="Percent 16 8" xfId="18961" xr:uid="{00000000-0005-0000-0000-0000344A0000}"/>
    <cellStyle name="Percent 16 8 10" xfId="18962" xr:uid="{00000000-0005-0000-0000-0000354A0000}"/>
    <cellStyle name="Percent 16 8 11" xfId="18963" xr:uid="{00000000-0005-0000-0000-0000364A0000}"/>
    <cellStyle name="Percent 16 8 12" xfId="18964" xr:uid="{00000000-0005-0000-0000-0000374A0000}"/>
    <cellStyle name="Percent 16 8 13" xfId="18965" xr:uid="{00000000-0005-0000-0000-0000384A0000}"/>
    <cellStyle name="Percent 16 8 14" xfId="18966" xr:uid="{00000000-0005-0000-0000-0000394A0000}"/>
    <cellStyle name="Percent 16 8 15" xfId="18967" xr:uid="{00000000-0005-0000-0000-00003A4A0000}"/>
    <cellStyle name="Percent 16 8 16" xfId="18968" xr:uid="{00000000-0005-0000-0000-00003B4A0000}"/>
    <cellStyle name="Percent 16 8 17" xfId="18969" xr:uid="{00000000-0005-0000-0000-00003C4A0000}"/>
    <cellStyle name="Percent 16 8 18" xfId="18970" xr:uid="{00000000-0005-0000-0000-00003D4A0000}"/>
    <cellStyle name="Percent 16 8 19" xfId="18971" xr:uid="{00000000-0005-0000-0000-00003E4A0000}"/>
    <cellStyle name="Percent 16 8 2" xfId="18972" xr:uid="{00000000-0005-0000-0000-00003F4A0000}"/>
    <cellStyle name="Percent 16 8 20" xfId="18973" xr:uid="{00000000-0005-0000-0000-0000404A0000}"/>
    <cellStyle name="Percent 16 8 21" xfId="18974" xr:uid="{00000000-0005-0000-0000-0000414A0000}"/>
    <cellStyle name="Percent 16 8 22" xfId="18975" xr:uid="{00000000-0005-0000-0000-0000424A0000}"/>
    <cellStyle name="Percent 16 8 23" xfId="18976" xr:uid="{00000000-0005-0000-0000-0000434A0000}"/>
    <cellStyle name="Percent 16 8 24" xfId="18977" xr:uid="{00000000-0005-0000-0000-0000444A0000}"/>
    <cellStyle name="Percent 16 8 25" xfId="18978" xr:uid="{00000000-0005-0000-0000-0000454A0000}"/>
    <cellStyle name="Percent 16 8 26" xfId="18979" xr:uid="{00000000-0005-0000-0000-0000464A0000}"/>
    <cellStyle name="Percent 16 8 27" xfId="18980" xr:uid="{00000000-0005-0000-0000-0000474A0000}"/>
    <cellStyle name="Percent 16 8 28" xfId="18981" xr:uid="{00000000-0005-0000-0000-0000484A0000}"/>
    <cellStyle name="Percent 16 8 29" xfId="18982" xr:uid="{00000000-0005-0000-0000-0000494A0000}"/>
    <cellStyle name="Percent 16 8 3" xfId="18983" xr:uid="{00000000-0005-0000-0000-00004A4A0000}"/>
    <cellStyle name="Percent 16 8 30" xfId="18984" xr:uid="{00000000-0005-0000-0000-00004B4A0000}"/>
    <cellStyle name="Percent 16 8 31" xfId="18985" xr:uid="{00000000-0005-0000-0000-00004C4A0000}"/>
    <cellStyle name="Percent 16 8 32" xfId="18986" xr:uid="{00000000-0005-0000-0000-00004D4A0000}"/>
    <cellStyle name="Percent 16 8 33" xfId="18987" xr:uid="{00000000-0005-0000-0000-00004E4A0000}"/>
    <cellStyle name="Percent 16 8 34" xfId="18988" xr:uid="{00000000-0005-0000-0000-00004F4A0000}"/>
    <cellStyle name="Percent 16 8 35" xfId="18989" xr:uid="{00000000-0005-0000-0000-0000504A0000}"/>
    <cellStyle name="Percent 16 8 4" xfId="18990" xr:uid="{00000000-0005-0000-0000-0000514A0000}"/>
    <cellStyle name="Percent 16 8 5" xfId="18991" xr:uid="{00000000-0005-0000-0000-0000524A0000}"/>
    <cellStyle name="Percent 16 8 6" xfId="18992" xr:uid="{00000000-0005-0000-0000-0000534A0000}"/>
    <cellStyle name="Percent 16 8 7" xfId="18993" xr:uid="{00000000-0005-0000-0000-0000544A0000}"/>
    <cellStyle name="Percent 16 8 8" xfId="18994" xr:uid="{00000000-0005-0000-0000-0000554A0000}"/>
    <cellStyle name="Percent 16 8 9" xfId="18995" xr:uid="{00000000-0005-0000-0000-0000564A0000}"/>
    <cellStyle name="Percent 16 9" xfId="18996" xr:uid="{00000000-0005-0000-0000-0000574A0000}"/>
    <cellStyle name="Percent 16 9 10" xfId="18997" xr:uid="{00000000-0005-0000-0000-0000584A0000}"/>
    <cellStyle name="Percent 16 9 11" xfId="18998" xr:uid="{00000000-0005-0000-0000-0000594A0000}"/>
    <cellStyle name="Percent 16 9 12" xfId="18999" xr:uid="{00000000-0005-0000-0000-00005A4A0000}"/>
    <cellStyle name="Percent 16 9 13" xfId="19000" xr:uid="{00000000-0005-0000-0000-00005B4A0000}"/>
    <cellStyle name="Percent 16 9 14" xfId="19001" xr:uid="{00000000-0005-0000-0000-00005C4A0000}"/>
    <cellStyle name="Percent 16 9 15" xfId="19002" xr:uid="{00000000-0005-0000-0000-00005D4A0000}"/>
    <cellStyle name="Percent 16 9 16" xfId="19003" xr:uid="{00000000-0005-0000-0000-00005E4A0000}"/>
    <cellStyle name="Percent 16 9 17" xfId="19004" xr:uid="{00000000-0005-0000-0000-00005F4A0000}"/>
    <cellStyle name="Percent 16 9 18" xfId="19005" xr:uid="{00000000-0005-0000-0000-0000604A0000}"/>
    <cellStyle name="Percent 16 9 19" xfId="19006" xr:uid="{00000000-0005-0000-0000-0000614A0000}"/>
    <cellStyle name="Percent 16 9 2" xfId="19007" xr:uid="{00000000-0005-0000-0000-0000624A0000}"/>
    <cellStyle name="Percent 16 9 20" xfId="19008" xr:uid="{00000000-0005-0000-0000-0000634A0000}"/>
    <cellStyle name="Percent 16 9 21" xfId="19009" xr:uid="{00000000-0005-0000-0000-0000644A0000}"/>
    <cellStyle name="Percent 16 9 22" xfId="19010" xr:uid="{00000000-0005-0000-0000-0000654A0000}"/>
    <cellStyle name="Percent 16 9 23" xfId="19011" xr:uid="{00000000-0005-0000-0000-0000664A0000}"/>
    <cellStyle name="Percent 16 9 24" xfId="19012" xr:uid="{00000000-0005-0000-0000-0000674A0000}"/>
    <cellStyle name="Percent 16 9 25" xfId="19013" xr:uid="{00000000-0005-0000-0000-0000684A0000}"/>
    <cellStyle name="Percent 16 9 26" xfId="19014" xr:uid="{00000000-0005-0000-0000-0000694A0000}"/>
    <cellStyle name="Percent 16 9 27" xfId="19015" xr:uid="{00000000-0005-0000-0000-00006A4A0000}"/>
    <cellStyle name="Percent 16 9 28" xfId="19016" xr:uid="{00000000-0005-0000-0000-00006B4A0000}"/>
    <cellStyle name="Percent 16 9 29" xfId="19017" xr:uid="{00000000-0005-0000-0000-00006C4A0000}"/>
    <cellStyle name="Percent 16 9 3" xfId="19018" xr:uid="{00000000-0005-0000-0000-00006D4A0000}"/>
    <cellStyle name="Percent 16 9 30" xfId="19019" xr:uid="{00000000-0005-0000-0000-00006E4A0000}"/>
    <cellStyle name="Percent 16 9 31" xfId="19020" xr:uid="{00000000-0005-0000-0000-00006F4A0000}"/>
    <cellStyle name="Percent 16 9 32" xfId="19021" xr:uid="{00000000-0005-0000-0000-0000704A0000}"/>
    <cellStyle name="Percent 16 9 33" xfId="19022" xr:uid="{00000000-0005-0000-0000-0000714A0000}"/>
    <cellStyle name="Percent 16 9 34" xfId="19023" xr:uid="{00000000-0005-0000-0000-0000724A0000}"/>
    <cellStyle name="Percent 16 9 35" xfId="19024" xr:uid="{00000000-0005-0000-0000-0000734A0000}"/>
    <cellStyle name="Percent 16 9 4" xfId="19025" xr:uid="{00000000-0005-0000-0000-0000744A0000}"/>
    <cellStyle name="Percent 16 9 5" xfId="19026" xr:uid="{00000000-0005-0000-0000-0000754A0000}"/>
    <cellStyle name="Percent 16 9 6" xfId="19027" xr:uid="{00000000-0005-0000-0000-0000764A0000}"/>
    <cellStyle name="Percent 16 9 7" xfId="19028" xr:uid="{00000000-0005-0000-0000-0000774A0000}"/>
    <cellStyle name="Percent 16 9 8" xfId="19029" xr:uid="{00000000-0005-0000-0000-0000784A0000}"/>
    <cellStyle name="Percent 16 9 9" xfId="19030" xr:uid="{00000000-0005-0000-0000-0000794A0000}"/>
    <cellStyle name="Percent 17" xfId="19031" xr:uid="{00000000-0005-0000-0000-00007A4A0000}"/>
    <cellStyle name="Percent 18" xfId="19032" xr:uid="{00000000-0005-0000-0000-00007B4A0000}"/>
    <cellStyle name="Percent 19" xfId="19033" xr:uid="{00000000-0005-0000-0000-00007C4A0000}"/>
    <cellStyle name="Percent 2" xfId="48" xr:uid="{00000000-0005-0000-0000-00007D4A0000}"/>
    <cellStyle name="Percent 2 10" xfId="19035" xr:uid="{00000000-0005-0000-0000-00007E4A0000}"/>
    <cellStyle name="Percent 2 10 2" xfId="19036" xr:uid="{00000000-0005-0000-0000-00007F4A0000}"/>
    <cellStyle name="Percent 2 11" xfId="19037" xr:uid="{00000000-0005-0000-0000-0000804A0000}"/>
    <cellStyle name="Percent 2 11 2" xfId="19038" xr:uid="{00000000-0005-0000-0000-0000814A0000}"/>
    <cellStyle name="Percent 2 12" xfId="19039" xr:uid="{00000000-0005-0000-0000-0000824A0000}"/>
    <cellStyle name="Percent 2 12 2" xfId="19040" xr:uid="{00000000-0005-0000-0000-0000834A0000}"/>
    <cellStyle name="Percent 2 13" xfId="19041" xr:uid="{00000000-0005-0000-0000-0000844A0000}"/>
    <cellStyle name="Percent 2 13 2" xfId="19042" xr:uid="{00000000-0005-0000-0000-0000854A0000}"/>
    <cellStyle name="Percent 2 14" xfId="19043" xr:uid="{00000000-0005-0000-0000-0000864A0000}"/>
    <cellStyle name="Percent 2 14 2" xfId="19044" xr:uid="{00000000-0005-0000-0000-0000874A0000}"/>
    <cellStyle name="Percent 2 15" xfId="19045" xr:uid="{00000000-0005-0000-0000-0000884A0000}"/>
    <cellStyle name="Percent 2 15 2" xfId="19046" xr:uid="{00000000-0005-0000-0000-0000894A0000}"/>
    <cellStyle name="Percent 2 16" xfId="19047" xr:uid="{00000000-0005-0000-0000-00008A4A0000}"/>
    <cellStyle name="Percent 2 16 2" xfId="19048" xr:uid="{00000000-0005-0000-0000-00008B4A0000}"/>
    <cellStyle name="Percent 2 17" xfId="19049" xr:uid="{00000000-0005-0000-0000-00008C4A0000}"/>
    <cellStyle name="Percent 2 17 2" xfId="19050" xr:uid="{00000000-0005-0000-0000-00008D4A0000}"/>
    <cellStyle name="Percent 2 18" xfId="19051" xr:uid="{00000000-0005-0000-0000-00008E4A0000}"/>
    <cellStyle name="Percent 2 18 2" xfId="19052" xr:uid="{00000000-0005-0000-0000-00008F4A0000}"/>
    <cellStyle name="Percent 2 19" xfId="19053" xr:uid="{00000000-0005-0000-0000-0000904A0000}"/>
    <cellStyle name="Percent 2 19 2" xfId="19054" xr:uid="{00000000-0005-0000-0000-0000914A0000}"/>
    <cellStyle name="Percent 2 2" xfId="19055" xr:uid="{00000000-0005-0000-0000-0000924A0000}"/>
    <cellStyle name="Percent 2 2 2" xfId="19056" xr:uid="{00000000-0005-0000-0000-0000934A0000}"/>
    <cellStyle name="Percent 2 2 2 2" xfId="19057" xr:uid="{00000000-0005-0000-0000-0000944A0000}"/>
    <cellStyle name="Percent 2 2 2 2 2" xfId="19058" xr:uid="{00000000-0005-0000-0000-0000954A0000}"/>
    <cellStyle name="Percent 2 2 2 3" xfId="19059" xr:uid="{00000000-0005-0000-0000-0000964A0000}"/>
    <cellStyle name="Percent 2 2 2 3 2" xfId="19060" xr:uid="{00000000-0005-0000-0000-0000974A0000}"/>
    <cellStyle name="Percent 2 2 2 4" xfId="19061" xr:uid="{00000000-0005-0000-0000-0000984A0000}"/>
    <cellStyle name="Percent 2 2 2 5" xfId="19062" xr:uid="{00000000-0005-0000-0000-0000994A0000}"/>
    <cellStyle name="Percent 2 2 3" xfId="19063" xr:uid="{00000000-0005-0000-0000-00009A4A0000}"/>
    <cellStyle name="Percent 2 2 3 2" xfId="19064" xr:uid="{00000000-0005-0000-0000-00009B4A0000}"/>
    <cellStyle name="Percent 2 2 4" xfId="19065" xr:uid="{00000000-0005-0000-0000-00009C4A0000}"/>
    <cellStyle name="Percent 2 2 4 2" xfId="19066" xr:uid="{00000000-0005-0000-0000-00009D4A0000}"/>
    <cellStyle name="Percent 2 2 5" xfId="19067" xr:uid="{00000000-0005-0000-0000-00009E4A0000}"/>
    <cellStyle name="Percent 2 2 5 2" xfId="19068" xr:uid="{00000000-0005-0000-0000-00009F4A0000}"/>
    <cellStyle name="Percent 2 2 6" xfId="19069" xr:uid="{00000000-0005-0000-0000-0000A04A0000}"/>
    <cellStyle name="Percent 2 2 7" xfId="19070" xr:uid="{00000000-0005-0000-0000-0000A14A0000}"/>
    <cellStyle name="Percent 2 2 8" xfId="19071" xr:uid="{00000000-0005-0000-0000-0000A24A0000}"/>
    <cellStyle name="Percent 2 2 9" xfId="19072" xr:uid="{00000000-0005-0000-0000-0000A34A0000}"/>
    <cellStyle name="Percent 2 20" xfId="19073" xr:uid="{00000000-0005-0000-0000-0000A44A0000}"/>
    <cellStyle name="Percent 2 20 2" xfId="19074" xr:uid="{00000000-0005-0000-0000-0000A54A0000}"/>
    <cellStyle name="Percent 2 21" xfId="19075" xr:uid="{00000000-0005-0000-0000-0000A64A0000}"/>
    <cellStyle name="Percent 2 21 2" xfId="19076" xr:uid="{00000000-0005-0000-0000-0000A74A0000}"/>
    <cellStyle name="Percent 2 22" xfId="19077" xr:uid="{00000000-0005-0000-0000-0000A84A0000}"/>
    <cellStyle name="Percent 2 23" xfId="19078" xr:uid="{00000000-0005-0000-0000-0000A94A0000}"/>
    <cellStyle name="Percent 2 24" xfId="19079" xr:uid="{00000000-0005-0000-0000-0000AA4A0000}"/>
    <cellStyle name="Percent 2 25" xfId="19080" xr:uid="{00000000-0005-0000-0000-0000AB4A0000}"/>
    <cellStyle name="Percent 2 26" xfId="19081" xr:uid="{00000000-0005-0000-0000-0000AC4A0000}"/>
    <cellStyle name="Percent 2 27" xfId="19082" xr:uid="{00000000-0005-0000-0000-0000AD4A0000}"/>
    <cellStyle name="Percent 2 28" xfId="19083" xr:uid="{00000000-0005-0000-0000-0000AE4A0000}"/>
    <cellStyle name="Percent 2 29" xfId="19084" xr:uid="{00000000-0005-0000-0000-0000AF4A0000}"/>
    <cellStyle name="Percent 2 3" xfId="19085" xr:uid="{00000000-0005-0000-0000-0000B04A0000}"/>
    <cellStyle name="Percent 2 3 2" xfId="19086" xr:uid="{00000000-0005-0000-0000-0000B14A0000}"/>
    <cellStyle name="Percent 2 3 2 2" xfId="19087" xr:uid="{00000000-0005-0000-0000-0000B24A0000}"/>
    <cellStyle name="Percent 2 3 2 2 2" xfId="19088" xr:uid="{00000000-0005-0000-0000-0000B34A0000}"/>
    <cellStyle name="Percent 2 3 2 3" xfId="19089" xr:uid="{00000000-0005-0000-0000-0000B44A0000}"/>
    <cellStyle name="Percent 2 3 2 4" xfId="19090" xr:uid="{00000000-0005-0000-0000-0000B54A0000}"/>
    <cellStyle name="Percent 2 3 3" xfId="19091" xr:uid="{00000000-0005-0000-0000-0000B64A0000}"/>
    <cellStyle name="Percent 2 3 3 2" xfId="19092" xr:uid="{00000000-0005-0000-0000-0000B74A0000}"/>
    <cellStyle name="Percent 2 3 4" xfId="19093" xr:uid="{00000000-0005-0000-0000-0000B84A0000}"/>
    <cellStyle name="Percent 2 3 4 2" xfId="19094" xr:uid="{00000000-0005-0000-0000-0000B94A0000}"/>
    <cellStyle name="Percent 2 3 5" xfId="19095" xr:uid="{00000000-0005-0000-0000-0000BA4A0000}"/>
    <cellStyle name="Percent 2 3 5 2" xfId="19096" xr:uid="{00000000-0005-0000-0000-0000BB4A0000}"/>
    <cellStyle name="Percent 2 3 6" xfId="19097" xr:uid="{00000000-0005-0000-0000-0000BC4A0000}"/>
    <cellStyle name="Percent 2 3 7" xfId="19098" xr:uid="{00000000-0005-0000-0000-0000BD4A0000}"/>
    <cellStyle name="Percent 2 3 8" xfId="19099" xr:uid="{00000000-0005-0000-0000-0000BE4A0000}"/>
    <cellStyle name="Percent 2 30" xfId="19100" xr:uid="{00000000-0005-0000-0000-0000BF4A0000}"/>
    <cellStyle name="Percent 2 31" xfId="19101" xr:uid="{00000000-0005-0000-0000-0000C04A0000}"/>
    <cellStyle name="Percent 2 32" xfId="19102" xr:uid="{00000000-0005-0000-0000-0000C14A0000}"/>
    <cellStyle name="Percent 2 33" xfId="19103" xr:uid="{00000000-0005-0000-0000-0000C24A0000}"/>
    <cellStyle name="Percent 2 34" xfId="19104" xr:uid="{00000000-0005-0000-0000-0000C34A0000}"/>
    <cellStyle name="Percent 2 35" xfId="19105" xr:uid="{00000000-0005-0000-0000-0000C44A0000}"/>
    <cellStyle name="Percent 2 36" xfId="19106" xr:uid="{00000000-0005-0000-0000-0000C54A0000}"/>
    <cellStyle name="Percent 2 37" xfId="19107" xr:uid="{00000000-0005-0000-0000-0000C64A0000}"/>
    <cellStyle name="Percent 2 38" xfId="19108" xr:uid="{00000000-0005-0000-0000-0000C74A0000}"/>
    <cellStyle name="Percent 2 39" xfId="19109" xr:uid="{00000000-0005-0000-0000-0000C84A0000}"/>
    <cellStyle name="Percent 2 4" xfId="19110" xr:uid="{00000000-0005-0000-0000-0000C94A0000}"/>
    <cellStyle name="Percent 2 4 10" xfId="19111" xr:uid="{00000000-0005-0000-0000-0000CA4A0000}"/>
    <cellStyle name="Percent 2 4 11" xfId="19112" xr:uid="{00000000-0005-0000-0000-0000CB4A0000}"/>
    <cellStyle name="Percent 2 4 12" xfId="19113" xr:uid="{00000000-0005-0000-0000-0000CC4A0000}"/>
    <cellStyle name="Percent 2 4 13" xfId="19114" xr:uid="{00000000-0005-0000-0000-0000CD4A0000}"/>
    <cellStyle name="Percent 2 4 14" xfId="19115" xr:uid="{00000000-0005-0000-0000-0000CE4A0000}"/>
    <cellStyle name="Percent 2 4 15" xfId="19116" xr:uid="{00000000-0005-0000-0000-0000CF4A0000}"/>
    <cellStyle name="Percent 2 4 16" xfId="19117" xr:uid="{00000000-0005-0000-0000-0000D04A0000}"/>
    <cellStyle name="Percent 2 4 17" xfId="19118" xr:uid="{00000000-0005-0000-0000-0000D14A0000}"/>
    <cellStyle name="Percent 2 4 18" xfId="19119" xr:uid="{00000000-0005-0000-0000-0000D24A0000}"/>
    <cellStyle name="Percent 2 4 19" xfId="19120" xr:uid="{00000000-0005-0000-0000-0000D34A0000}"/>
    <cellStyle name="Percent 2 4 2" xfId="19121" xr:uid="{00000000-0005-0000-0000-0000D44A0000}"/>
    <cellStyle name="Percent 2 4 2 2" xfId="19122" xr:uid="{00000000-0005-0000-0000-0000D54A0000}"/>
    <cellStyle name="Percent 2 4 2 2 2" xfId="19123" xr:uid="{00000000-0005-0000-0000-0000D64A0000}"/>
    <cellStyle name="Percent 2 4 2 3" xfId="19124" xr:uid="{00000000-0005-0000-0000-0000D74A0000}"/>
    <cellStyle name="Percent 2 4 2 4" xfId="19125" xr:uid="{00000000-0005-0000-0000-0000D84A0000}"/>
    <cellStyle name="Percent 2 4 20" xfId="19126" xr:uid="{00000000-0005-0000-0000-0000D94A0000}"/>
    <cellStyle name="Percent 2 4 21" xfId="19127" xr:uid="{00000000-0005-0000-0000-0000DA4A0000}"/>
    <cellStyle name="Percent 2 4 22" xfId="19128" xr:uid="{00000000-0005-0000-0000-0000DB4A0000}"/>
    <cellStyle name="Percent 2 4 3" xfId="19129" xr:uid="{00000000-0005-0000-0000-0000DC4A0000}"/>
    <cellStyle name="Percent 2 4 3 2" xfId="19130" xr:uid="{00000000-0005-0000-0000-0000DD4A0000}"/>
    <cellStyle name="Percent 2 4 4" xfId="19131" xr:uid="{00000000-0005-0000-0000-0000DE4A0000}"/>
    <cellStyle name="Percent 2 4 4 2" xfId="19132" xr:uid="{00000000-0005-0000-0000-0000DF4A0000}"/>
    <cellStyle name="Percent 2 4 5" xfId="19133" xr:uid="{00000000-0005-0000-0000-0000E04A0000}"/>
    <cellStyle name="Percent 2 4 5 2" xfId="19134" xr:uid="{00000000-0005-0000-0000-0000E14A0000}"/>
    <cellStyle name="Percent 2 4 6" xfId="19135" xr:uid="{00000000-0005-0000-0000-0000E24A0000}"/>
    <cellStyle name="Percent 2 4 6 2" xfId="19136" xr:uid="{00000000-0005-0000-0000-0000E34A0000}"/>
    <cellStyle name="Percent 2 4 7" xfId="19137" xr:uid="{00000000-0005-0000-0000-0000E44A0000}"/>
    <cellStyle name="Percent 2 4 7 2" xfId="19138" xr:uid="{00000000-0005-0000-0000-0000E54A0000}"/>
    <cellStyle name="Percent 2 4 8" xfId="19139" xr:uid="{00000000-0005-0000-0000-0000E64A0000}"/>
    <cellStyle name="Percent 2 4 9" xfId="19140" xr:uid="{00000000-0005-0000-0000-0000E74A0000}"/>
    <cellStyle name="Percent 2 40" xfId="19141" xr:uid="{00000000-0005-0000-0000-0000E84A0000}"/>
    <cellStyle name="Percent 2 41" xfId="19142" xr:uid="{00000000-0005-0000-0000-0000E94A0000}"/>
    <cellStyle name="Percent 2 42" xfId="19143" xr:uid="{00000000-0005-0000-0000-0000EA4A0000}"/>
    <cellStyle name="Percent 2 43" xfId="19144" xr:uid="{00000000-0005-0000-0000-0000EB4A0000}"/>
    <cellStyle name="Percent 2 44" xfId="19145" xr:uid="{00000000-0005-0000-0000-0000EC4A0000}"/>
    <cellStyle name="Percent 2 45" xfId="19146" xr:uid="{00000000-0005-0000-0000-0000ED4A0000}"/>
    <cellStyle name="Percent 2 46" xfId="19147" xr:uid="{00000000-0005-0000-0000-0000EE4A0000}"/>
    <cellStyle name="Percent 2 47" xfId="19148" xr:uid="{00000000-0005-0000-0000-0000EF4A0000}"/>
    <cellStyle name="Percent 2 48" xfId="19149" xr:uid="{00000000-0005-0000-0000-0000F04A0000}"/>
    <cellStyle name="Percent 2 49" xfId="19150" xr:uid="{00000000-0005-0000-0000-0000F14A0000}"/>
    <cellStyle name="Percent 2 5" xfId="19151" xr:uid="{00000000-0005-0000-0000-0000F24A0000}"/>
    <cellStyle name="Percent 2 5 2" xfId="19152" xr:uid="{00000000-0005-0000-0000-0000F34A0000}"/>
    <cellStyle name="Percent 2 5 3" xfId="19153" xr:uid="{00000000-0005-0000-0000-0000F44A0000}"/>
    <cellStyle name="Percent 2 50" xfId="19154" xr:uid="{00000000-0005-0000-0000-0000F54A0000}"/>
    <cellStyle name="Percent 2 51" xfId="19155" xr:uid="{00000000-0005-0000-0000-0000F64A0000}"/>
    <cellStyle name="Percent 2 52" xfId="19156" xr:uid="{00000000-0005-0000-0000-0000F74A0000}"/>
    <cellStyle name="Percent 2 53" xfId="19157" xr:uid="{00000000-0005-0000-0000-0000F84A0000}"/>
    <cellStyle name="Percent 2 54" xfId="19158" xr:uid="{00000000-0005-0000-0000-0000F94A0000}"/>
    <cellStyle name="Percent 2 55" xfId="19159" xr:uid="{00000000-0005-0000-0000-0000FA4A0000}"/>
    <cellStyle name="Percent 2 56" xfId="19160" xr:uid="{00000000-0005-0000-0000-0000FB4A0000}"/>
    <cellStyle name="Percent 2 57" xfId="19161" xr:uid="{00000000-0005-0000-0000-0000FC4A0000}"/>
    <cellStyle name="Percent 2 58" xfId="19162" xr:uid="{00000000-0005-0000-0000-0000FD4A0000}"/>
    <cellStyle name="Percent 2 59" xfId="19163" xr:uid="{00000000-0005-0000-0000-0000FE4A0000}"/>
    <cellStyle name="Percent 2 6" xfId="19164" xr:uid="{00000000-0005-0000-0000-0000FF4A0000}"/>
    <cellStyle name="Percent 2 6 2" xfId="19165" xr:uid="{00000000-0005-0000-0000-0000004B0000}"/>
    <cellStyle name="Percent 2 60" xfId="19166" xr:uid="{00000000-0005-0000-0000-0000014B0000}"/>
    <cellStyle name="Percent 2 61" xfId="19167" xr:uid="{00000000-0005-0000-0000-0000024B0000}"/>
    <cellStyle name="Percent 2 62" xfId="19168" xr:uid="{00000000-0005-0000-0000-0000034B0000}"/>
    <cellStyle name="Percent 2 63" xfId="19169" xr:uid="{00000000-0005-0000-0000-0000044B0000}"/>
    <cellStyle name="Percent 2 64" xfId="19170" xr:uid="{00000000-0005-0000-0000-0000054B0000}"/>
    <cellStyle name="Percent 2 65" xfId="19171" xr:uid="{00000000-0005-0000-0000-0000064B0000}"/>
    <cellStyle name="Percent 2 66" xfId="19172" xr:uid="{00000000-0005-0000-0000-0000074B0000}"/>
    <cellStyle name="Percent 2 67" xfId="19173" xr:uid="{00000000-0005-0000-0000-0000084B0000}"/>
    <cellStyle name="Percent 2 68" xfId="19174" xr:uid="{00000000-0005-0000-0000-0000094B0000}"/>
    <cellStyle name="Percent 2 69" xfId="19175" xr:uid="{00000000-0005-0000-0000-00000A4B0000}"/>
    <cellStyle name="Percent 2 7" xfId="19176" xr:uid="{00000000-0005-0000-0000-00000B4B0000}"/>
    <cellStyle name="Percent 2 7 2" xfId="19177" xr:uid="{00000000-0005-0000-0000-00000C4B0000}"/>
    <cellStyle name="Percent 2 70" xfId="19178" xr:uid="{00000000-0005-0000-0000-00000D4B0000}"/>
    <cellStyle name="Percent 2 71" xfId="19179" xr:uid="{00000000-0005-0000-0000-00000E4B0000}"/>
    <cellStyle name="Percent 2 72" xfId="19180" xr:uid="{00000000-0005-0000-0000-00000F4B0000}"/>
    <cellStyle name="Percent 2 73" xfId="19181" xr:uid="{00000000-0005-0000-0000-0000104B0000}"/>
    <cellStyle name="Percent 2 74" xfId="19182" xr:uid="{00000000-0005-0000-0000-0000114B0000}"/>
    <cellStyle name="Percent 2 75" xfId="19183" xr:uid="{00000000-0005-0000-0000-0000124B0000}"/>
    <cellStyle name="Percent 2 76" xfId="19184" xr:uid="{00000000-0005-0000-0000-0000134B0000}"/>
    <cellStyle name="Percent 2 77" xfId="19185" xr:uid="{00000000-0005-0000-0000-0000144B0000}"/>
    <cellStyle name="Percent 2 78" xfId="19186" xr:uid="{00000000-0005-0000-0000-0000154B0000}"/>
    <cellStyle name="Percent 2 79" xfId="19187" xr:uid="{00000000-0005-0000-0000-0000164B0000}"/>
    <cellStyle name="Percent 2 8" xfId="19188" xr:uid="{00000000-0005-0000-0000-0000174B0000}"/>
    <cellStyle name="Percent 2 8 2" xfId="19189" xr:uid="{00000000-0005-0000-0000-0000184B0000}"/>
    <cellStyle name="Percent 2 80" xfId="19190" xr:uid="{00000000-0005-0000-0000-0000194B0000}"/>
    <cellStyle name="Percent 2 81" xfId="19191" xr:uid="{00000000-0005-0000-0000-00001A4B0000}"/>
    <cellStyle name="Percent 2 82" xfId="19192" xr:uid="{00000000-0005-0000-0000-00001B4B0000}"/>
    <cellStyle name="Percent 2 83" xfId="19193" xr:uid="{00000000-0005-0000-0000-00001C4B0000}"/>
    <cellStyle name="Percent 2 84" xfId="19194" xr:uid="{00000000-0005-0000-0000-00001D4B0000}"/>
    <cellStyle name="Percent 2 85" xfId="19195" xr:uid="{00000000-0005-0000-0000-00001E4B0000}"/>
    <cellStyle name="Percent 2 86" xfId="19196" xr:uid="{00000000-0005-0000-0000-00001F4B0000}"/>
    <cellStyle name="Percent 2 87" xfId="19197" xr:uid="{00000000-0005-0000-0000-0000204B0000}"/>
    <cellStyle name="Percent 2 88" xfId="19198" xr:uid="{00000000-0005-0000-0000-0000214B0000}"/>
    <cellStyle name="Percent 2 89" xfId="19199" xr:uid="{00000000-0005-0000-0000-0000224B0000}"/>
    <cellStyle name="Percent 2 9" xfId="19200" xr:uid="{00000000-0005-0000-0000-0000234B0000}"/>
    <cellStyle name="Percent 2 9 2" xfId="19201" xr:uid="{00000000-0005-0000-0000-0000244B0000}"/>
    <cellStyle name="Percent 2 90" xfId="19202" xr:uid="{00000000-0005-0000-0000-0000254B0000}"/>
    <cellStyle name="Percent 2 91" xfId="19203" xr:uid="{00000000-0005-0000-0000-0000264B0000}"/>
    <cellStyle name="Percent 2 92" xfId="19204" xr:uid="{00000000-0005-0000-0000-0000274B0000}"/>
    <cellStyle name="Percent 2 93" xfId="19034" xr:uid="{00000000-0005-0000-0000-0000284B0000}"/>
    <cellStyle name="Percent 2 94" xfId="23785" xr:uid="{00000000-0005-0000-0000-0000294B0000}"/>
    <cellStyle name="Percent 20" xfId="81" xr:uid="{00000000-0005-0000-0000-00002A4B0000}"/>
    <cellStyle name="Percent 20 2" xfId="90" xr:uid="{00000000-0005-0000-0000-00002B4B0000}"/>
    <cellStyle name="Percent 20 2 2" xfId="174" xr:uid="{00000000-0005-0000-0000-00002C4B0000}"/>
    <cellStyle name="Percent 20 3" xfId="173" xr:uid="{00000000-0005-0000-0000-00002D4B0000}"/>
    <cellStyle name="Percent 21" xfId="19205" xr:uid="{00000000-0005-0000-0000-00002E4B0000}"/>
    <cellStyle name="Percent 22" xfId="19206" xr:uid="{00000000-0005-0000-0000-00002F4B0000}"/>
    <cellStyle name="Percent 23" xfId="23738" xr:uid="{00000000-0005-0000-0000-0000304B0000}"/>
    <cellStyle name="Percent 24" xfId="23741" xr:uid="{00000000-0005-0000-0000-0000314B0000}"/>
    <cellStyle name="Percent 25" xfId="23768" xr:uid="{00000000-0005-0000-0000-0000324B0000}"/>
    <cellStyle name="Percent 26" xfId="19207" xr:uid="{00000000-0005-0000-0000-0000334B0000}"/>
    <cellStyle name="Percent 27" xfId="82" xr:uid="{00000000-0005-0000-0000-0000344B0000}"/>
    <cellStyle name="Percent 27 2" xfId="91" xr:uid="{00000000-0005-0000-0000-0000354B0000}"/>
    <cellStyle name="Percent 27 2 2" xfId="176" xr:uid="{00000000-0005-0000-0000-0000364B0000}"/>
    <cellStyle name="Percent 27 3" xfId="175" xr:uid="{00000000-0005-0000-0000-0000374B0000}"/>
    <cellStyle name="Percent 28" xfId="23771" xr:uid="{00000000-0005-0000-0000-0000384B0000}"/>
    <cellStyle name="Percent 29" xfId="19208" xr:uid="{00000000-0005-0000-0000-0000394B0000}"/>
    <cellStyle name="Percent 3" xfId="80" xr:uid="{00000000-0005-0000-0000-00003A4B0000}"/>
    <cellStyle name="Percent 3 10" xfId="19210" xr:uid="{00000000-0005-0000-0000-00003B4B0000}"/>
    <cellStyle name="Percent 3 10 10" xfId="19211" xr:uid="{00000000-0005-0000-0000-00003C4B0000}"/>
    <cellStyle name="Percent 3 10 11" xfId="19212" xr:uid="{00000000-0005-0000-0000-00003D4B0000}"/>
    <cellStyle name="Percent 3 10 12" xfId="19213" xr:uid="{00000000-0005-0000-0000-00003E4B0000}"/>
    <cellStyle name="Percent 3 10 13" xfId="19214" xr:uid="{00000000-0005-0000-0000-00003F4B0000}"/>
    <cellStyle name="Percent 3 10 14" xfId="19215" xr:uid="{00000000-0005-0000-0000-0000404B0000}"/>
    <cellStyle name="Percent 3 10 15" xfId="19216" xr:uid="{00000000-0005-0000-0000-0000414B0000}"/>
    <cellStyle name="Percent 3 10 16" xfId="19217" xr:uid="{00000000-0005-0000-0000-0000424B0000}"/>
    <cellStyle name="Percent 3 10 17" xfId="19218" xr:uid="{00000000-0005-0000-0000-0000434B0000}"/>
    <cellStyle name="Percent 3 10 18" xfId="19219" xr:uid="{00000000-0005-0000-0000-0000444B0000}"/>
    <cellStyle name="Percent 3 10 19" xfId="19220" xr:uid="{00000000-0005-0000-0000-0000454B0000}"/>
    <cellStyle name="Percent 3 10 2" xfId="19221" xr:uid="{00000000-0005-0000-0000-0000464B0000}"/>
    <cellStyle name="Percent 3 10 20" xfId="19222" xr:uid="{00000000-0005-0000-0000-0000474B0000}"/>
    <cellStyle name="Percent 3 10 21" xfId="19223" xr:uid="{00000000-0005-0000-0000-0000484B0000}"/>
    <cellStyle name="Percent 3 10 22" xfId="19224" xr:uid="{00000000-0005-0000-0000-0000494B0000}"/>
    <cellStyle name="Percent 3 10 23" xfId="19225" xr:uid="{00000000-0005-0000-0000-00004A4B0000}"/>
    <cellStyle name="Percent 3 10 24" xfId="19226" xr:uid="{00000000-0005-0000-0000-00004B4B0000}"/>
    <cellStyle name="Percent 3 10 25" xfId="19227" xr:uid="{00000000-0005-0000-0000-00004C4B0000}"/>
    <cellStyle name="Percent 3 10 26" xfId="19228" xr:uid="{00000000-0005-0000-0000-00004D4B0000}"/>
    <cellStyle name="Percent 3 10 27" xfId="19229" xr:uid="{00000000-0005-0000-0000-00004E4B0000}"/>
    <cellStyle name="Percent 3 10 28" xfId="19230" xr:uid="{00000000-0005-0000-0000-00004F4B0000}"/>
    <cellStyle name="Percent 3 10 29" xfId="19231" xr:uid="{00000000-0005-0000-0000-0000504B0000}"/>
    <cellStyle name="Percent 3 10 3" xfId="19232" xr:uid="{00000000-0005-0000-0000-0000514B0000}"/>
    <cellStyle name="Percent 3 10 30" xfId="19233" xr:uid="{00000000-0005-0000-0000-0000524B0000}"/>
    <cellStyle name="Percent 3 10 31" xfId="19234" xr:uid="{00000000-0005-0000-0000-0000534B0000}"/>
    <cellStyle name="Percent 3 10 32" xfId="19235" xr:uid="{00000000-0005-0000-0000-0000544B0000}"/>
    <cellStyle name="Percent 3 10 33" xfId="19236" xr:uid="{00000000-0005-0000-0000-0000554B0000}"/>
    <cellStyle name="Percent 3 10 34" xfId="19237" xr:uid="{00000000-0005-0000-0000-0000564B0000}"/>
    <cellStyle name="Percent 3 10 35" xfId="19238" xr:uid="{00000000-0005-0000-0000-0000574B0000}"/>
    <cellStyle name="Percent 3 10 4" xfId="19239" xr:uid="{00000000-0005-0000-0000-0000584B0000}"/>
    <cellStyle name="Percent 3 10 5" xfId="19240" xr:uid="{00000000-0005-0000-0000-0000594B0000}"/>
    <cellStyle name="Percent 3 10 6" xfId="19241" xr:uid="{00000000-0005-0000-0000-00005A4B0000}"/>
    <cellStyle name="Percent 3 10 7" xfId="19242" xr:uid="{00000000-0005-0000-0000-00005B4B0000}"/>
    <cellStyle name="Percent 3 10 8" xfId="19243" xr:uid="{00000000-0005-0000-0000-00005C4B0000}"/>
    <cellStyle name="Percent 3 10 9" xfId="19244" xr:uid="{00000000-0005-0000-0000-00005D4B0000}"/>
    <cellStyle name="Percent 3 11" xfId="19245" xr:uid="{00000000-0005-0000-0000-00005E4B0000}"/>
    <cellStyle name="Percent 3 11 10" xfId="19246" xr:uid="{00000000-0005-0000-0000-00005F4B0000}"/>
    <cellStyle name="Percent 3 11 11" xfId="19247" xr:uid="{00000000-0005-0000-0000-0000604B0000}"/>
    <cellStyle name="Percent 3 11 12" xfId="19248" xr:uid="{00000000-0005-0000-0000-0000614B0000}"/>
    <cellStyle name="Percent 3 11 13" xfId="19249" xr:uid="{00000000-0005-0000-0000-0000624B0000}"/>
    <cellStyle name="Percent 3 11 14" xfId="19250" xr:uid="{00000000-0005-0000-0000-0000634B0000}"/>
    <cellStyle name="Percent 3 11 15" xfId="19251" xr:uid="{00000000-0005-0000-0000-0000644B0000}"/>
    <cellStyle name="Percent 3 11 16" xfId="19252" xr:uid="{00000000-0005-0000-0000-0000654B0000}"/>
    <cellStyle name="Percent 3 11 17" xfId="19253" xr:uid="{00000000-0005-0000-0000-0000664B0000}"/>
    <cellStyle name="Percent 3 11 18" xfId="19254" xr:uid="{00000000-0005-0000-0000-0000674B0000}"/>
    <cellStyle name="Percent 3 11 19" xfId="19255" xr:uid="{00000000-0005-0000-0000-0000684B0000}"/>
    <cellStyle name="Percent 3 11 2" xfId="19256" xr:uid="{00000000-0005-0000-0000-0000694B0000}"/>
    <cellStyle name="Percent 3 11 20" xfId="19257" xr:uid="{00000000-0005-0000-0000-00006A4B0000}"/>
    <cellStyle name="Percent 3 11 21" xfId="19258" xr:uid="{00000000-0005-0000-0000-00006B4B0000}"/>
    <cellStyle name="Percent 3 11 22" xfId="19259" xr:uid="{00000000-0005-0000-0000-00006C4B0000}"/>
    <cellStyle name="Percent 3 11 23" xfId="19260" xr:uid="{00000000-0005-0000-0000-00006D4B0000}"/>
    <cellStyle name="Percent 3 11 24" xfId="19261" xr:uid="{00000000-0005-0000-0000-00006E4B0000}"/>
    <cellStyle name="Percent 3 11 25" xfId="19262" xr:uid="{00000000-0005-0000-0000-00006F4B0000}"/>
    <cellStyle name="Percent 3 11 26" xfId="19263" xr:uid="{00000000-0005-0000-0000-0000704B0000}"/>
    <cellStyle name="Percent 3 11 27" xfId="19264" xr:uid="{00000000-0005-0000-0000-0000714B0000}"/>
    <cellStyle name="Percent 3 11 28" xfId="19265" xr:uid="{00000000-0005-0000-0000-0000724B0000}"/>
    <cellStyle name="Percent 3 11 29" xfId="19266" xr:uid="{00000000-0005-0000-0000-0000734B0000}"/>
    <cellStyle name="Percent 3 11 3" xfId="19267" xr:uid="{00000000-0005-0000-0000-0000744B0000}"/>
    <cellStyle name="Percent 3 11 30" xfId="19268" xr:uid="{00000000-0005-0000-0000-0000754B0000}"/>
    <cellStyle name="Percent 3 11 31" xfId="19269" xr:uid="{00000000-0005-0000-0000-0000764B0000}"/>
    <cellStyle name="Percent 3 11 32" xfId="19270" xr:uid="{00000000-0005-0000-0000-0000774B0000}"/>
    <cellStyle name="Percent 3 11 33" xfId="19271" xr:uid="{00000000-0005-0000-0000-0000784B0000}"/>
    <cellStyle name="Percent 3 11 34" xfId="19272" xr:uid="{00000000-0005-0000-0000-0000794B0000}"/>
    <cellStyle name="Percent 3 11 35" xfId="19273" xr:uid="{00000000-0005-0000-0000-00007A4B0000}"/>
    <cellStyle name="Percent 3 11 4" xfId="19274" xr:uid="{00000000-0005-0000-0000-00007B4B0000}"/>
    <cellStyle name="Percent 3 11 5" xfId="19275" xr:uid="{00000000-0005-0000-0000-00007C4B0000}"/>
    <cellStyle name="Percent 3 11 6" xfId="19276" xr:uid="{00000000-0005-0000-0000-00007D4B0000}"/>
    <cellStyle name="Percent 3 11 7" xfId="19277" xr:uid="{00000000-0005-0000-0000-00007E4B0000}"/>
    <cellStyle name="Percent 3 11 8" xfId="19278" xr:uid="{00000000-0005-0000-0000-00007F4B0000}"/>
    <cellStyle name="Percent 3 11 9" xfId="19279" xr:uid="{00000000-0005-0000-0000-0000804B0000}"/>
    <cellStyle name="Percent 3 12" xfId="19280" xr:uid="{00000000-0005-0000-0000-0000814B0000}"/>
    <cellStyle name="Percent 3 12 10" xfId="19281" xr:uid="{00000000-0005-0000-0000-0000824B0000}"/>
    <cellStyle name="Percent 3 12 11" xfId="19282" xr:uid="{00000000-0005-0000-0000-0000834B0000}"/>
    <cellStyle name="Percent 3 12 12" xfId="19283" xr:uid="{00000000-0005-0000-0000-0000844B0000}"/>
    <cellStyle name="Percent 3 12 13" xfId="19284" xr:uid="{00000000-0005-0000-0000-0000854B0000}"/>
    <cellStyle name="Percent 3 12 14" xfId="19285" xr:uid="{00000000-0005-0000-0000-0000864B0000}"/>
    <cellStyle name="Percent 3 12 15" xfId="19286" xr:uid="{00000000-0005-0000-0000-0000874B0000}"/>
    <cellStyle name="Percent 3 12 16" xfId="19287" xr:uid="{00000000-0005-0000-0000-0000884B0000}"/>
    <cellStyle name="Percent 3 12 17" xfId="19288" xr:uid="{00000000-0005-0000-0000-0000894B0000}"/>
    <cellStyle name="Percent 3 12 18" xfId="19289" xr:uid="{00000000-0005-0000-0000-00008A4B0000}"/>
    <cellStyle name="Percent 3 12 19" xfId="19290" xr:uid="{00000000-0005-0000-0000-00008B4B0000}"/>
    <cellStyle name="Percent 3 12 2" xfId="19291" xr:uid="{00000000-0005-0000-0000-00008C4B0000}"/>
    <cellStyle name="Percent 3 12 20" xfId="19292" xr:uid="{00000000-0005-0000-0000-00008D4B0000}"/>
    <cellStyle name="Percent 3 12 21" xfId="19293" xr:uid="{00000000-0005-0000-0000-00008E4B0000}"/>
    <cellStyle name="Percent 3 12 22" xfId="19294" xr:uid="{00000000-0005-0000-0000-00008F4B0000}"/>
    <cellStyle name="Percent 3 12 23" xfId="19295" xr:uid="{00000000-0005-0000-0000-0000904B0000}"/>
    <cellStyle name="Percent 3 12 24" xfId="19296" xr:uid="{00000000-0005-0000-0000-0000914B0000}"/>
    <cellStyle name="Percent 3 12 25" xfId="19297" xr:uid="{00000000-0005-0000-0000-0000924B0000}"/>
    <cellStyle name="Percent 3 12 26" xfId="19298" xr:uid="{00000000-0005-0000-0000-0000934B0000}"/>
    <cellStyle name="Percent 3 12 27" xfId="19299" xr:uid="{00000000-0005-0000-0000-0000944B0000}"/>
    <cellStyle name="Percent 3 12 28" xfId="19300" xr:uid="{00000000-0005-0000-0000-0000954B0000}"/>
    <cellStyle name="Percent 3 12 29" xfId="19301" xr:uid="{00000000-0005-0000-0000-0000964B0000}"/>
    <cellStyle name="Percent 3 12 3" xfId="19302" xr:uid="{00000000-0005-0000-0000-0000974B0000}"/>
    <cellStyle name="Percent 3 12 30" xfId="19303" xr:uid="{00000000-0005-0000-0000-0000984B0000}"/>
    <cellStyle name="Percent 3 12 31" xfId="19304" xr:uid="{00000000-0005-0000-0000-0000994B0000}"/>
    <cellStyle name="Percent 3 12 32" xfId="19305" xr:uid="{00000000-0005-0000-0000-00009A4B0000}"/>
    <cellStyle name="Percent 3 12 33" xfId="19306" xr:uid="{00000000-0005-0000-0000-00009B4B0000}"/>
    <cellStyle name="Percent 3 12 34" xfId="19307" xr:uid="{00000000-0005-0000-0000-00009C4B0000}"/>
    <cellStyle name="Percent 3 12 35" xfId="19308" xr:uid="{00000000-0005-0000-0000-00009D4B0000}"/>
    <cellStyle name="Percent 3 12 4" xfId="19309" xr:uid="{00000000-0005-0000-0000-00009E4B0000}"/>
    <cellStyle name="Percent 3 12 5" xfId="19310" xr:uid="{00000000-0005-0000-0000-00009F4B0000}"/>
    <cellStyle name="Percent 3 12 6" xfId="19311" xr:uid="{00000000-0005-0000-0000-0000A04B0000}"/>
    <cellStyle name="Percent 3 12 7" xfId="19312" xr:uid="{00000000-0005-0000-0000-0000A14B0000}"/>
    <cellStyle name="Percent 3 12 8" xfId="19313" xr:uid="{00000000-0005-0000-0000-0000A24B0000}"/>
    <cellStyle name="Percent 3 12 9" xfId="19314" xr:uid="{00000000-0005-0000-0000-0000A34B0000}"/>
    <cellStyle name="Percent 3 13" xfId="19315" xr:uid="{00000000-0005-0000-0000-0000A44B0000}"/>
    <cellStyle name="Percent 3 13 10" xfId="19316" xr:uid="{00000000-0005-0000-0000-0000A54B0000}"/>
    <cellStyle name="Percent 3 13 11" xfId="19317" xr:uid="{00000000-0005-0000-0000-0000A64B0000}"/>
    <cellStyle name="Percent 3 13 12" xfId="19318" xr:uid="{00000000-0005-0000-0000-0000A74B0000}"/>
    <cellStyle name="Percent 3 13 13" xfId="19319" xr:uid="{00000000-0005-0000-0000-0000A84B0000}"/>
    <cellStyle name="Percent 3 13 14" xfId="19320" xr:uid="{00000000-0005-0000-0000-0000A94B0000}"/>
    <cellStyle name="Percent 3 13 15" xfId="19321" xr:uid="{00000000-0005-0000-0000-0000AA4B0000}"/>
    <cellStyle name="Percent 3 13 16" xfId="19322" xr:uid="{00000000-0005-0000-0000-0000AB4B0000}"/>
    <cellStyle name="Percent 3 13 17" xfId="19323" xr:uid="{00000000-0005-0000-0000-0000AC4B0000}"/>
    <cellStyle name="Percent 3 13 18" xfId="19324" xr:uid="{00000000-0005-0000-0000-0000AD4B0000}"/>
    <cellStyle name="Percent 3 13 19" xfId="19325" xr:uid="{00000000-0005-0000-0000-0000AE4B0000}"/>
    <cellStyle name="Percent 3 13 2" xfId="19326" xr:uid="{00000000-0005-0000-0000-0000AF4B0000}"/>
    <cellStyle name="Percent 3 13 20" xfId="19327" xr:uid="{00000000-0005-0000-0000-0000B04B0000}"/>
    <cellStyle name="Percent 3 13 21" xfId="19328" xr:uid="{00000000-0005-0000-0000-0000B14B0000}"/>
    <cellStyle name="Percent 3 13 22" xfId="19329" xr:uid="{00000000-0005-0000-0000-0000B24B0000}"/>
    <cellStyle name="Percent 3 13 23" xfId="19330" xr:uid="{00000000-0005-0000-0000-0000B34B0000}"/>
    <cellStyle name="Percent 3 13 24" xfId="19331" xr:uid="{00000000-0005-0000-0000-0000B44B0000}"/>
    <cellStyle name="Percent 3 13 25" xfId="19332" xr:uid="{00000000-0005-0000-0000-0000B54B0000}"/>
    <cellStyle name="Percent 3 13 26" xfId="19333" xr:uid="{00000000-0005-0000-0000-0000B64B0000}"/>
    <cellStyle name="Percent 3 13 27" xfId="19334" xr:uid="{00000000-0005-0000-0000-0000B74B0000}"/>
    <cellStyle name="Percent 3 13 28" xfId="19335" xr:uid="{00000000-0005-0000-0000-0000B84B0000}"/>
    <cellStyle name="Percent 3 13 29" xfId="19336" xr:uid="{00000000-0005-0000-0000-0000B94B0000}"/>
    <cellStyle name="Percent 3 13 3" xfId="19337" xr:uid="{00000000-0005-0000-0000-0000BA4B0000}"/>
    <cellStyle name="Percent 3 13 30" xfId="19338" xr:uid="{00000000-0005-0000-0000-0000BB4B0000}"/>
    <cellStyle name="Percent 3 13 31" xfId="19339" xr:uid="{00000000-0005-0000-0000-0000BC4B0000}"/>
    <cellStyle name="Percent 3 13 32" xfId="19340" xr:uid="{00000000-0005-0000-0000-0000BD4B0000}"/>
    <cellStyle name="Percent 3 13 33" xfId="19341" xr:uid="{00000000-0005-0000-0000-0000BE4B0000}"/>
    <cellStyle name="Percent 3 13 34" xfId="19342" xr:uid="{00000000-0005-0000-0000-0000BF4B0000}"/>
    <cellStyle name="Percent 3 13 35" xfId="19343" xr:uid="{00000000-0005-0000-0000-0000C04B0000}"/>
    <cellStyle name="Percent 3 13 4" xfId="19344" xr:uid="{00000000-0005-0000-0000-0000C14B0000}"/>
    <cellStyle name="Percent 3 13 5" xfId="19345" xr:uid="{00000000-0005-0000-0000-0000C24B0000}"/>
    <cellStyle name="Percent 3 13 6" xfId="19346" xr:uid="{00000000-0005-0000-0000-0000C34B0000}"/>
    <cellStyle name="Percent 3 13 7" xfId="19347" xr:uid="{00000000-0005-0000-0000-0000C44B0000}"/>
    <cellStyle name="Percent 3 13 8" xfId="19348" xr:uid="{00000000-0005-0000-0000-0000C54B0000}"/>
    <cellStyle name="Percent 3 13 9" xfId="19349" xr:uid="{00000000-0005-0000-0000-0000C64B0000}"/>
    <cellStyle name="Percent 3 14" xfId="19350" xr:uid="{00000000-0005-0000-0000-0000C74B0000}"/>
    <cellStyle name="Percent 3 14 10" xfId="19351" xr:uid="{00000000-0005-0000-0000-0000C84B0000}"/>
    <cellStyle name="Percent 3 14 11" xfId="19352" xr:uid="{00000000-0005-0000-0000-0000C94B0000}"/>
    <cellStyle name="Percent 3 14 12" xfId="19353" xr:uid="{00000000-0005-0000-0000-0000CA4B0000}"/>
    <cellStyle name="Percent 3 14 13" xfId="19354" xr:uid="{00000000-0005-0000-0000-0000CB4B0000}"/>
    <cellStyle name="Percent 3 14 14" xfId="19355" xr:uid="{00000000-0005-0000-0000-0000CC4B0000}"/>
    <cellStyle name="Percent 3 14 15" xfId="19356" xr:uid="{00000000-0005-0000-0000-0000CD4B0000}"/>
    <cellStyle name="Percent 3 14 16" xfId="19357" xr:uid="{00000000-0005-0000-0000-0000CE4B0000}"/>
    <cellStyle name="Percent 3 14 17" xfId="19358" xr:uid="{00000000-0005-0000-0000-0000CF4B0000}"/>
    <cellStyle name="Percent 3 14 18" xfId="19359" xr:uid="{00000000-0005-0000-0000-0000D04B0000}"/>
    <cellStyle name="Percent 3 14 19" xfId="19360" xr:uid="{00000000-0005-0000-0000-0000D14B0000}"/>
    <cellStyle name="Percent 3 14 2" xfId="19361" xr:uid="{00000000-0005-0000-0000-0000D24B0000}"/>
    <cellStyle name="Percent 3 14 20" xfId="19362" xr:uid="{00000000-0005-0000-0000-0000D34B0000}"/>
    <cellStyle name="Percent 3 14 21" xfId="19363" xr:uid="{00000000-0005-0000-0000-0000D44B0000}"/>
    <cellStyle name="Percent 3 14 22" xfId="19364" xr:uid="{00000000-0005-0000-0000-0000D54B0000}"/>
    <cellStyle name="Percent 3 14 23" xfId="19365" xr:uid="{00000000-0005-0000-0000-0000D64B0000}"/>
    <cellStyle name="Percent 3 14 24" xfId="19366" xr:uid="{00000000-0005-0000-0000-0000D74B0000}"/>
    <cellStyle name="Percent 3 14 25" xfId="19367" xr:uid="{00000000-0005-0000-0000-0000D84B0000}"/>
    <cellStyle name="Percent 3 14 26" xfId="19368" xr:uid="{00000000-0005-0000-0000-0000D94B0000}"/>
    <cellStyle name="Percent 3 14 27" xfId="19369" xr:uid="{00000000-0005-0000-0000-0000DA4B0000}"/>
    <cellStyle name="Percent 3 14 28" xfId="19370" xr:uid="{00000000-0005-0000-0000-0000DB4B0000}"/>
    <cellStyle name="Percent 3 14 29" xfId="19371" xr:uid="{00000000-0005-0000-0000-0000DC4B0000}"/>
    <cellStyle name="Percent 3 14 3" xfId="19372" xr:uid="{00000000-0005-0000-0000-0000DD4B0000}"/>
    <cellStyle name="Percent 3 14 30" xfId="19373" xr:uid="{00000000-0005-0000-0000-0000DE4B0000}"/>
    <cellStyle name="Percent 3 14 31" xfId="19374" xr:uid="{00000000-0005-0000-0000-0000DF4B0000}"/>
    <cellStyle name="Percent 3 14 32" xfId="19375" xr:uid="{00000000-0005-0000-0000-0000E04B0000}"/>
    <cellStyle name="Percent 3 14 33" xfId="19376" xr:uid="{00000000-0005-0000-0000-0000E14B0000}"/>
    <cellStyle name="Percent 3 14 34" xfId="19377" xr:uid="{00000000-0005-0000-0000-0000E24B0000}"/>
    <cellStyle name="Percent 3 14 35" xfId="19378" xr:uid="{00000000-0005-0000-0000-0000E34B0000}"/>
    <cellStyle name="Percent 3 14 4" xfId="19379" xr:uid="{00000000-0005-0000-0000-0000E44B0000}"/>
    <cellStyle name="Percent 3 14 5" xfId="19380" xr:uid="{00000000-0005-0000-0000-0000E54B0000}"/>
    <cellStyle name="Percent 3 14 6" xfId="19381" xr:uid="{00000000-0005-0000-0000-0000E64B0000}"/>
    <cellStyle name="Percent 3 14 7" xfId="19382" xr:uid="{00000000-0005-0000-0000-0000E74B0000}"/>
    <cellStyle name="Percent 3 14 8" xfId="19383" xr:uid="{00000000-0005-0000-0000-0000E84B0000}"/>
    <cellStyle name="Percent 3 14 9" xfId="19384" xr:uid="{00000000-0005-0000-0000-0000E94B0000}"/>
    <cellStyle name="Percent 3 15" xfId="19385" xr:uid="{00000000-0005-0000-0000-0000EA4B0000}"/>
    <cellStyle name="Percent 3 15 10" xfId="19386" xr:uid="{00000000-0005-0000-0000-0000EB4B0000}"/>
    <cellStyle name="Percent 3 15 11" xfId="19387" xr:uid="{00000000-0005-0000-0000-0000EC4B0000}"/>
    <cellStyle name="Percent 3 15 12" xfId="19388" xr:uid="{00000000-0005-0000-0000-0000ED4B0000}"/>
    <cellStyle name="Percent 3 15 13" xfId="19389" xr:uid="{00000000-0005-0000-0000-0000EE4B0000}"/>
    <cellStyle name="Percent 3 15 14" xfId="19390" xr:uid="{00000000-0005-0000-0000-0000EF4B0000}"/>
    <cellStyle name="Percent 3 15 15" xfId="19391" xr:uid="{00000000-0005-0000-0000-0000F04B0000}"/>
    <cellStyle name="Percent 3 15 16" xfId="19392" xr:uid="{00000000-0005-0000-0000-0000F14B0000}"/>
    <cellStyle name="Percent 3 15 17" xfId="19393" xr:uid="{00000000-0005-0000-0000-0000F24B0000}"/>
    <cellStyle name="Percent 3 15 18" xfId="19394" xr:uid="{00000000-0005-0000-0000-0000F34B0000}"/>
    <cellStyle name="Percent 3 15 19" xfId="19395" xr:uid="{00000000-0005-0000-0000-0000F44B0000}"/>
    <cellStyle name="Percent 3 15 2" xfId="19396" xr:uid="{00000000-0005-0000-0000-0000F54B0000}"/>
    <cellStyle name="Percent 3 15 20" xfId="19397" xr:uid="{00000000-0005-0000-0000-0000F64B0000}"/>
    <cellStyle name="Percent 3 15 21" xfId="19398" xr:uid="{00000000-0005-0000-0000-0000F74B0000}"/>
    <cellStyle name="Percent 3 15 22" xfId="19399" xr:uid="{00000000-0005-0000-0000-0000F84B0000}"/>
    <cellStyle name="Percent 3 15 23" xfId="19400" xr:uid="{00000000-0005-0000-0000-0000F94B0000}"/>
    <cellStyle name="Percent 3 15 24" xfId="19401" xr:uid="{00000000-0005-0000-0000-0000FA4B0000}"/>
    <cellStyle name="Percent 3 15 25" xfId="19402" xr:uid="{00000000-0005-0000-0000-0000FB4B0000}"/>
    <cellStyle name="Percent 3 15 26" xfId="19403" xr:uid="{00000000-0005-0000-0000-0000FC4B0000}"/>
    <cellStyle name="Percent 3 15 27" xfId="19404" xr:uid="{00000000-0005-0000-0000-0000FD4B0000}"/>
    <cellStyle name="Percent 3 15 28" xfId="19405" xr:uid="{00000000-0005-0000-0000-0000FE4B0000}"/>
    <cellStyle name="Percent 3 15 29" xfId="19406" xr:uid="{00000000-0005-0000-0000-0000FF4B0000}"/>
    <cellStyle name="Percent 3 15 3" xfId="19407" xr:uid="{00000000-0005-0000-0000-0000004C0000}"/>
    <cellStyle name="Percent 3 15 30" xfId="19408" xr:uid="{00000000-0005-0000-0000-0000014C0000}"/>
    <cellStyle name="Percent 3 15 31" xfId="19409" xr:uid="{00000000-0005-0000-0000-0000024C0000}"/>
    <cellStyle name="Percent 3 15 32" xfId="19410" xr:uid="{00000000-0005-0000-0000-0000034C0000}"/>
    <cellStyle name="Percent 3 15 33" xfId="19411" xr:uid="{00000000-0005-0000-0000-0000044C0000}"/>
    <cellStyle name="Percent 3 15 34" xfId="19412" xr:uid="{00000000-0005-0000-0000-0000054C0000}"/>
    <cellStyle name="Percent 3 15 35" xfId="19413" xr:uid="{00000000-0005-0000-0000-0000064C0000}"/>
    <cellStyle name="Percent 3 15 4" xfId="19414" xr:uid="{00000000-0005-0000-0000-0000074C0000}"/>
    <cellStyle name="Percent 3 15 5" xfId="19415" xr:uid="{00000000-0005-0000-0000-0000084C0000}"/>
    <cellStyle name="Percent 3 15 6" xfId="19416" xr:uid="{00000000-0005-0000-0000-0000094C0000}"/>
    <cellStyle name="Percent 3 15 7" xfId="19417" xr:uid="{00000000-0005-0000-0000-00000A4C0000}"/>
    <cellStyle name="Percent 3 15 8" xfId="19418" xr:uid="{00000000-0005-0000-0000-00000B4C0000}"/>
    <cellStyle name="Percent 3 15 9" xfId="19419" xr:uid="{00000000-0005-0000-0000-00000C4C0000}"/>
    <cellStyle name="Percent 3 16" xfId="19420" xr:uid="{00000000-0005-0000-0000-00000D4C0000}"/>
    <cellStyle name="Percent 3 16 10" xfId="19421" xr:uid="{00000000-0005-0000-0000-00000E4C0000}"/>
    <cellStyle name="Percent 3 16 11" xfId="19422" xr:uid="{00000000-0005-0000-0000-00000F4C0000}"/>
    <cellStyle name="Percent 3 16 12" xfId="19423" xr:uid="{00000000-0005-0000-0000-0000104C0000}"/>
    <cellStyle name="Percent 3 16 13" xfId="19424" xr:uid="{00000000-0005-0000-0000-0000114C0000}"/>
    <cellStyle name="Percent 3 16 14" xfId="19425" xr:uid="{00000000-0005-0000-0000-0000124C0000}"/>
    <cellStyle name="Percent 3 16 15" xfId="19426" xr:uid="{00000000-0005-0000-0000-0000134C0000}"/>
    <cellStyle name="Percent 3 16 16" xfId="19427" xr:uid="{00000000-0005-0000-0000-0000144C0000}"/>
    <cellStyle name="Percent 3 16 17" xfId="19428" xr:uid="{00000000-0005-0000-0000-0000154C0000}"/>
    <cellStyle name="Percent 3 16 18" xfId="19429" xr:uid="{00000000-0005-0000-0000-0000164C0000}"/>
    <cellStyle name="Percent 3 16 19" xfId="19430" xr:uid="{00000000-0005-0000-0000-0000174C0000}"/>
    <cellStyle name="Percent 3 16 2" xfId="19431" xr:uid="{00000000-0005-0000-0000-0000184C0000}"/>
    <cellStyle name="Percent 3 16 20" xfId="19432" xr:uid="{00000000-0005-0000-0000-0000194C0000}"/>
    <cellStyle name="Percent 3 16 21" xfId="19433" xr:uid="{00000000-0005-0000-0000-00001A4C0000}"/>
    <cellStyle name="Percent 3 16 22" xfId="19434" xr:uid="{00000000-0005-0000-0000-00001B4C0000}"/>
    <cellStyle name="Percent 3 16 23" xfId="19435" xr:uid="{00000000-0005-0000-0000-00001C4C0000}"/>
    <cellStyle name="Percent 3 16 24" xfId="19436" xr:uid="{00000000-0005-0000-0000-00001D4C0000}"/>
    <cellStyle name="Percent 3 16 25" xfId="19437" xr:uid="{00000000-0005-0000-0000-00001E4C0000}"/>
    <cellStyle name="Percent 3 16 26" xfId="19438" xr:uid="{00000000-0005-0000-0000-00001F4C0000}"/>
    <cellStyle name="Percent 3 16 27" xfId="19439" xr:uid="{00000000-0005-0000-0000-0000204C0000}"/>
    <cellStyle name="Percent 3 16 28" xfId="19440" xr:uid="{00000000-0005-0000-0000-0000214C0000}"/>
    <cellStyle name="Percent 3 16 29" xfId="19441" xr:uid="{00000000-0005-0000-0000-0000224C0000}"/>
    <cellStyle name="Percent 3 16 3" xfId="19442" xr:uid="{00000000-0005-0000-0000-0000234C0000}"/>
    <cellStyle name="Percent 3 16 30" xfId="19443" xr:uid="{00000000-0005-0000-0000-0000244C0000}"/>
    <cellStyle name="Percent 3 16 31" xfId="19444" xr:uid="{00000000-0005-0000-0000-0000254C0000}"/>
    <cellStyle name="Percent 3 16 32" xfId="19445" xr:uid="{00000000-0005-0000-0000-0000264C0000}"/>
    <cellStyle name="Percent 3 16 33" xfId="19446" xr:uid="{00000000-0005-0000-0000-0000274C0000}"/>
    <cellStyle name="Percent 3 16 34" xfId="19447" xr:uid="{00000000-0005-0000-0000-0000284C0000}"/>
    <cellStyle name="Percent 3 16 35" xfId="19448" xr:uid="{00000000-0005-0000-0000-0000294C0000}"/>
    <cellStyle name="Percent 3 16 4" xfId="19449" xr:uid="{00000000-0005-0000-0000-00002A4C0000}"/>
    <cellStyle name="Percent 3 16 5" xfId="19450" xr:uid="{00000000-0005-0000-0000-00002B4C0000}"/>
    <cellStyle name="Percent 3 16 6" xfId="19451" xr:uid="{00000000-0005-0000-0000-00002C4C0000}"/>
    <cellStyle name="Percent 3 16 7" xfId="19452" xr:uid="{00000000-0005-0000-0000-00002D4C0000}"/>
    <cellStyle name="Percent 3 16 8" xfId="19453" xr:uid="{00000000-0005-0000-0000-00002E4C0000}"/>
    <cellStyle name="Percent 3 16 9" xfId="19454" xr:uid="{00000000-0005-0000-0000-00002F4C0000}"/>
    <cellStyle name="Percent 3 17" xfId="19455" xr:uid="{00000000-0005-0000-0000-0000304C0000}"/>
    <cellStyle name="Percent 3 17 10" xfId="19456" xr:uid="{00000000-0005-0000-0000-0000314C0000}"/>
    <cellStyle name="Percent 3 17 11" xfId="19457" xr:uid="{00000000-0005-0000-0000-0000324C0000}"/>
    <cellStyle name="Percent 3 17 12" xfId="19458" xr:uid="{00000000-0005-0000-0000-0000334C0000}"/>
    <cellStyle name="Percent 3 17 13" xfId="19459" xr:uid="{00000000-0005-0000-0000-0000344C0000}"/>
    <cellStyle name="Percent 3 17 14" xfId="19460" xr:uid="{00000000-0005-0000-0000-0000354C0000}"/>
    <cellStyle name="Percent 3 17 15" xfId="19461" xr:uid="{00000000-0005-0000-0000-0000364C0000}"/>
    <cellStyle name="Percent 3 17 16" xfId="19462" xr:uid="{00000000-0005-0000-0000-0000374C0000}"/>
    <cellStyle name="Percent 3 17 17" xfId="19463" xr:uid="{00000000-0005-0000-0000-0000384C0000}"/>
    <cellStyle name="Percent 3 17 18" xfId="19464" xr:uid="{00000000-0005-0000-0000-0000394C0000}"/>
    <cellStyle name="Percent 3 17 19" xfId="19465" xr:uid="{00000000-0005-0000-0000-00003A4C0000}"/>
    <cellStyle name="Percent 3 17 2" xfId="19466" xr:uid="{00000000-0005-0000-0000-00003B4C0000}"/>
    <cellStyle name="Percent 3 17 20" xfId="19467" xr:uid="{00000000-0005-0000-0000-00003C4C0000}"/>
    <cellStyle name="Percent 3 17 21" xfId="19468" xr:uid="{00000000-0005-0000-0000-00003D4C0000}"/>
    <cellStyle name="Percent 3 17 22" xfId="19469" xr:uid="{00000000-0005-0000-0000-00003E4C0000}"/>
    <cellStyle name="Percent 3 17 23" xfId="19470" xr:uid="{00000000-0005-0000-0000-00003F4C0000}"/>
    <cellStyle name="Percent 3 17 24" xfId="19471" xr:uid="{00000000-0005-0000-0000-0000404C0000}"/>
    <cellStyle name="Percent 3 17 25" xfId="19472" xr:uid="{00000000-0005-0000-0000-0000414C0000}"/>
    <cellStyle name="Percent 3 17 26" xfId="19473" xr:uid="{00000000-0005-0000-0000-0000424C0000}"/>
    <cellStyle name="Percent 3 17 27" xfId="19474" xr:uid="{00000000-0005-0000-0000-0000434C0000}"/>
    <cellStyle name="Percent 3 17 28" xfId="19475" xr:uid="{00000000-0005-0000-0000-0000444C0000}"/>
    <cellStyle name="Percent 3 17 29" xfId="19476" xr:uid="{00000000-0005-0000-0000-0000454C0000}"/>
    <cellStyle name="Percent 3 17 3" xfId="19477" xr:uid="{00000000-0005-0000-0000-0000464C0000}"/>
    <cellStyle name="Percent 3 17 30" xfId="19478" xr:uid="{00000000-0005-0000-0000-0000474C0000}"/>
    <cellStyle name="Percent 3 17 31" xfId="19479" xr:uid="{00000000-0005-0000-0000-0000484C0000}"/>
    <cellStyle name="Percent 3 17 32" xfId="19480" xr:uid="{00000000-0005-0000-0000-0000494C0000}"/>
    <cellStyle name="Percent 3 17 33" xfId="19481" xr:uid="{00000000-0005-0000-0000-00004A4C0000}"/>
    <cellStyle name="Percent 3 17 34" xfId="19482" xr:uid="{00000000-0005-0000-0000-00004B4C0000}"/>
    <cellStyle name="Percent 3 17 35" xfId="19483" xr:uid="{00000000-0005-0000-0000-00004C4C0000}"/>
    <cellStyle name="Percent 3 17 4" xfId="19484" xr:uid="{00000000-0005-0000-0000-00004D4C0000}"/>
    <cellStyle name="Percent 3 17 5" xfId="19485" xr:uid="{00000000-0005-0000-0000-00004E4C0000}"/>
    <cellStyle name="Percent 3 17 6" xfId="19486" xr:uid="{00000000-0005-0000-0000-00004F4C0000}"/>
    <cellStyle name="Percent 3 17 7" xfId="19487" xr:uid="{00000000-0005-0000-0000-0000504C0000}"/>
    <cellStyle name="Percent 3 17 8" xfId="19488" xr:uid="{00000000-0005-0000-0000-0000514C0000}"/>
    <cellStyle name="Percent 3 17 9" xfId="19489" xr:uid="{00000000-0005-0000-0000-0000524C0000}"/>
    <cellStyle name="Percent 3 18" xfId="19490" xr:uid="{00000000-0005-0000-0000-0000534C0000}"/>
    <cellStyle name="Percent 3 18 10" xfId="19491" xr:uid="{00000000-0005-0000-0000-0000544C0000}"/>
    <cellStyle name="Percent 3 18 11" xfId="19492" xr:uid="{00000000-0005-0000-0000-0000554C0000}"/>
    <cellStyle name="Percent 3 18 12" xfId="19493" xr:uid="{00000000-0005-0000-0000-0000564C0000}"/>
    <cellStyle name="Percent 3 18 13" xfId="19494" xr:uid="{00000000-0005-0000-0000-0000574C0000}"/>
    <cellStyle name="Percent 3 18 14" xfId="19495" xr:uid="{00000000-0005-0000-0000-0000584C0000}"/>
    <cellStyle name="Percent 3 18 15" xfId="19496" xr:uid="{00000000-0005-0000-0000-0000594C0000}"/>
    <cellStyle name="Percent 3 18 16" xfId="19497" xr:uid="{00000000-0005-0000-0000-00005A4C0000}"/>
    <cellStyle name="Percent 3 18 17" xfId="19498" xr:uid="{00000000-0005-0000-0000-00005B4C0000}"/>
    <cellStyle name="Percent 3 18 18" xfId="19499" xr:uid="{00000000-0005-0000-0000-00005C4C0000}"/>
    <cellStyle name="Percent 3 18 19" xfId="19500" xr:uid="{00000000-0005-0000-0000-00005D4C0000}"/>
    <cellStyle name="Percent 3 18 2" xfId="19501" xr:uid="{00000000-0005-0000-0000-00005E4C0000}"/>
    <cellStyle name="Percent 3 18 20" xfId="19502" xr:uid="{00000000-0005-0000-0000-00005F4C0000}"/>
    <cellStyle name="Percent 3 18 21" xfId="19503" xr:uid="{00000000-0005-0000-0000-0000604C0000}"/>
    <cellStyle name="Percent 3 18 22" xfId="19504" xr:uid="{00000000-0005-0000-0000-0000614C0000}"/>
    <cellStyle name="Percent 3 18 23" xfId="19505" xr:uid="{00000000-0005-0000-0000-0000624C0000}"/>
    <cellStyle name="Percent 3 18 24" xfId="19506" xr:uid="{00000000-0005-0000-0000-0000634C0000}"/>
    <cellStyle name="Percent 3 18 25" xfId="19507" xr:uid="{00000000-0005-0000-0000-0000644C0000}"/>
    <cellStyle name="Percent 3 18 26" xfId="19508" xr:uid="{00000000-0005-0000-0000-0000654C0000}"/>
    <cellStyle name="Percent 3 18 27" xfId="19509" xr:uid="{00000000-0005-0000-0000-0000664C0000}"/>
    <cellStyle name="Percent 3 18 28" xfId="19510" xr:uid="{00000000-0005-0000-0000-0000674C0000}"/>
    <cellStyle name="Percent 3 18 29" xfId="19511" xr:uid="{00000000-0005-0000-0000-0000684C0000}"/>
    <cellStyle name="Percent 3 18 3" xfId="19512" xr:uid="{00000000-0005-0000-0000-0000694C0000}"/>
    <cellStyle name="Percent 3 18 30" xfId="19513" xr:uid="{00000000-0005-0000-0000-00006A4C0000}"/>
    <cellStyle name="Percent 3 18 31" xfId="19514" xr:uid="{00000000-0005-0000-0000-00006B4C0000}"/>
    <cellStyle name="Percent 3 18 32" xfId="19515" xr:uid="{00000000-0005-0000-0000-00006C4C0000}"/>
    <cellStyle name="Percent 3 18 33" xfId="19516" xr:uid="{00000000-0005-0000-0000-00006D4C0000}"/>
    <cellStyle name="Percent 3 18 34" xfId="19517" xr:uid="{00000000-0005-0000-0000-00006E4C0000}"/>
    <cellStyle name="Percent 3 18 35" xfId="19518" xr:uid="{00000000-0005-0000-0000-00006F4C0000}"/>
    <cellStyle name="Percent 3 18 4" xfId="19519" xr:uid="{00000000-0005-0000-0000-0000704C0000}"/>
    <cellStyle name="Percent 3 18 5" xfId="19520" xr:uid="{00000000-0005-0000-0000-0000714C0000}"/>
    <cellStyle name="Percent 3 18 6" xfId="19521" xr:uid="{00000000-0005-0000-0000-0000724C0000}"/>
    <cellStyle name="Percent 3 18 7" xfId="19522" xr:uid="{00000000-0005-0000-0000-0000734C0000}"/>
    <cellStyle name="Percent 3 18 8" xfId="19523" xr:uid="{00000000-0005-0000-0000-0000744C0000}"/>
    <cellStyle name="Percent 3 18 9" xfId="19524" xr:uid="{00000000-0005-0000-0000-0000754C0000}"/>
    <cellStyle name="Percent 3 19" xfId="19525" xr:uid="{00000000-0005-0000-0000-0000764C0000}"/>
    <cellStyle name="Percent 3 19 10" xfId="19526" xr:uid="{00000000-0005-0000-0000-0000774C0000}"/>
    <cellStyle name="Percent 3 19 11" xfId="19527" xr:uid="{00000000-0005-0000-0000-0000784C0000}"/>
    <cellStyle name="Percent 3 19 12" xfId="19528" xr:uid="{00000000-0005-0000-0000-0000794C0000}"/>
    <cellStyle name="Percent 3 19 13" xfId="19529" xr:uid="{00000000-0005-0000-0000-00007A4C0000}"/>
    <cellStyle name="Percent 3 19 14" xfId="19530" xr:uid="{00000000-0005-0000-0000-00007B4C0000}"/>
    <cellStyle name="Percent 3 19 15" xfId="19531" xr:uid="{00000000-0005-0000-0000-00007C4C0000}"/>
    <cellStyle name="Percent 3 19 16" xfId="19532" xr:uid="{00000000-0005-0000-0000-00007D4C0000}"/>
    <cellStyle name="Percent 3 19 17" xfId="19533" xr:uid="{00000000-0005-0000-0000-00007E4C0000}"/>
    <cellStyle name="Percent 3 19 18" xfId="19534" xr:uid="{00000000-0005-0000-0000-00007F4C0000}"/>
    <cellStyle name="Percent 3 19 19" xfId="19535" xr:uid="{00000000-0005-0000-0000-0000804C0000}"/>
    <cellStyle name="Percent 3 19 2" xfId="19536" xr:uid="{00000000-0005-0000-0000-0000814C0000}"/>
    <cellStyle name="Percent 3 19 20" xfId="19537" xr:uid="{00000000-0005-0000-0000-0000824C0000}"/>
    <cellStyle name="Percent 3 19 21" xfId="19538" xr:uid="{00000000-0005-0000-0000-0000834C0000}"/>
    <cellStyle name="Percent 3 19 22" xfId="19539" xr:uid="{00000000-0005-0000-0000-0000844C0000}"/>
    <cellStyle name="Percent 3 19 23" xfId="19540" xr:uid="{00000000-0005-0000-0000-0000854C0000}"/>
    <cellStyle name="Percent 3 19 24" xfId="19541" xr:uid="{00000000-0005-0000-0000-0000864C0000}"/>
    <cellStyle name="Percent 3 19 25" xfId="19542" xr:uid="{00000000-0005-0000-0000-0000874C0000}"/>
    <cellStyle name="Percent 3 19 26" xfId="19543" xr:uid="{00000000-0005-0000-0000-0000884C0000}"/>
    <cellStyle name="Percent 3 19 27" xfId="19544" xr:uid="{00000000-0005-0000-0000-0000894C0000}"/>
    <cellStyle name="Percent 3 19 28" xfId="19545" xr:uid="{00000000-0005-0000-0000-00008A4C0000}"/>
    <cellStyle name="Percent 3 19 29" xfId="19546" xr:uid="{00000000-0005-0000-0000-00008B4C0000}"/>
    <cellStyle name="Percent 3 19 3" xfId="19547" xr:uid="{00000000-0005-0000-0000-00008C4C0000}"/>
    <cellStyle name="Percent 3 19 30" xfId="19548" xr:uid="{00000000-0005-0000-0000-00008D4C0000}"/>
    <cellStyle name="Percent 3 19 31" xfId="19549" xr:uid="{00000000-0005-0000-0000-00008E4C0000}"/>
    <cellStyle name="Percent 3 19 32" xfId="19550" xr:uid="{00000000-0005-0000-0000-00008F4C0000}"/>
    <cellStyle name="Percent 3 19 33" xfId="19551" xr:uid="{00000000-0005-0000-0000-0000904C0000}"/>
    <cellStyle name="Percent 3 19 34" xfId="19552" xr:uid="{00000000-0005-0000-0000-0000914C0000}"/>
    <cellStyle name="Percent 3 19 35" xfId="19553" xr:uid="{00000000-0005-0000-0000-0000924C0000}"/>
    <cellStyle name="Percent 3 19 4" xfId="19554" xr:uid="{00000000-0005-0000-0000-0000934C0000}"/>
    <cellStyle name="Percent 3 19 5" xfId="19555" xr:uid="{00000000-0005-0000-0000-0000944C0000}"/>
    <cellStyle name="Percent 3 19 6" xfId="19556" xr:uid="{00000000-0005-0000-0000-0000954C0000}"/>
    <cellStyle name="Percent 3 19 7" xfId="19557" xr:uid="{00000000-0005-0000-0000-0000964C0000}"/>
    <cellStyle name="Percent 3 19 8" xfId="19558" xr:uid="{00000000-0005-0000-0000-0000974C0000}"/>
    <cellStyle name="Percent 3 19 9" xfId="19559" xr:uid="{00000000-0005-0000-0000-0000984C0000}"/>
    <cellStyle name="Percent 3 2" xfId="89" xr:uid="{00000000-0005-0000-0000-0000994C0000}"/>
    <cellStyle name="Percent 3 2 10" xfId="19561" xr:uid="{00000000-0005-0000-0000-00009A4C0000}"/>
    <cellStyle name="Percent 3 2 11" xfId="19562" xr:uid="{00000000-0005-0000-0000-00009B4C0000}"/>
    <cellStyle name="Percent 3 2 12" xfId="19563" xr:uid="{00000000-0005-0000-0000-00009C4C0000}"/>
    <cellStyle name="Percent 3 2 13" xfId="19564" xr:uid="{00000000-0005-0000-0000-00009D4C0000}"/>
    <cellStyle name="Percent 3 2 14" xfId="19565" xr:uid="{00000000-0005-0000-0000-00009E4C0000}"/>
    <cellStyle name="Percent 3 2 15" xfId="19566" xr:uid="{00000000-0005-0000-0000-00009F4C0000}"/>
    <cellStyle name="Percent 3 2 16" xfId="19567" xr:uid="{00000000-0005-0000-0000-0000A04C0000}"/>
    <cellStyle name="Percent 3 2 17" xfId="19568" xr:uid="{00000000-0005-0000-0000-0000A14C0000}"/>
    <cellStyle name="Percent 3 2 18" xfId="19569" xr:uid="{00000000-0005-0000-0000-0000A24C0000}"/>
    <cellStyle name="Percent 3 2 19" xfId="19570" xr:uid="{00000000-0005-0000-0000-0000A34C0000}"/>
    <cellStyle name="Percent 3 2 2" xfId="19571" xr:uid="{00000000-0005-0000-0000-0000A44C0000}"/>
    <cellStyle name="Percent 3 2 2 2" xfId="19572" xr:uid="{00000000-0005-0000-0000-0000A54C0000}"/>
    <cellStyle name="Percent 3 2 20" xfId="19573" xr:uid="{00000000-0005-0000-0000-0000A64C0000}"/>
    <cellStyle name="Percent 3 2 21" xfId="19574" xr:uid="{00000000-0005-0000-0000-0000A74C0000}"/>
    <cellStyle name="Percent 3 2 22" xfId="19575" xr:uid="{00000000-0005-0000-0000-0000A84C0000}"/>
    <cellStyle name="Percent 3 2 23" xfId="19576" xr:uid="{00000000-0005-0000-0000-0000A94C0000}"/>
    <cellStyle name="Percent 3 2 24" xfId="19577" xr:uid="{00000000-0005-0000-0000-0000AA4C0000}"/>
    <cellStyle name="Percent 3 2 25" xfId="19578" xr:uid="{00000000-0005-0000-0000-0000AB4C0000}"/>
    <cellStyle name="Percent 3 2 26" xfId="19579" xr:uid="{00000000-0005-0000-0000-0000AC4C0000}"/>
    <cellStyle name="Percent 3 2 27" xfId="19580" xr:uid="{00000000-0005-0000-0000-0000AD4C0000}"/>
    <cellStyle name="Percent 3 2 28" xfId="19581" xr:uid="{00000000-0005-0000-0000-0000AE4C0000}"/>
    <cellStyle name="Percent 3 2 29" xfId="19582" xr:uid="{00000000-0005-0000-0000-0000AF4C0000}"/>
    <cellStyle name="Percent 3 2 3" xfId="19583" xr:uid="{00000000-0005-0000-0000-0000B04C0000}"/>
    <cellStyle name="Percent 3 2 3 10" xfId="19584" xr:uid="{00000000-0005-0000-0000-0000B14C0000}"/>
    <cellStyle name="Percent 3 2 3 11" xfId="19585" xr:uid="{00000000-0005-0000-0000-0000B24C0000}"/>
    <cellStyle name="Percent 3 2 3 12" xfId="19586" xr:uid="{00000000-0005-0000-0000-0000B34C0000}"/>
    <cellStyle name="Percent 3 2 3 13" xfId="19587" xr:uid="{00000000-0005-0000-0000-0000B44C0000}"/>
    <cellStyle name="Percent 3 2 3 14" xfId="19588" xr:uid="{00000000-0005-0000-0000-0000B54C0000}"/>
    <cellStyle name="Percent 3 2 3 15" xfId="19589" xr:uid="{00000000-0005-0000-0000-0000B64C0000}"/>
    <cellStyle name="Percent 3 2 3 16" xfId="19590" xr:uid="{00000000-0005-0000-0000-0000B74C0000}"/>
    <cellStyle name="Percent 3 2 3 17" xfId="19591" xr:uid="{00000000-0005-0000-0000-0000B84C0000}"/>
    <cellStyle name="Percent 3 2 3 18" xfId="19592" xr:uid="{00000000-0005-0000-0000-0000B94C0000}"/>
    <cellStyle name="Percent 3 2 3 19" xfId="19593" xr:uid="{00000000-0005-0000-0000-0000BA4C0000}"/>
    <cellStyle name="Percent 3 2 3 2" xfId="19594" xr:uid="{00000000-0005-0000-0000-0000BB4C0000}"/>
    <cellStyle name="Percent 3 2 3 2 2" xfId="19595" xr:uid="{00000000-0005-0000-0000-0000BC4C0000}"/>
    <cellStyle name="Percent 3 2 3 3" xfId="19596" xr:uid="{00000000-0005-0000-0000-0000BD4C0000}"/>
    <cellStyle name="Percent 3 2 3 4" xfId="19597" xr:uid="{00000000-0005-0000-0000-0000BE4C0000}"/>
    <cellStyle name="Percent 3 2 3 5" xfId="19598" xr:uid="{00000000-0005-0000-0000-0000BF4C0000}"/>
    <cellStyle name="Percent 3 2 3 6" xfId="19599" xr:uid="{00000000-0005-0000-0000-0000C04C0000}"/>
    <cellStyle name="Percent 3 2 3 7" xfId="19600" xr:uid="{00000000-0005-0000-0000-0000C14C0000}"/>
    <cellStyle name="Percent 3 2 3 8" xfId="19601" xr:uid="{00000000-0005-0000-0000-0000C24C0000}"/>
    <cellStyle name="Percent 3 2 3 9" xfId="19602" xr:uid="{00000000-0005-0000-0000-0000C34C0000}"/>
    <cellStyle name="Percent 3 2 30" xfId="19603" xr:uid="{00000000-0005-0000-0000-0000C44C0000}"/>
    <cellStyle name="Percent 3 2 31" xfId="19604" xr:uid="{00000000-0005-0000-0000-0000C54C0000}"/>
    <cellStyle name="Percent 3 2 32" xfId="19605" xr:uid="{00000000-0005-0000-0000-0000C64C0000}"/>
    <cellStyle name="Percent 3 2 33" xfId="19606" xr:uid="{00000000-0005-0000-0000-0000C74C0000}"/>
    <cellStyle name="Percent 3 2 34" xfId="19607" xr:uid="{00000000-0005-0000-0000-0000C84C0000}"/>
    <cellStyle name="Percent 3 2 35" xfId="19608" xr:uid="{00000000-0005-0000-0000-0000C94C0000}"/>
    <cellStyle name="Percent 3 2 36" xfId="19560" xr:uid="{00000000-0005-0000-0000-0000CA4C0000}"/>
    <cellStyle name="Percent 3 2 37" xfId="178" xr:uid="{00000000-0005-0000-0000-0000CB4C0000}"/>
    <cellStyle name="Percent 3 2 4" xfId="19609" xr:uid="{00000000-0005-0000-0000-0000CC4C0000}"/>
    <cellStyle name="Percent 3 2 4 2" xfId="19610" xr:uid="{00000000-0005-0000-0000-0000CD4C0000}"/>
    <cellStyle name="Percent 3 2 5" xfId="19611" xr:uid="{00000000-0005-0000-0000-0000CE4C0000}"/>
    <cellStyle name="Percent 3 2 6" xfId="19612" xr:uid="{00000000-0005-0000-0000-0000CF4C0000}"/>
    <cellStyle name="Percent 3 2 7" xfId="19613" xr:uid="{00000000-0005-0000-0000-0000D04C0000}"/>
    <cellStyle name="Percent 3 2 8" xfId="19614" xr:uid="{00000000-0005-0000-0000-0000D14C0000}"/>
    <cellStyle name="Percent 3 2 9" xfId="19615" xr:uid="{00000000-0005-0000-0000-0000D24C0000}"/>
    <cellStyle name="Percent 3 20" xfId="19616" xr:uid="{00000000-0005-0000-0000-0000D34C0000}"/>
    <cellStyle name="Percent 3 20 10" xfId="19617" xr:uid="{00000000-0005-0000-0000-0000D44C0000}"/>
    <cellStyle name="Percent 3 20 11" xfId="19618" xr:uid="{00000000-0005-0000-0000-0000D54C0000}"/>
    <cellStyle name="Percent 3 20 12" xfId="19619" xr:uid="{00000000-0005-0000-0000-0000D64C0000}"/>
    <cellStyle name="Percent 3 20 13" xfId="19620" xr:uid="{00000000-0005-0000-0000-0000D74C0000}"/>
    <cellStyle name="Percent 3 20 14" xfId="19621" xr:uid="{00000000-0005-0000-0000-0000D84C0000}"/>
    <cellStyle name="Percent 3 20 15" xfId="19622" xr:uid="{00000000-0005-0000-0000-0000D94C0000}"/>
    <cellStyle name="Percent 3 20 16" xfId="19623" xr:uid="{00000000-0005-0000-0000-0000DA4C0000}"/>
    <cellStyle name="Percent 3 20 17" xfId="19624" xr:uid="{00000000-0005-0000-0000-0000DB4C0000}"/>
    <cellStyle name="Percent 3 20 18" xfId="19625" xr:uid="{00000000-0005-0000-0000-0000DC4C0000}"/>
    <cellStyle name="Percent 3 20 19" xfId="19626" xr:uid="{00000000-0005-0000-0000-0000DD4C0000}"/>
    <cellStyle name="Percent 3 20 2" xfId="19627" xr:uid="{00000000-0005-0000-0000-0000DE4C0000}"/>
    <cellStyle name="Percent 3 20 20" xfId="19628" xr:uid="{00000000-0005-0000-0000-0000DF4C0000}"/>
    <cellStyle name="Percent 3 20 21" xfId="19629" xr:uid="{00000000-0005-0000-0000-0000E04C0000}"/>
    <cellStyle name="Percent 3 20 22" xfId="19630" xr:uid="{00000000-0005-0000-0000-0000E14C0000}"/>
    <cellStyle name="Percent 3 20 23" xfId="19631" xr:uid="{00000000-0005-0000-0000-0000E24C0000}"/>
    <cellStyle name="Percent 3 20 24" xfId="19632" xr:uid="{00000000-0005-0000-0000-0000E34C0000}"/>
    <cellStyle name="Percent 3 20 25" xfId="19633" xr:uid="{00000000-0005-0000-0000-0000E44C0000}"/>
    <cellStyle name="Percent 3 20 26" xfId="19634" xr:uid="{00000000-0005-0000-0000-0000E54C0000}"/>
    <cellStyle name="Percent 3 20 27" xfId="19635" xr:uid="{00000000-0005-0000-0000-0000E64C0000}"/>
    <cellStyle name="Percent 3 20 28" xfId="19636" xr:uid="{00000000-0005-0000-0000-0000E74C0000}"/>
    <cellStyle name="Percent 3 20 29" xfId="19637" xr:uid="{00000000-0005-0000-0000-0000E84C0000}"/>
    <cellStyle name="Percent 3 20 3" xfId="19638" xr:uid="{00000000-0005-0000-0000-0000E94C0000}"/>
    <cellStyle name="Percent 3 20 30" xfId="19639" xr:uid="{00000000-0005-0000-0000-0000EA4C0000}"/>
    <cellStyle name="Percent 3 20 31" xfId="19640" xr:uid="{00000000-0005-0000-0000-0000EB4C0000}"/>
    <cellStyle name="Percent 3 20 32" xfId="19641" xr:uid="{00000000-0005-0000-0000-0000EC4C0000}"/>
    <cellStyle name="Percent 3 20 33" xfId="19642" xr:uid="{00000000-0005-0000-0000-0000ED4C0000}"/>
    <cellStyle name="Percent 3 20 34" xfId="19643" xr:uid="{00000000-0005-0000-0000-0000EE4C0000}"/>
    <cellStyle name="Percent 3 20 35" xfId="19644" xr:uid="{00000000-0005-0000-0000-0000EF4C0000}"/>
    <cellStyle name="Percent 3 20 4" xfId="19645" xr:uid="{00000000-0005-0000-0000-0000F04C0000}"/>
    <cellStyle name="Percent 3 20 5" xfId="19646" xr:uid="{00000000-0005-0000-0000-0000F14C0000}"/>
    <cellStyle name="Percent 3 20 6" xfId="19647" xr:uid="{00000000-0005-0000-0000-0000F24C0000}"/>
    <cellStyle name="Percent 3 20 7" xfId="19648" xr:uid="{00000000-0005-0000-0000-0000F34C0000}"/>
    <cellStyle name="Percent 3 20 8" xfId="19649" xr:uid="{00000000-0005-0000-0000-0000F44C0000}"/>
    <cellStyle name="Percent 3 20 9" xfId="19650" xr:uid="{00000000-0005-0000-0000-0000F54C0000}"/>
    <cellStyle name="Percent 3 21" xfId="19651" xr:uid="{00000000-0005-0000-0000-0000F64C0000}"/>
    <cellStyle name="Percent 3 21 10" xfId="19652" xr:uid="{00000000-0005-0000-0000-0000F74C0000}"/>
    <cellStyle name="Percent 3 21 11" xfId="19653" xr:uid="{00000000-0005-0000-0000-0000F84C0000}"/>
    <cellStyle name="Percent 3 21 12" xfId="19654" xr:uid="{00000000-0005-0000-0000-0000F94C0000}"/>
    <cellStyle name="Percent 3 21 13" xfId="19655" xr:uid="{00000000-0005-0000-0000-0000FA4C0000}"/>
    <cellStyle name="Percent 3 21 14" xfId="19656" xr:uid="{00000000-0005-0000-0000-0000FB4C0000}"/>
    <cellStyle name="Percent 3 21 15" xfId="19657" xr:uid="{00000000-0005-0000-0000-0000FC4C0000}"/>
    <cellStyle name="Percent 3 21 16" xfId="19658" xr:uid="{00000000-0005-0000-0000-0000FD4C0000}"/>
    <cellStyle name="Percent 3 21 17" xfId="19659" xr:uid="{00000000-0005-0000-0000-0000FE4C0000}"/>
    <cellStyle name="Percent 3 21 18" xfId="19660" xr:uid="{00000000-0005-0000-0000-0000FF4C0000}"/>
    <cellStyle name="Percent 3 21 19" xfId="19661" xr:uid="{00000000-0005-0000-0000-0000004D0000}"/>
    <cellStyle name="Percent 3 21 2" xfId="19662" xr:uid="{00000000-0005-0000-0000-0000014D0000}"/>
    <cellStyle name="Percent 3 21 20" xfId="19663" xr:uid="{00000000-0005-0000-0000-0000024D0000}"/>
    <cellStyle name="Percent 3 21 21" xfId="19664" xr:uid="{00000000-0005-0000-0000-0000034D0000}"/>
    <cellStyle name="Percent 3 21 22" xfId="19665" xr:uid="{00000000-0005-0000-0000-0000044D0000}"/>
    <cellStyle name="Percent 3 21 23" xfId="19666" xr:uid="{00000000-0005-0000-0000-0000054D0000}"/>
    <cellStyle name="Percent 3 21 24" xfId="19667" xr:uid="{00000000-0005-0000-0000-0000064D0000}"/>
    <cellStyle name="Percent 3 21 25" xfId="19668" xr:uid="{00000000-0005-0000-0000-0000074D0000}"/>
    <cellStyle name="Percent 3 21 26" xfId="19669" xr:uid="{00000000-0005-0000-0000-0000084D0000}"/>
    <cellStyle name="Percent 3 21 27" xfId="19670" xr:uid="{00000000-0005-0000-0000-0000094D0000}"/>
    <cellStyle name="Percent 3 21 28" xfId="19671" xr:uid="{00000000-0005-0000-0000-00000A4D0000}"/>
    <cellStyle name="Percent 3 21 29" xfId="19672" xr:uid="{00000000-0005-0000-0000-00000B4D0000}"/>
    <cellStyle name="Percent 3 21 3" xfId="19673" xr:uid="{00000000-0005-0000-0000-00000C4D0000}"/>
    <cellStyle name="Percent 3 21 30" xfId="19674" xr:uid="{00000000-0005-0000-0000-00000D4D0000}"/>
    <cellStyle name="Percent 3 21 31" xfId="19675" xr:uid="{00000000-0005-0000-0000-00000E4D0000}"/>
    <cellStyle name="Percent 3 21 32" xfId="19676" xr:uid="{00000000-0005-0000-0000-00000F4D0000}"/>
    <cellStyle name="Percent 3 21 33" xfId="19677" xr:uid="{00000000-0005-0000-0000-0000104D0000}"/>
    <cellStyle name="Percent 3 21 34" xfId="19678" xr:uid="{00000000-0005-0000-0000-0000114D0000}"/>
    <cellStyle name="Percent 3 21 35" xfId="19679" xr:uid="{00000000-0005-0000-0000-0000124D0000}"/>
    <cellStyle name="Percent 3 21 4" xfId="19680" xr:uid="{00000000-0005-0000-0000-0000134D0000}"/>
    <cellStyle name="Percent 3 21 5" xfId="19681" xr:uid="{00000000-0005-0000-0000-0000144D0000}"/>
    <cellStyle name="Percent 3 21 6" xfId="19682" xr:uid="{00000000-0005-0000-0000-0000154D0000}"/>
    <cellStyle name="Percent 3 21 7" xfId="19683" xr:uid="{00000000-0005-0000-0000-0000164D0000}"/>
    <cellStyle name="Percent 3 21 8" xfId="19684" xr:uid="{00000000-0005-0000-0000-0000174D0000}"/>
    <cellStyle name="Percent 3 21 9" xfId="19685" xr:uid="{00000000-0005-0000-0000-0000184D0000}"/>
    <cellStyle name="Percent 3 22" xfId="19686" xr:uid="{00000000-0005-0000-0000-0000194D0000}"/>
    <cellStyle name="Percent 3 22 10" xfId="19687" xr:uid="{00000000-0005-0000-0000-00001A4D0000}"/>
    <cellStyle name="Percent 3 22 11" xfId="19688" xr:uid="{00000000-0005-0000-0000-00001B4D0000}"/>
    <cellStyle name="Percent 3 22 12" xfId="19689" xr:uid="{00000000-0005-0000-0000-00001C4D0000}"/>
    <cellStyle name="Percent 3 22 13" xfId="19690" xr:uid="{00000000-0005-0000-0000-00001D4D0000}"/>
    <cellStyle name="Percent 3 22 14" xfId="19691" xr:uid="{00000000-0005-0000-0000-00001E4D0000}"/>
    <cellStyle name="Percent 3 22 15" xfId="19692" xr:uid="{00000000-0005-0000-0000-00001F4D0000}"/>
    <cellStyle name="Percent 3 22 16" xfId="19693" xr:uid="{00000000-0005-0000-0000-0000204D0000}"/>
    <cellStyle name="Percent 3 22 17" xfId="19694" xr:uid="{00000000-0005-0000-0000-0000214D0000}"/>
    <cellStyle name="Percent 3 22 18" xfId="19695" xr:uid="{00000000-0005-0000-0000-0000224D0000}"/>
    <cellStyle name="Percent 3 22 19" xfId="19696" xr:uid="{00000000-0005-0000-0000-0000234D0000}"/>
    <cellStyle name="Percent 3 22 2" xfId="19697" xr:uid="{00000000-0005-0000-0000-0000244D0000}"/>
    <cellStyle name="Percent 3 22 20" xfId="19698" xr:uid="{00000000-0005-0000-0000-0000254D0000}"/>
    <cellStyle name="Percent 3 22 21" xfId="19699" xr:uid="{00000000-0005-0000-0000-0000264D0000}"/>
    <cellStyle name="Percent 3 22 22" xfId="19700" xr:uid="{00000000-0005-0000-0000-0000274D0000}"/>
    <cellStyle name="Percent 3 22 23" xfId="19701" xr:uid="{00000000-0005-0000-0000-0000284D0000}"/>
    <cellStyle name="Percent 3 22 24" xfId="19702" xr:uid="{00000000-0005-0000-0000-0000294D0000}"/>
    <cellStyle name="Percent 3 22 25" xfId="19703" xr:uid="{00000000-0005-0000-0000-00002A4D0000}"/>
    <cellStyle name="Percent 3 22 26" xfId="19704" xr:uid="{00000000-0005-0000-0000-00002B4D0000}"/>
    <cellStyle name="Percent 3 22 27" xfId="19705" xr:uid="{00000000-0005-0000-0000-00002C4D0000}"/>
    <cellStyle name="Percent 3 22 28" xfId="19706" xr:uid="{00000000-0005-0000-0000-00002D4D0000}"/>
    <cellStyle name="Percent 3 22 29" xfId="19707" xr:uid="{00000000-0005-0000-0000-00002E4D0000}"/>
    <cellStyle name="Percent 3 22 3" xfId="19708" xr:uid="{00000000-0005-0000-0000-00002F4D0000}"/>
    <cellStyle name="Percent 3 22 30" xfId="19709" xr:uid="{00000000-0005-0000-0000-0000304D0000}"/>
    <cellStyle name="Percent 3 22 31" xfId="19710" xr:uid="{00000000-0005-0000-0000-0000314D0000}"/>
    <cellStyle name="Percent 3 22 32" xfId="19711" xr:uid="{00000000-0005-0000-0000-0000324D0000}"/>
    <cellStyle name="Percent 3 22 33" xfId="19712" xr:uid="{00000000-0005-0000-0000-0000334D0000}"/>
    <cellStyle name="Percent 3 22 34" xfId="19713" xr:uid="{00000000-0005-0000-0000-0000344D0000}"/>
    <cellStyle name="Percent 3 22 35" xfId="19714" xr:uid="{00000000-0005-0000-0000-0000354D0000}"/>
    <cellStyle name="Percent 3 22 4" xfId="19715" xr:uid="{00000000-0005-0000-0000-0000364D0000}"/>
    <cellStyle name="Percent 3 22 5" xfId="19716" xr:uid="{00000000-0005-0000-0000-0000374D0000}"/>
    <cellStyle name="Percent 3 22 6" xfId="19717" xr:uid="{00000000-0005-0000-0000-0000384D0000}"/>
    <cellStyle name="Percent 3 22 7" xfId="19718" xr:uid="{00000000-0005-0000-0000-0000394D0000}"/>
    <cellStyle name="Percent 3 22 8" xfId="19719" xr:uid="{00000000-0005-0000-0000-00003A4D0000}"/>
    <cellStyle name="Percent 3 22 9" xfId="19720" xr:uid="{00000000-0005-0000-0000-00003B4D0000}"/>
    <cellStyle name="Percent 3 23" xfId="19721" xr:uid="{00000000-0005-0000-0000-00003C4D0000}"/>
    <cellStyle name="Percent 3 23 10" xfId="19722" xr:uid="{00000000-0005-0000-0000-00003D4D0000}"/>
    <cellStyle name="Percent 3 23 11" xfId="19723" xr:uid="{00000000-0005-0000-0000-00003E4D0000}"/>
    <cellStyle name="Percent 3 23 12" xfId="19724" xr:uid="{00000000-0005-0000-0000-00003F4D0000}"/>
    <cellStyle name="Percent 3 23 13" xfId="19725" xr:uid="{00000000-0005-0000-0000-0000404D0000}"/>
    <cellStyle name="Percent 3 23 14" xfId="19726" xr:uid="{00000000-0005-0000-0000-0000414D0000}"/>
    <cellStyle name="Percent 3 23 15" xfId="19727" xr:uid="{00000000-0005-0000-0000-0000424D0000}"/>
    <cellStyle name="Percent 3 23 16" xfId="19728" xr:uid="{00000000-0005-0000-0000-0000434D0000}"/>
    <cellStyle name="Percent 3 23 17" xfId="19729" xr:uid="{00000000-0005-0000-0000-0000444D0000}"/>
    <cellStyle name="Percent 3 23 18" xfId="19730" xr:uid="{00000000-0005-0000-0000-0000454D0000}"/>
    <cellStyle name="Percent 3 23 19" xfId="19731" xr:uid="{00000000-0005-0000-0000-0000464D0000}"/>
    <cellStyle name="Percent 3 23 2" xfId="19732" xr:uid="{00000000-0005-0000-0000-0000474D0000}"/>
    <cellStyle name="Percent 3 23 20" xfId="19733" xr:uid="{00000000-0005-0000-0000-0000484D0000}"/>
    <cellStyle name="Percent 3 23 21" xfId="19734" xr:uid="{00000000-0005-0000-0000-0000494D0000}"/>
    <cellStyle name="Percent 3 23 22" xfId="19735" xr:uid="{00000000-0005-0000-0000-00004A4D0000}"/>
    <cellStyle name="Percent 3 23 23" xfId="19736" xr:uid="{00000000-0005-0000-0000-00004B4D0000}"/>
    <cellStyle name="Percent 3 23 24" xfId="19737" xr:uid="{00000000-0005-0000-0000-00004C4D0000}"/>
    <cellStyle name="Percent 3 23 25" xfId="19738" xr:uid="{00000000-0005-0000-0000-00004D4D0000}"/>
    <cellStyle name="Percent 3 23 26" xfId="19739" xr:uid="{00000000-0005-0000-0000-00004E4D0000}"/>
    <cellStyle name="Percent 3 23 27" xfId="19740" xr:uid="{00000000-0005-0000-0000-00004F4D0000}"/>
    <cellStyle name="Percent 3 23 28" xfId="19741" xr:uid="{00000000-0005-0000-0000-0000504D0000}"/>
    <cellStyle name="Percent 3 23 29" xfId="19742" xr:uid="{00000000-0005-0000-0000-0000514D0000}"/>
    <cellStyle name="Percent 3 23 3" xfId="19743" xr:uid="{00000000-0005-0000-0000-0000524D0000}"/>
    <cellStyle name="Percent 3 23 30" xfId="19744" xr:uid="{00000000-0005-0000-0000-0000534D0000}"/>
    <cellStyle name="Percent 3 23 31" xfId="19745" xr:uid="{00000000-0005-0000-0000-0000544D0000}"/>
    <cellStyle name="Percent 3 23 32" xfId="19746" xr:uid="{00000000-0005-0000-0000-0000554D0000}"/>
    <cellStyle name="Percent 3 23 33" xfId="19747" xr:uid="{00000000-0005-0000-0000-0000564D0000}"/>
    <cellStyle name="Percent 3 23 34" xfId="19748" xr:uid="{00000000-0005-0000-0000-0000574D0000}"/>
    <cellStyle name="Percent 3 23 35" xfId="19749" xr:uid="{00000000-0005-0000-0000-0000584D0000}"/>
    <cellStyle name="Percent 3 23 4" xfId="19750" xr:uid="{00000000-0005-0000-0000-0000594D0000}"/>
    <cellStyle name="Percent 3 23 5" xfId="19751" xr:uid="{00000000-0005-0000-0000-00005A4D0000}"/>
    <cellStyle name="Percent 3 23 6" xfId="19752" xr:uid="{00000000-0005-0000-0000-00005B4D0000}"/>
    <cellStyle name="Percent 3 23 7" xfId="19753" xr:uid="{00000000-0005-0000-0000-00005C4D0000}"/>
    <cellStyle name="Percent 3 23 8" xfId="19754" xr:uid="{00000000-0005-0000-0000-00005D4D0000}"/>
    <cellStyle name="Percent 3 23 9" xfId="19755" xr:uid="{00000000-0005-0000-0000-00005E4D0000}"/>
    <cellStyle name="Percent 3 24" xfId="19756" xr:uid="{00000000-0005-0000-0000-00005F4D0000}"/>
    <cellStyle name="Percent 3 24 10" xfId="19757" xr:uid="{00000000-0005-0000-0000-0000604D0000}"/>
    <cellStyle name="Percent 3 24 11" xfId="19758" xr:uid="{00000000-0005-0000-0000-0000614D0000}"/>
    <cellStyle name="Percent 3 24 12" xfId="19759" xr:uid="{00000000-0005-0000-0000-0000624D0000}"/>
    <cellStyle name="Percent 3 24 13" xfId="19760" xr:uid="{00000000-0005-0000-0000-0000634D0000}"/>
    <cellStyle name="Percent 3 24 14" xfId="19761" xr:uid="{00000000-0005-0000-0000-0000644D0000}"/>
    <cellStyle name="Percent 3 24 15" xfId="19762" xr:uid="{00000000-0005-0000-0000-0000654D0000}"/>
    <cellStyle name="Percent 3 24 16" xfId="19763" xr:uid="{00000000-0005-0000-0000-0000664D0000}"/>
    <cellStyle name="Percent 3 24 17" xfId="19764" xr:uid="{00000000-0005-0000-0000-0000674D0000}"/>
    <cellStyle name="Percent 3 24 18" xfId="19765" xr:uid="{00000000-0005-0000-0000-0000684D0000}"/>
    <cellStyle name="Percent 3 24 19" xfId="19766" xr:uid="{00000000-0005-0000-0000-0000694D0000}"/>
    <cellStyle name="Percent 3 24 2" xfId="19767" xr:uid="{00000000-0005-0000-0000-00006A4D0000}"/>
    <cellStyle name="Percent 3 24 20" xfId="19768" xr:uid="{00000000-0005-0000-0000-00006B4D0000}"/>
    <cellStyle name="Percent 3 24 21" xfId="19769" xr:uid="{00000000-0005-0000-0000-00006C4D0000}"/>
    <cellStyle name="Percent 3 24 22" xfId="19770" xr:uid="{00000000-0005-0000-0000-00006D4D0000}"/>
    <cellStyle name="Percent 3 24 23" xfId="19771" xr:uid="{00000000-0005-0000-0000-00006E4D0000}"/>
    <cellStyle name="Percent 3 24 24" xfId="19772" xr:uid="{00000000-0005-0000-0000-00006F4D0000}"/>
    <cellStyle name="Percent 3 24 25" xfId="19773" xr:uid="{00000000-0005-0000-0000-0000704D0000}"/>
    <cellStyle name="Percent 3 24 26" xfId="19774" xr:uid="{00000000-0005-0000-0000-0000714D0000}"/>
    <cellStyle name="Percent 3 24 27" xfId="19775" xr:uid="{00000000-0005-0000-0000-0000724D0000}"/>
    <cellStyle name="Percent 3 24 28" xfId="19776" xr:uid="{00000000-0005-0000-0000-0000734D0000}"/>
    <cellStyle name="Percent 3 24 29" xfId="19777" xr:uid="{00000000-0005-0000-0000-0000744D0000}"/>
    <cellStyle name="Percent 3 24 3" xfId="19778" xr:uid="{00000000-0005-0000-0000-0000754D0000}"/>
    <cellStyle name="Percent 3 24 30" xfId="19779" xr:uid="{00000000-0005-0000-0000-0000764D0000}"/>
    <cellStyle name="Percent 3 24 31" xfId="19780" xr:uid="{00000000-0005-0000-0000-0000774D0000}"/>
    <cellStyle name="Percent 3 24 32" xfId="19781" xr:uid="{00000000-0005-0000-0000-0000784D0000}"/>
    <cellStyle name="Percent 3 24 33" xfId="19782" xr:uid="{00000000-0005-0000-0000-0000794D0000}"/>
    <cellStyle name="Percent 3 24 34" xfId="19783" xr:uid="{00000000-0005-0000-0000-00007A4D0000}"/>
    <cellStyle name="Percent 3 24 35" xfId="19784" xr:uid="{00000000-0005-0000-0000-00007B4D0000}"/>
    <cellStyle name="Percent 3 24 4" xfId="19785" xr:uid="{00000000-0005-0000-0000-00007C4D0000}"/>
    <cellStyle name="Percent 3 24 5" xfId="19786" xr:uid="{00000000-0005-0000-0000-00007D4D0000}"/>
    <cellStyle name="Percent 3 24 6" xfId="19787" xr:uid="{00000000-0005-0000-0000-00007E4D0000}"/>
    <cellStyle name="Percent 3 24 7" xfId="19788" xr:uid="{00000000-0005-0000-0000-00007F4D0000}"/>
    <cellStyle name="Percent 3 24 8" xfId="19789" xr:uid="{00000000-0005-0000-0000-0000804D0000}"/>
    <cellStyle name="Percent 3 24 9" xfId="19790" xr:uid="{00000000-0005-0000-0000-0000814D0000}"/>
    <cellStyle name="Percent 3 25" xfId="19791" xr:uid="{00000000-0005-0000-0000-0000824D0000}"/>
    <cellStyle name="Percent 3 25 10" xfId="19792" xr:uid="{00000000-0005-0000-0000-0000834D0000}"/>
    <cellStyle name="Percent 3 25 11" xfId="19793" xr:uid="{00000000-0005-0000-0000-0000844D0000}"/>
    <cellStyle name="Percent 3 25 12" xfId="19794" xr:uid="{00000000-0005-0000-0000-0000854D0000}"/>
    <cellStyle name="Percent 3 25 13" xfId="19795" xr:uid="{00000000-0005-0000-0000-0000864D0000}"/>
    <cellStyle name="Percent 3 25 14" xfId="19796" xr:uid="{00000000-0005-0000-0000-0000874D0000}"/>
    <cellStyle name="Percent 3 25 15" xfId="19797" xr:uid="{00000000-0005-0000-0000-0000884D0000}"/>
    <cellStyle name="Percent 3 25 16" xfId="19798" xr:uid="{00000000-0005-0000-0000-0000894D0000}"/>
    <cellStyle name="Percent 3 25 17" xfId="19799" xr:uid="{00000000-0005-0000-0000-00008A4D0000}"/>
    <cellStyle name="Percent 3 25 18" xfId="19800" xr:uid="{00000000-0005-0000-0000-00008B4D0000}"/>
    <cellStyle name="Percent 3 25 19" xfId="19801" xr:uid="{00000000-0005-0000-0000-00008C4D0000}"/>
    <cellStyle name="Percent 3 25 2" xfId="19802" xr:uid="{00000000-0005-0000-0000-00008D4D0000}"/>
    <cellStyle name="Percent 3 25 20" xfId="19803" xr:uid="{00000000-0005-0000-0000-00008E4D0000}"/>
    <cellStyle name="Percent 3 25 21" xfId="19804" xr:uid="{00000000-0005-0000-0000-00008F4D0000}"/>
    <cellStyle name="Percent 3 25 22" xfId="19805" xr:uid="{00000000-0005-0000-0000-0000904D0000}"/>
    <cellStyle name="Percent 3 25 23" xfId="19806" xr:uid="{00000000-0005-0000-0000-0000914D0000}"/>
    <cellStyle name="Percent 3 25 24" xfId="19807" xr:uid="{00000000-0005-0000-0000-0000924D0000}"/>
    <cellStyle name="Percent 3 25 25" xfId="19808" xr:uid="{00000000-0005-0000-0000-0000934D0000}"/>
    <cellStyle name="Percent 3 25 26" xfId="19809" xr:uid="{00000000-0005-0000-0000-0000944D0000}"/>
    <cellStyle name="Percent 3 25 27" xfId="19810" xr:uid="{00000000-0005-0000-0000-0000954D0000}"/>
    <cellStyle name="Percent 3 25 28" xfId="19811" xr:uid="{00000000-0005-0000-0000-0000964D0000}"/>
    <cellStyle name="Percent 3 25 29" xfId="19812" xr:uid="{00000000-0005-0000-0000-0000974D0000}"/>
    <cellStyle name="Percent 3 25 3" xfId="19813" xr:uid="{00000000-0005-0000-0000-0000984D0000}"/>
    <cellStyle name="Percent 3 25 30" xfId="19814" xr:uid="{00000000-0005-0000-0000-0000994D0000}"/>
    <cellStyle name="Percent 3 25 31" xfId="19815" xr:uid="{00000000-0005-0000-0000-00009A4D0000}"/>
    <cellStyle name="Percent 3 25 32" xfId="19816" xr:uid="{00000000-0005-0000-0000-00009B4D0000}"/>
    <cellStyle name="Percent 3 25 33" xfId="19817" xr:uid="{00000000-0005-0000-0000-00009C4D0000}"/>
    <cellStyle name="Percent 3 25 34" xfId="19818" xr:uid="{00000000-0005-0000-0000-00009D4D0000}"/>
    <cellStyle name="Percent 3 25 35" xfId="19819" xr:uid="{00000000-0005-0000-0000-00009E4D0000}"/>
    <cellStyle name="Percent 3 25 4" xfId="19820" xr:uid="{00000000-0005-0000-0000-00009F4D0000}"/>
    <cellStyle name="Percent 3 25 5" xfId="19821" xr:uid="{00000000-0005-0000-0000-0000A04D0000}"/>
    <cellStyle name="Percent 3 25 6" xfId="19822" xr:uid="{00000000-0005-0000-0000-0000A14D0000}"/>
    <cellStyle name="Percent 3 25 7" xfId="19823" xr:uid="{00000000-0005-0000-0000-0000A24D0000}"/>
    <cellStyle name="Percent 3 25 8" xfId="19824" xr:uid="{00000000-0005-0000-0000-0000A34D0000}"/>
    <cellStyle name="Percent 3 25 9" xfId="19825" xr:uid="{00000000-0005-0000-0000-0000A44D0000}"/>
    <cellStyle name="Percent 3 26" xfId="19209" xr:uid="{00000000-0005-0000-0000-0000A54D0000}"/>
    <cellStyle name="Percent 3 27" xfId="177" xr:uid="{00000000-0005-0000-0000-0000A64D0000}"/>
    <cellStyle name="Percent 3 28" xfId="23778" xr:uid="{00000000-0005-0000-0000-0000A74D0000}"/>
    <cellStyle name="Percent 3 3" xfId="19826" xr:uid="{00000000-0005-0000-0000-0000A84D0000}"/>
    <cellStyle name="Percent 3 3 10" xfId="19827" xr:uid="{00000000-0005-0000-0000-0000A94D0000}"/>
    <cellStyle name="Percent 3 3 11" xfId="19828" xr:uid="{00000000-0005-0000-0000-0000AA4D0000}"/>
    <cellStyle name="Percent 3 3 12" xfId="19829" xr:uid="{00000000-0005-0000-0000-0000AB4D0000}"/>
    <cellStyle name="Percent 3 3 13" xfId="19830" xr:uid="{00000000-0005-0000-0000-0000AC4D0000}"/>
    <cellStyle name="Percent 3 3 14" xfId="19831" xr:uid="{00000000-0005-0000-0000-0000AD4D0000}"/>
    <cellStyle name="Percent 3 3 15" xfId="19832" xr:uid="{00000000-0005-0000-0000-0000AE4D0000}"/>
    <cellStyle name="Percent 3 3 16" xfId="19833" xr:uid="{00000000-0005-0000-0000-0000AF4D0000}"/>
    <cellStyle name="Percent 3 3 17" xfId="19834" xr:uid="{00000000-0005-0000-0000-0000B04D0000}"/>
    <cellStyle name="Percent 3 3 18" xfId="19835" xr:uid="{00000000-0005-0000-0000-0000B14D0000}"/>
    <cellStyle name="Percent 3 3 19" xfId="19836" xr:uid="{00000000-0005-0000-0000-0000B24D0000}"/>
    <cellStyle name="Percent 3 3 2" xfId="19837" xr:uid="{00000000-0005-0000-0000-0000B34D0000}"/>
    <cellStyle name="Percent 3 3 20" xfId="19838" xr:uid="{00000000-0005-0000-0000-0000B44D0000}"/>
    <cellStyle name="Percent 3 3 21" xfId="19839" xr:uid="{00000000-0005-0000-0000-0000B54D0000}"/>
    <cellStyle name="Percent 3 3 22" xfId="19840" xr:uid="{00000000-0005-0000-0000-0000B64D0000}"/>
    <cellStyle name="Percent 3 3 23" xfId="19841" xr:uid="{00000000-0005-0000-0000-0000B74D0000}"/>
    <cellStyle name="Percent 3 3 24" xfId="19842" xr:uid="{00000000-0005-0000-0000-0000B84D0000}"/>
    <cellStyle name="Percent 3 3 25" xfId="19843" xr:uid="{00000000-0005-0000-0000-0000B94D0000}"/>
    <cellStyle name="Percent 3 3 26" xfId="19844" xr:uid="{00000000-0005-0000-0000-0000BA4D0000}"/>
    <cellStyle name="Percent 3 3 27" xfId="19845" xr:uid="{00000000-0005-0000-0000-0000BB4D0000}"/>
    <cellStyle name="Percent 3 3 28" xfId="19846" xr:uid="{00000000-0005-0000-0000-0000BC4D0000}"/>
    <cellStyle name="Percent 3 3 29" xfId="19847" xr:uid="{00000000-0005-0000-0000-0000BD4D0000}"/>
    <cellStyle name="Percent 3 3 3" xfId="19848" xr:uid="{00000000-0005-0000-0000-0000BE4D0000}"/>
    <cellStyle name="Percent 3 3 30" xfId="19849" xr:uid="{00000000-0005-0000-0000-0000BF4D0000}"/>
    <cellStyle name="Percent 3 3 31" xfId="19850" xr:uid="{00000000-0005-0000-0000-0000C04D0000}"/>
    <cellStyle name="Percent 3 3 32" xfId="19851" xr:uid="{00000000-0005-0000-0000-0000C14D0000}"/>
    <cellStyle name="Percent 3 3 33" xfId="19852" xr:uid="{00000000-0005-0000-0000-0000C24D0000}"/>
    <cellStyle name="Percent 3 3 34" xfId="19853" xr:uid="{00000000-0005-0000-0000-0000C34D0000}"/>
    <cellStyle name="Percent 3 3 35" xfId="19854" xr:uid="{00000000-0005-0000-0000-0000C44D0000}"/>
    <cellStyle name="Percent 3 3 4" xfId="19855" xr:uid="{00000000-0005-0000-0000-0000C54D0000}"/>
    <cellStyle name="Percent 3 3 5" xfId="19856" xr:uid="{00000000-0005-0000-0000-0000C64D0000}"/>
    <cellStyle name="Percent 3 3 6" xfId="19857" xr:uid="{00000000-0005-0000-0000-0000C74D0000}"/>
    <cellStyle name="Percent 3 3 7" xfId="19858" xr:uid="{00000000-0005-0000-0000-0000C84D0000}"/>
    <cellStyle name="Percent 3 3 8" xfId="19859" xr:uid="{00000000-0005-0000-0000-0000C94D0000}"/>
    <cellStyle name="Percent 3 3 9" xfId="19860" xr:uid="{00000000-0005-0000-0000-0000CA4D0000}"/>
    <cellStyle name="Percent 3 4" xfId="19861" xr:uid="{00000000-0005-0000-0000-0000CB4D0000}"/>
    <cellStyle name="Percent 3 4 10" xfId="19862" xr:uid="{00000000-0005-0000-0000-0000CC4D0000}"/>
    <cellStyle name="Percent 3 4 11" xfId="19863" xr:uid="{00000000-0005-0000-0000-0000CD4D0000}"/>
    <cellStyle name="Percent 3 4 12" xfId="19864" xr:uid="{00000000-0005-0000-0000-0000CE4D0000}"/>
    <cellStyle name="Percent 3 4 13" xfId="19865" xr:uid="{00000000-0005-0000-0000-0000CF4D0000}"/>
    <cellStyle name="Percent 3 4 14" xfId="19866" xr:uid="{00000000-0005-0000-0000-0000D04D0000}"/>
    <cellStyle name="Percent 3 4 15" xfId="19867" xr:uid="{00000000-0005-0000-0000-0000D14D0000}"/>
    <cellStyle name="Percent 3 4 16" xfId="19868" xr:uid="{00000000-0005-0000-0000-0000D24D0000}"/>
    <cellStyle name="Percent 3 4 17" xfId="19869" xr:uid="{00000000-0005-0000-0000-0000D34D0000}"/>
    <cellStyle name="Percent 3 4 18" xfId="19870" xr:uid="{00000000-0005-0000-0000-0000D44D0000}"/>
    <cellStyle name="Percent 3 4 19" xfId="19871" xr:uid="{00000000-0005-0000-0000-0000D54D0000}"/>
    <cellStyle name="Percent 3 4 2" xfId="19872" xr:uid="{00000000-0005-0000-0000-0000D64D0000}"/>
    <cellStyle name="Percent 3 4 2 2" xfId="19873" xr:uid="{00000000-0005-0000-0000-0000D74D0000}"/>
    <cellStyle name="Percent 3 4 20" xfId="19874" xr:uid="{00000000-0005-0000-0000-0000D84D0000}"/>
    <cellStyle name="Percent 3 4 21" xfId="19875" xr:uid="{00000000-0005-0000-0000-0000D94D0000}"/>
    <cellStyle name="Percent 3 4 22" xfId="19876" xr:uid="{00000000-0005-0000-0000-0000DA4D0000}"/>
    <cellStyle name="Percent 3 4 23" xfId="19877" xr:uid="{00000000-0005-0000-0000-0000DB4D0000}"/>
    <cellStyle name="Percent 3 4 24" xfId="19878" xr:uid="{00000000-0005-0000-0000-0000DC4D0000}"/>
    <cellStyle name="Percent 3 4 25" xfId="19879" xr:uid="{00000000-0005-0000-0000-0000DD4D0000}"/>
    <cellStyle name="Percent 3 4 26" xfId="19880" xr:uid="{00000000-0005-0000-0000-0000DE4D0000}"/>
    <cellStyle name="Percent 3 4 27" xfId="19881" xr:uid="{00000000-0005-0000-0000-0000DF4D0000}"/>
    <cellStyle name="Percent 3 4 28" xfId="19882" xr:uid="{00000000-0005-0000-0000-0000E04D0000}"/>
    <cellStyle name="Percent 3 4 29" xfId="19883" xr:uid="{00000000-0005-0000-0000-0000E14D0000}"/>
    <cellStyle name="Percent 3 4 3" xfId="19884" xr:uid="{00000000-0005-0000-0000-0000E24D0000}"/>
    <cellStyle name="Percent 3 4 30" xfId="19885" xr:uid="{00000000-0005-0000-0000-0000E34D0000}"/>
    <cellStyle name="Percent 3 4 31" xfId="19886" xr:uid="{00000000-0005-0000-0000-0000E44D0000}"/>
    <cellStyle name="Percent 3 4 32" xfId="19887" xr:uid="{00000000-0005-0000-0000-0000E54D0000}"/>
    <cellStyle name="Percent 3 4 33" xfId="19888" xr:uid="{00000000-0005-0000-0000-0000E64D0000}"/>
    <cellStyle name="Percent 3 4 34" xfId="19889" xr:uid="{00000000-0005-0000-0000-0000E74D0000}"/>
    <cellStyle name="Percent 3 4 35" xfId="19890" xr:uid="{00000000-0005-0000-0000-0000E84D0000}"/>
    <cellStyle name="Percent 3 4 4" xfId="19891" xr:uid="{00000000-0005-0000-0000-0000E94D0000}"/>
    <cellStyle name="Percent 3 4 5" xfId="19892" xr:uid="{00000000-0005-0000-0000-0000EA4D0000}"/>
    <cellStyle name="Percent 3 4 6" xfId="19893" xr:uid="{00000000-0005-0000-0000-0000EB4D0000}"/>
    <cellStyle name="Percent 3 4 7" xfId="19894" xr:uid="{00000000-0005-0000-0000-0000EC4D0000}"/>
    <cellStyle name="Percent 3 4 8" xfId="19895" xr:uid="{00000000-0005-0000-0000-0000ED4D0000}"/>
    <cellStyle name="Percent 3 4 9" xfId="19896" xr:uid="{00000000-0005-0000-0000-0000EE4D0000}"/>
    <cellStyle name="Percent 3 5" xfId="19897" xr:uid="{00000000-0005-0000-0000-0000EF4D0000}"/>
    <cellStyle name="Percent 3 5 10" xfId="19898" xr:uid="{00000000-0005-0000-0000-0000F04D0000}"/>
    <cellStyle name="Percent 3 5 11" xfId="19899" xr:uid="{00000000-0005-0000-0000-0000F14D0000}"/>
    <cellStyle name="Percent 3 5 12" xfId="19900" xr:uid="{00000000-0005-0000-0000-0000F24D0000}"/>
    <cellStyle name="Percent 3 5 13" xfId="19901" xr:uid="{00000000-0005-0000-0000-0000F34D0000}"/>
    <cellStyle name="Percent 3 5 14" xfId="19902" xr:uid="{00000000-0005-0000-0000-0000F44D0000}"/>
    <cellStyle name="Percent 3 5 15" xfId="19903" xr:uid="{00000000-0005-0000-0000-0000F54D0000}"/>
    <cellStyle name="Percent 3 5 16" xfId="19904" xr:uid="{00000000-0005-0000-0000-0000F64D0000}"/>
    <cellStyle name="Percent 3 5 17" xfId="19905" xr:uid="{00000000-0005-0000-0000-0000F74D0000}"/>
    <cellStyle name="Percent 3 5 18" xfId="19906" xr:uid="{00000000-0005-0000-0000-0000F84D0000}"/>
    <cellStyle name="Percent 3 5 19" xfId="19907" xr:uid="{00000000-0005-0000-0000-0000F94D0000}"/>
    <cellStyle name="Percent 3 5 2" xfId="19908" xr:uid="{00000000-0005-0000-0000-0000FA4D0000}"/>
    <cellStyle name="Percent 3 5 20" xfId="19909" xr:uid="{00000000-0005-0000-0000-0000FB4D0000}"/>
    <cellStyle name="Percent 3 5 21" xfId="19910" xr:uid="{00000000-0005-0000-0000-0000FC4D0000}"/>
    <cellStyle name="Percent 3 5 22" xfId="19911" xr:uid="{00000000-0005-0000-0000-0000FD4D0000}"/>
    <cellStyle name="Percent 3 5 23" xfId="19912" xr:uid="{00000000-0005-0000-0000-0000FE4D0000}"/>
    <cellStyle name="Percent 3 5 24" xfId="19913" xr:uid="{00000000-0005-0000-0000-0000FF4D0000}"/>
    <cellStyle name="Percent 3 5 25" xfId="19914" xr:uid="{00000000-0005-0000-0000-0000004E0000}"/>
    <cellStyle name="Percent 3 5 26" xfId="19915" xr:uid="{00000000-0005-0000-0000-0000014E0000}"/>
    <cellStyle name="Percent 3 5 27" xfId="19916" xr:uid="{00000000-0005-0000-0000-0000024E0000}"/>
    <cellStyle name="Percent 3 5 28" xfId="19917" xr:uid="{00000000-0005-0000-0000-0000034E0000}"/>
    <cellStyle name="Percent 3 5 29" xfId="19918" xr:uid="{00000000-0005-0000-0000-0000044E0000}"/>
    <cellStyle name="Percent 3 5 3" xfId="19919" xr:uid="{00000000-0005-0000-0000-0000054E0000}"/>
    <cellStyle name="Percent 3 5 30" xfId="19920" xr:uid="{00000000-0005-0000-0000-0000064E0000}"/>
    <cellStyle name="Percent 3 5 31" xfId="19921" xr:uid="{00000000-0005-0000-0000-0000074E0000}"/>
    <cellStyle name="Percent 3 5 32" xfId="19922" xr:uid="{00000000-0005-0000-0000-0000084E0000}"/>
    <cellStyle name="Percent 3 5 33" xfId="19923" xr:uid="{00000000-0005-0000-0000-0000094E0000}"/>
    <cellStyle name="Percent 3 5 34" xfId="19924" xr:uid="{00000000-0005-0000-0000-00000A4E0000}"/>
    <cellStyle name="Percent 3 5 35" xfId="19925" xr:uid="{00000000-0005-0000-0000-00000B4E0000}"/>
    <cellStyle name="Percent 3 5 4" xfId="19926" xr:uid="{00000000-0005-0000-0000-00000C4E0000}"/>
    <cellStyle name="Percent 3 5 5" xfId="19927" xr:uid="{00000000-0005-0000-0000-00000D4E0000}"/>
    <cellStyle name="Percent 3 5 6" xfId="19928" xr:uid="{00000000-0005-0000-0000-00000E4E0000}"/>
    <cellStyle name="Percent 3 5 7" xfId="19929" xr:uid="{00000000-0005-0000-0000-00000F4E0000}"/>
    <cellStyle name="Percent 3 5 8" xfId="19930" xr:uid="{00000000-0005-0000-0000-0000104E0000}"/>
    <cellStyle name="Percent 3 5 9" xfId="19931" xr:uid="{00000000-0005-0000-0000-0000114E0000}"/>
    <cellStyle name="Percent 3 6" xfId="19932" xr:uid="{00000000-0005-0000-0000-0000124E0000}"/>
    <cellStyle name="Percent 3 6 10" xfId="19933" xr:uid="{00000000-0005-0000-0000-0000134E0000}"/>
    <cellStyle name="Percent 3 6 11" xfId="19934" xr:uid="{00000000-0005-0000-0000-0000144E0000}"/>
    <cellStyle name="Percent 3 6 12" xfId="19935" xr:uid="{00000000-0005-0000-0000-0000154E0000}"/>
    <cellStyle name="Percent 3 6 13" xfId="19936" xr:uid="{00000000-0005-0000-0000-0000164E0000}"/>
    <cellStyle name="Percent 3 6 14" xfId="19937" xr:uid="{00000000-0005-0000-0000-0000174E0000}"/>
    <cellStyle name="Percent 3 6 15" xfId="19938" xr:uid="{00000000-0005-0000-0000-0000184E0000}"/>
    <cellStyle name="Percent 3 6 16" xfId="19939" xr:uid="{00000000-0005-0000-0000-0000194E0000}"/>
    <cellStyle name="Percent 3 6 17" xfId="19940" xr:uid="{00000000-0005-0000-0000-00001A4E0000}"/>
    <cellStyle name="Percent 3 6 18" xfId="19941" xr:uid="{00000000-0005-0000-0000-00001B4E0000}"/>
    <cellStyle name="Percent 3 6 19" xfId="19942" xr:uid="{00000000-0005-0000-0000-00001C4E0000}"/>
    <cellStyle name="Percent 3 6 2" xfId="19943" xr:uid="{00000000-0005-0000-0000-00001D4E0000}"/>
    <cellStyle name="Percent 3 6 20" xfId="19944" xr:uid="{00000000-0005-0000-0000-00001E4E0000}"/>
    <cellStyle name="Percent 3 6 21" xfId="19945" xr:uid="{00000000-0005-0000-0000-00001F4E0000}"/>
    <cellStyle name="Percent 3 6 22" xfId="19946" xr:uid="{00000000-0005-0000-0000-0000204E0000}"/>
    <cellStyle name="Percent 3 6 23" xfId="19947" xr:uid="{00000000-0005-0000-0000-0000214E0000}"/>
    <cellStyle name="Percent 3 6 24" xfId="19948" xr:uid="{00000000-0005-0000-0000-0000224E0000}"/>
    <cellStyle name="Percent 3 6 25" xfId="19949" xr:uid="{00000000-0005-0000-0000-0000234E0000}"/>
    <cellStyle name="Percent 3 6 26" xfId="19950" xr:uid="{00000000-0005-0000-0000-0000244E0000}"/>
    <cellStyle name="Percent 3 6 27" xfId="19951" xr:uid="{00000000-0005-0000-0000-0000254E0000}"/>
    <cellStyle name="Percent 3 6 28" xfId="19952" xr:uid="{00000000-0005-0000-0000-0000264E0000}"/>
    <cellStyle name="Percent 3 6 29" xfId="19953" xr:uid="{00000000-0005-0000-0000-0000274E0000}"/>
    <cellStyle name="Percent 3 6 3" xfId="19954" xr:uid="{00000000-0005-0000-0000-0000284E0000}"/>
    <cellStyle name="Percent 3 6 30" xfId="19955" xr:uid="{00000000-0005-0000-0000-0000294E0000}"/>
    <cellStyle name="Percent 3 6 31" xfId="19956" xr:uid="{00000000-0005-0000-0000-00002A4E0000}"/>
    <cellStyle name="Percent 3 6 32" xfId="19957" xr:uid="{00000000-0005-0000-0000-00002B4E0000}"/>
    <cellStyle name="Percent 3 6 33" xfId="19958" xr:uid="{00000000-0005-0000-0000-00002C4E0000}"/>
    <cellStyle name="Percent 3 6 34" xfId="19959" xr:uid="{00000000-0005-0000-0000-00002D4E0000}"/>
    <cellStyle name="Percent 3 6 35" xfId="19960" xr:uid="{00000000-0005-0000-0000-00002E4E0000}"/>
    <cellStyle name="Percent 3 6 4" xfId="19961" xr:uid="{00000000-0005-0000-0000-00002F4E0000}"/>
    <cellStyle name="Percent 3 6 5" xfId="19962" xr:uid="{00000000-0005-0000-0000-0000304E0000}"/>
    <cellStyle name="Percent 3 6 6" xfId="19963" xr:uid="{00000000-0005-0000-0000-0000314E0000}"/>
    <cellStyle name="Percent 3 6 7" xfId="19964" xr:uid="{00000000-0005-0000-0000-0000324E0000}"/>
    <cellStyle name="Percent 3 6 8" xfId="19965" xr:uid="{00000000-0005-0000-0000-0000334E0000}"/>
    <cellStyle name="Percent 3 6 9" xfId="19966" xr:uid="{00000000-0005-0000-0000-0000344E0000}"/>
    <cellStyle name="Percent 3 7" xfId="19967" xr:uid="{00000000-0005-0000-0000-0000354E0000}"/>
    <cellStyle name="Percent 3 7 10" xfId="19968" xr:uid="{00000000-0005-0000-0000-0000364E0000}"/>
    <cellStyle name="Percent 3 7 11" xfId="19969" xr:uid="{00000000-0005-0000-0000-0000374E0000}"/>
    <cellStyle name="Percent 3 7 12" xfId="19970" xr:uid="{00000000-0005-0000-0000-0000384E0000}"/>
    <cellStyle name="Percent 3 7 13" xfId="19971" xr:uid="{00000000-0005-0000-0000-0000394E0000}"/>
    <cellStyle name="Percent 3 7 14" xfId="19972" xr:uid="{00000000-0005-0000-0000-00003A4E0000}"/>
    <cellStyle name="Percent 3 7 15" xfId="19973" xr:uid="{00000000-0005-0000-0000-00003B4E0000}"/>
    <cellStyle name="Percent 3 7 16" xfId="19974" xr:uid="{00000000-0005-0000-0000-00003C4E0000}"/>
    <cellStyle name="Percent 3 7 17" xfId="19975" xr:uid="{00000000-0005-0000-0000-00003D4E0000}"/>
    <cellStyle name="Percent 3 7 18" xfId="19976" xr:uid="{00000000-0005-0000-0000-00003E4E0000}"/>
    <cellStyle name="Percent 3 7 19" xfId="19977" xr:uid="{00000000-0005-0000-0000-00003F4E0000}"/>
    <cellStyle name="Percent 3 7 2" xfId="19978" xr:uid="{00000000-0005-0000-0000-0000404E0000}"/>
    <cellStyle name="Percent 3 7 20" xfId="19979" xr:uid="{00000000-0005-0000-0000-0000414E0000}"/>
    <cellStyle name="Percent 3 7 21" xfId="19980" xr:uid="{00000000-0005-0000-0000-0000424E0000}"/>
    <cellStyle name="Percent 3 7 22" xfId="19981" xr:uid="{00000000-0005-0000-0000-0000434E0000}"/>
    <cellStyle name="Percent 3 7 23" xfId="19982" xr:uid="{00000000-0005-0000-0000-0000444E0000}"/>
    <cellStyle name="Percent 3 7 24" xfId="19983" xr:uid="{00000000-0005-0000-0000-0000454E0000}"/>
    <cellStyle name="Percent 3 7 25" xfId="19984" xr:uid="{00000000-0005-0000-0000-0000464E0000}"/>
    <cellStyle name="Percent 3 7 26" xfId="19985" xr:uid="{00000000-0005-0000-0000-0000474E0000}"/>
    <cellStyle name="Percent 3 7 27" xfId="19986" xr:uid="{00000000-0005-0000-0000-0000484E0000}"/>
    <cellStyle name="Percent 3 7 28" xfId="19987" xr:uid="{00000000-0005-0000-0000-0000494E0000}"/>
    <cellStyle name="Percent 3 7 29" xfId="19988" xr:uid="{00000000-0005-0000-0000-00004A4E0000}"/>
    <cellStyle name="Percent 3 7 3" xfId="19989" xr:uid="{00000000-0005-0000-0000-00004B4E0000}"/>
    <cellStyle name="Percent 3 7 30" xfId="19990" xr:uid="{00000000-0005-0000-0000-00004C4E0000}"/>
    <cellStyle name="Percent 3 7 31" xfId="19991" xr:uid="{00000000-0005-0000-0000-00004D4E0000}"/>
    <cellStyle name="Percent 3 7 32" xfId="19992" xr:uid="{00000000-0005-0000-0000-00004E4E0000}"/>
    <cellStyle name="Percent 3 7 33" xfId="19993" xr:uid="{00000000-0005-0000-0000-00004F4E0000}"/>
    <cellStyle name="Percent 3 7 34" xfId="19994" xr:uid="{00000000-0005-0000-0000-0000504E0000}"/>
    <cellStyle name="Percent 3 7 35" xfId="19995" xr:uid="{00000000-0005-0000-0000-0000514E0000}"/>
    <cellStyle name="Percent 3 7 4" xfId="19996" xr:uid="{00000000-0005-0000-0000-0000524E0000}"/>
    <cellStyle name="Percent 3 7 5" xfId="19997" xr:uid="{00000000-0005-0000-0000-0000534E0000}"/>
    <cellStyle name="Percent 3 7 6" xfId="19998" xr:uid="{00000000-0005-0000-0000-0000544E0000}"/>
    <cellStyle name="Percent 3 7 7" xfId="19999" xr:uid="{00000000-0005-0000-0000-0000554E0000}"/>
    <cellStyle name="Percent 3 7 8" xfId="20000" xr:uid="{00000000-0005-0000-0000-0000564E0000}"/>
    <cellStyle name="Percent 3 7 9" xfId="20001" xr:uid="{00000000-0005-0000-0000-0000574E0000}"/>
    <cellStyle name="Percent 3 8" xfId="20002" xr:uid="{00000000-0005-0000-0000-0000584E0000}"/>
    <cellStyle name="Percent 3 8 10" xfId="20003" xr:uid="{00000000-0005-0000-0000-0000594E0000}"/>
    <cellStyle name="Percent 3 8 11" xfId="20004" xr:uid="{00000000-0005-0000-0000-00005A4E0000}"/>
    <cellStyle name="Percent 3 8 12" xfId="20005" xr:uid="{00000000-0005-0000-0000-00005B4E0000}"/>
    <cellStyle name="Percent 3 8 13" xfId="20006" xr:uid="{00000000-0005-0000-0000-00005C4E0000}"/>
    <cellStyle name="Percent 3 8 14" xfId="20007" xr:uid="{00000000-0005-0000-0000-00005D4E0000}"/>
    <cellStyle name="Percent 3 8 15" xfId="20008" xr:uid="{00000000-0005-0000-0000-00005E4E0000}"/>
    <cellStyle name="Percent 3 8 16" xfId="20009" xr:uid="{00000000-0005-0000-0000-00005F4E0000}"/>
    <cellStyle name="Percent 3 8 17" xfId="20010" xr:uid="{00000000-0005-0000-0000-0000604E0000}"/>
    <cellStyle name="Percent 3 8 18" xfId="20011" xr:uid="{00000000-0005-0000-0000-0000614E0000}"/>
    <cellStyle name="Percent 3 8 19" xfId="20012" xr:uid="{00000000-0005-0000-0000-0000624E0000}"/>
    <cellStyle name="Percent 3 8 2" xfId="20013" xr:uid="{00000000-0005-0000-0000-0000634E0000}"/>
    <cellStyle name="Percent 3 8 20" xfId="20014" xr:uid="{00000000-0005-0000-0000-0000644E0000}"/>
    <cellStyle name="Percent 3 8 21" xfId="20015" xr:uid="{00000000-0005-0000-0000-0000654E0000}"/>
    <cellStyle name="Percent 3 8 22" xfId="20016" xr:uid="{00000000-0005-0000-0000-0000664E0000}"/>
    <cellStyle name="Percent 3 8 23" xfId="20017" xr:uid="{00000000-0005-0000-0000-0000674E0000}"/>
    <cellStyle name="Percent 3 8 24" xfId="20018" xr:uid="{00000000-0005-0000-0000-0000684E0000}"/>
    <cellStyle name="Percent 3 8 25" xfId="20019" xr:uid="{00000000-0005-0000-0000-0000694E0000}"/>
    <cellStyle name="Percent 3 8 26" xfId="20020" xr:uid="{00000000-0005-0000-0000-00006A4E0000}"/>
    <cellStyle name="Percent 3 8 27" xfId="20021" xr:uid="{00000000-0005-0000-0000-00006B4E0000}"/>
    <cellStyle name="Percent 3 8 28" xfId="20022" xr:uid="{00000000-0005-0000-0000-00006C4E0000}"/>
    <cellStyle name="Percent 3 8 29" xfId="20023" xr:uid="{00000000-0005-0000-0000-00006D4E0000}"/>
    <cellStyle name="Percent 3 8 3" xfId="20024" xr:uid="{00000000-0005-0000-0000-00006E4E0000}"/>
    <cellStyle name="Percent 3 8 30" xfId="20025" xr:uid="{00000000-0005-0000-0000-00006F4E0000}"/>
    <cellStyle name="Percent 3 8 31" xfId="20026" xr:uid="{00000000-0005-0000-0000-0000704E0000}"/>
    <cellStyle name="Percent 3 8 32" xfId="20027" xr:uid="{00000000-0005-0000-0000-0000714E0000}"/>
    <cellStyle name="Percent 3 8 33" xfId="20028" xr:uid="{00000000-0005-0000-0000-0000724E0000}"/>
    <cellStyle name="Percent 3 8 34" xfId="20029" xr:uid="{00000000-0005-0000-0000-0000734E0000}"/>
    <cellStyle name="Percent 3 8 35" xfId="20030" xr:uid="{00000000-0005-0000-0000-0000744E0000}"/>
    <cellStyle name="Percent 3 8 4" xfId="20031" xr:uid="{00000000-0005-0000-0000-0000754E0000}"/>
    <cellStyle name="Percent 3 8 5" xfId="20032" xr:uid="{00000000-0005-0000-0000-0000764E0000}"/>
    <cellStyle name="Percent 3 8 6" xfId="20033" xr:uid="{00000000-0005-0000-0000-0000774E0000}"/>
    <cellStyle name="Percent 3 8 7" xfId="20034" xr:uid="{00000000-0005-0000-0000-0000784E0000}"/>
    <cellStyle name="Percent 3 8 8" xfId="20035" xr:uid="{00000000-0005-0000-0000-0000794E0000}"/>
    <cellStyle name="Percent 3 8 9" xfId="20036" xr:uid="{00000000-0005-0000-0000-00007A4E0000}"/>
    <cellStyle name="Percent 3 9" xfId="20037" xr:uid="{00000000-0005-0000-0000-00007B4E0000}"/>
    <cellStyle name="Percent 3 9 10" xfId="20038" xr:uid="{00000000-0005-0000-0000-00007C4E0000}"/>
    <cellStyle name="Percent 3 9 11" xfId="20039" xr:uid="{00000000-0005-0000-0000-00007D4E0000}"/>
    <cellStyle name="Percent 3 9 12" xfId="20040" xr:uid="{00000000-0005-0000-0000-00007E4E0000}"/>
    <cellStyle name="Percent 3 9 13" xfId="20041" xr:uid="{00000000-0005-0000-0000-00007F4E0000}"/>
    <cellStyle name="Percent 3 9 14" xfId="20042" xr:uid="{00000000-0005-0000-0000-0000804E0000}"/>
    <cellStyle name="Percent 3 9 15" xfId="20043" xr:uid="{00000000-0005-0000-0000-0000814E0000}"/>
    <cellStyle name="Percent 3 9 16" xfId="20044" xr:uid="{00000000-0005-0000-0000-0000824E0000}"/>
    <cellStyle name="Percent 3 9 17" xfId="20045" xr:uid="{00000000-0005-0000-0000-0000834E0000}"/>
    <cellStyle name="Percent 3 9 18" xfId="20046" xr:uid="{00000000-0005-0000-0000-0000844E0000}"/>
    <cellStyle name="Percent 3 9 19" xfId="20047" xr:uid="{00000000-0005-0000-0000-0000854E0000}"/>
    <cellStyle name="Percent 3 9 2" xfId="20048" xr:uid="{00000000-0005-0000-0000-0000864E0000}"/>
    <cellStyle name="Percent 3 9 20" xfId="20049" xr:uid="{00000000-0005-0000-0000-0000874E0000}"/>
    <cellStyle name="Percent 3 9 21" xfId="20050" xr:uid="{00000000-0005-0000-0000-0000884E0000}"/>
    <cellStyle name="Percent 3 9 22" xfId="20051" xr:uid="{00000000-0005-0000-0000-0000894E0000}"/>
    <cellStyle name="Percent 3 9 23" xfId="20052" xr:uid="{00000000-0005-0000-0000-00008A4E0000}"/>
    <cellStyle name="Percent 3 9 24" xfId="20053" xr:uid="{00000000-0005-0000-0000-00008B4E0000}"/>
    <cellStyle name="Percent 3 9 25" xfId="20054" xr:uid="{00000000-0005-0000-0000-00008C4E0000}"/>
    <cellStyle name="Percent 3 9 26" xfId="20055" xr:uid="{00000000-0005-0000-0000-00008D4E0000}"/>
    <cellStyle name="Percent 3 9 27" xfId="20056" xr:uid="{00000000-0005-0000-0000-00008E4E0000}"/>
    <cellStyle name="Percent 3 9 28" xfId="20057" xr:uid="{00000000-0005-0000-0000-00008F4E0000}"/>
    <cellStyle name="Percent 3 9 29" xfId="20058" xr:uid="{00000000-0005-0000-0000-0000904E0000}"/>
    <cellStyle name="Percent 3 9 3" xfId="20059" xr:uid="{00000000-0005-0000-0000-0000914E0000}"/>
    <cellStyle name="Percent 3 9 30" xfId="20060" xr:uid="{00000000-0005-0000-0000-0000924E0000}"/>
    <cellStyle name="Percent 3 9 31" xfId="20061" xr:uid="{00000000-0005-0000-0000-0000934E0000}"/>
    <cellStyle name="Percent 3 9 32" xfId="20062" xr:uid="{00000000-0005-0000-0000-0000944E0000}"/>
    <cellStyle name="Percent 3 9 33" xfId="20063" xr:uid="{00000000-0005-0000-0000-0000954E0000}"/>
    <cellStyle name="Percent 3 9 34" xfId="20064" xr:uid="{00000000-0005-0000-0000-0000964E0000}"/>
    <cellStyle name="Percent 3 9 35" xfId="20065" xr:uid="{00000000-0005-0000-0000-0000974E0000}"/>
    <cellStyle name="Percent 3 9 4" xfId="20066" xr:uid="{00000000-0005-0000-0000-0000984E0000}"/>
    <cellStyle name="Percent 3 9 5" xfId="20067" xr:uid="{00000000-0005-0000-0000-0000994E0000}"/>
    <cellStyle name="Percent 3 9 6" xfId="20068" xr:uid="{00000000-0005-0000-0000-00009A4E0000}"/>
    <cellStyle name="Percent 3 9 7" xfId="20069" xr:uid="{00000000-0005-0000-0000-00009B4E0000}"/>
    <cellStyle name="Percent 3 9 8" xfId="20070" xr:uid="{00000000-0005-0000-0000-00009C4E0000}"/>
    <cellStyle name="Percent 3 9 9" xfId="20071" xr:uid="{00000000-0005-0000-0000-00009D4E0000}"/>
    <cellStyle name="Percent 30" xfId="20072" xr:uid="{00000000-0005-0000-0000-00009E4E0000}"/>
    <cellStyle name="Percent 31" xfId="23772" xr:uid="{00000000-0005-0000-0000-00009F4E0000}"/>
    <cellStyle name="Percent 32" xfId="20073" xr:uid="{00000000-0005-0000-0000-0000A04E0000}"/>
    <cellStyle name="Percent 33" xfId="20074" xr:uid="{00000000-0005-0000-0000-0000A14E0000}"/>
    <cellStyle name="Percent 34" xfId="172" xr:uid="{00000000-0005-0000-0000-0000A24E0000}"/>
    <cellStyle name="Percent 35" xfId="23773" xr:uid="{00000000-0005-0000-0000-0000A34E0000}"/>
    <cellStyle name="Percent 36" xfId="23818" xr:uid="{00000000-0005-0000-0000-0000A44E0000}"/>
    <cellStyle name="Percent 37" xfId="23776" xr:uid="{00000000-0005-0000-0000-0000A54E0000}"/>
    <cellStyle name="Percent 38" xfId="23815" xr:uid="{00000000-0005-0000-0000-0000A64E0000}"/>
    <cellStyle name="Percent 39" xfId="23780" xr:uid="{00000000-0005-0000-0000-0000A74E0000}"/>
    <cellStyle name="Percent 4" xfId="179" xr:uid="{00000000-0005-0000-0000-0000A84E0000}"/>
    <cellStyle name="Percent 4 10" xfId="20075" xr:uid="{00000000-0005-0000-0000-0000A94E0000}"/>
    <cellStyle name="Percent 4 10 10" xfId="20076" xr:uid="{00000000-0005-0000-0000-0000AA4E0000}"/>
    <cellStyle name="Percent 4 10 11" xfId="20077" xr:uid="{00000000-0005-0000-0000-0000AB4E0000}"/>
    <cellStyle name="Percent 4 10 12" xfId="20078" xr:uid="{00000000-0005-0000-0000-0000AC4E0000}"/>
    <cellStyle name="Percent 4 10 13" xfId="20079" xr:uid="{00000000-0005-0000-0000-0000AD4E0000}"/>
    <cellStyle name="Percent 4 10 14" xfId="20080" xr:uid="{00000000-0005-0000-0000-0000AE4E0000}"/>
    <cellStyle name="Percent 4 10 15" xfId="20081" xr:uid="{00000000-0005-0000-0000-0000AF4E0000}"/>
    <cellStyle name="Percent 4 10 16" xfId="20082" xr:uid="{00000000-0005-0000-0000-0000B04E0000}"/>
    <cellStyle name="Percent 4 10 17" xfId="20083" xr:uid="{00000000-0005-0000-0000-0000B14E0000}"/>
    <cellStyle name="Percent 4 10 18" xfId="20084" xr:uid="{00000000-0005-0000-0000-0000B24E0000}"/>
    <cellStyle name="Percent 4 10 19" xfId="20085" xr:uid="{00000000-0005-0000-0000-0000B34E0000}"/>
    <cellStyle name="Percent 4 10 2" xfId="20086" xr:uid="{00000000-0005-0000-0000-0000B44E0000}"/>
    <cellStyle name="Percent 4 10 20" xfId="20087" xr:uid="{00000000-0005-0000-0000-0000B54E0000}"/>
    <cellStyle name="Percent 4 10 21" xfId="20088" xr:uid="{00000000-0005-0000-0000-0000B64E0000}"/>
    <cellStyle name="Percent 4 10 22" xfId="20089" xr:uid="{00000000-0005-0000-0000-0000B74E0000}"/>
    <cellStyle name="Percent 4 10 23" xfId="20090" xr:uid="{00000000-0005-0000-0000-0000B84E0000}"/>
    <cellStyle name="Percent 4 10 24" xfId="20091" xr:uid="{00000000-0005-0000-0000-0000B94E0000}"/>
    <cellStyle name="Percent 4 10 25" xfId="20092" xr:uid="{00000000-0005-0000-0000-0000BA4E0000}"/>
    <cellStyle name="Percent 4 10 26" xfId="20093" xr:uid="{00000000-0005-0000-0000-0000BB4E0000}"/>
    <cellStyle name="Percent 4 10 27" xfId="20094" xr:uid="{00000000-0005-0000-0000-0000BC4E0000}"/>
    <cellStyle name="Percent 4 10 28" xfId="20095" xr:uid="{00000000-0005-0000-0000-0000BD4E0000}"/>
    <cellStyle name="Percent 4 10 29" xfId="20096" xr:uid="{00000000-0005-0000-0000-0000BE4E0000}"/>
    <cellStyle name="Percent 4 10 3" xfId="20097" xr:uid="{00000000-0005-0000-0000-0000BF4E0000}"/>
    <cellStyle name="Percent 4 10 30" xfId="20098" xr:uid="{00000000-0005-0000-0000-0000C04E0000}"/>
    <cellStyle name="Percent 4 10 31" xfId="20099" xr:uid="{00000000-0005-0000-0000-0000C14E0000}"/>
    <cellStyle name="Percent 4 10 32" xfId="20100" xr:uid="{00000000-0005-0000-0000-0000C24E0000}"/>
    <cellStyle name="Percent 4 10 33" xfId="20101" xr:uid="{00000000-0005-0000-0000-0000C34E0000}"/>
    <cellStyle name="Percent 4 10 34" xfId="20102" xr:uid="{00000000-0005-0000-0000-0000C44E0000}"/>
    <cellStyle name="Percent 4 10 35" xfId="20103" xr:uid="{00000000-0005-0000-0000-0000C54E0000}"/>
    <cellStyle name="Percent 4 10 4" xfId="20104" xr:uid="{00000000-0005-0000-0000-0000C64E0000}"/>
    <cellStyle name="Percent 4 10 5" xfId="20105" xr:uid="{00000000-0005-0000-0000-0000C74E0000}"/>
    <cellStyle name="Percent 4 10 6" xfId="20106" xr:uid="{00000000-0005-0000-0000-0000C84E0000}"/>
    <cellStyle name="Percent 4 10 7" xfId="20107" xr:uid="{00000000-0005-0000-0000-0000C94E0000}"/>
    <cellStyle name="Percent 4 10 8" xfId="20108" xr:uid="{00000000-0005-0000-0000-0000CA4E0000}"/>
    <cellStyle name="Percent 4 10 9" xfId="20109" xr:uid="{00000000-0005-0000-0000-0000CB4E0000}"/>
    <cellStyle name="Percent 4 11" xfId="20110" xr:uid="{00000000-0005-0000-0000-0000CC4E0000}"/>
    <cellStyle name="Percent 4 11 10" xfId="20111" xr:uid="{00000000-0005-0000-0000-0000CD4E0000}"/>
    <cellStyle name="Percent 4 11 11" xfId="20112" xr:uid="{00000000-0005-0000-0000-0000CE4E0000}"/>
    <cellStyle name="Percent 4 11 12" xfId="20113" xr:uid="{00000000-0005-0000-0000-0000CF4E0000}"/>
    <cellStyle name="Percent 4 11 13" xfId="20114" xr:uid="{00000000-0005-0000-0000-0000D04E0000}"/>
    <cellStyle name="Percent 4 11 14" xfId="20115" xr:uid="{00000000-0005-0000-0000-0000D14E0000}"/>
    <cellStyle name="Percent 4 11 15" xfId="20116" xr:uid="{00000000-0005-0000-0000-0000D24E0000}"/>
    <cellStyle name="Percent 4 11 16" xfId="20117" xr:uid="{00000000-0005-0000-0000-0000D34E0000}"/>
    <cellStyle name="Percent 4 11 17" xfId="20118" xr:uid="{00000000-0005-0000-0000-0000D44E0000}"/>
    <cellStyle name="Percent 4 11 18" xfId="20119" xr:uid="{00000000-0005-0000-0000-0000D54E0000}"/>
    <cellStyle name="Percent 4 11 19" xfId="20120" xr:uid="{00000000-0005-0000-0000-0000D64E0000}"/>
    <cellStyle name="Percent 4 11 2" xfId="20121" xr:uid="{00000000-0005-0000-0000-0000D74E0000}"/>
    <cellStyle name="Percent 4 11 20" xfId="20122" xr:uid="{00000000-0005-0000-0000-0000D84E0000}"/>
    <cellStyle name="Percent 4 11 21" xfId="20123" xr:uid="{00000000-0005-0000-0000-0000D94E0000}"/>
    <cellStyle name="Percent 4 11 22" xfId="20124" xr:uid="{00000000-0005-0000-0000-0000DA4E0000}"/>
    <cellStyle name="Percent 4 11 23" xfId="20125" xr:uid="{00000000-0005-0000-0000-0000DB4E0000}"/>
    <cellStyle name="Percent 4 11 24" xfId="20126" xr:uid="{00000000-0005-0000-0000-0000DC4E0000}"/>
    <cellStyle name="Percent 4 11 25" xfId="20127" xr:uid="{00000000-0005-0000-0000-0000DD4E0000}"/>
    <cellStyle name="Percent 4 11 26" xfId="20128" xr:uid="{00000000-0005-0000-0000-0000DE4E0000}"/>
    <cellStyle name="Percent 4 11 27" xfId="20129" xr:uid="{00000000-0005-0000-0000-0000DF4E0000}"/>
    <cellStyle name="Percent 4 11 28" xfId="20130" xr:uid="{00000000-0005-0000-0000-0000E04E0000}"/>
    <cellStyle name="Percent 4 11 29" xfId="20131" xr:uid="{00000000-0005-0000-0000-0000E14E0000}"/>
    <cellStyle name="Percent 4 11 3" xfId="20132" xr:uid="{00000000-0005-0000-0000-0000E24E0000}"/>
    <cellStyle name="Percent 4 11 30" xfId="20133" xr:uid="{00000000-0005-0000-0000-0000E34E0000}"/>
    <cellStyle name="Percent 4 11 31" xfId="20134" xr:uid="{00000000-0005-0000-0000-0000E44E0000}"/>
    <cellStyle name="Percent 4 11 32" xfId="20135" xr:uid="{00000000-0005-0000-0000-0000E54E0000}"/>
    <cellStyle name="Percent 4 11 33" xfId="20136" xr:uid="{00000000-0005-0000-0000-0000E64E0000}"/>
    <cellStyle name="Percent 4 11 34" xfId="20137" xr:uid="{00000000-0005-0000-0000-0000E74E0000}"/>
    <cellStyle name="Percent 4 11 35" xfId="20138" xr:uid="{00000000-0005-0000-0000-0000E84E0000}"/>
    <cellStyle name="Percent 4 11 4" xfId="20139" xr:uid="{00000000-0005-0000-0000-0000E94E0000}"/>
    <cellStyle name="Percent 4 11 5" xfId="20140" xr:uid="{00000000-0005-0000-0000-0000EA4E0000}"/>
    <cellStyle name="Percent 4 11 6" xfId="20141" xr:uid="{00000000-0005-0000-0000-0000EB4E0000}"/>
    <cellStyle name="Percent 4 11 7" xfId="20142" xr:uid="{00000000-0005-0000-0000-0000EC4E0000}"/>
    <cellStyle name="Percent 4 11 8" xfId="20143" xr:uid="{00000000-0005-0000-0000-0000ED4E0000}"/>
    <cellStyle name="Percent 4 11 9" xfId="20144" xr:uid="{00000000-0005-0000-0000-0000EE4E0000}"/>
    <cellStyle name="Percent 4 12" xfId="20145" xr:uid="{00000000-0005-0000-0000-0000EF4E0000}"/>
    <cellStyle name="Percent 4 12 10" xfId="20146" xr:uid="{00000000-0005-0000-0000-0000F04E0000}"/>
    <cellStyle name="Percent 4 12 11" xfId="20147" xr:uid="{00000000-0005-0000-0000-0000F14E0000}"/>
    <cellStyle name="Percent 4 12 12" xfId="20148" xr:uid="{00000000-0005-0000-0000-0000F24E0000}"/>
    <cellStyle name="Percent 4 12 13" xfId="20149" xr:uid="{00000000-0005-0000-0000-0000F34E0000}"/>
    <cellStyle name="Percent 4 12 14" xfId="20150" xr:uid="{00000000-0005-0000-0000-0000F44E0000}"/>
    <cellStyle name="Percent 4 12 15" xfId="20151" xr:uid="{00000000-0005-0000-0000-0000F54E0000}"/>
    <cellStyle name="Percent 4 12 16" xfId="20152" xr:uid="{00000000-0005-0000-0000-0000F64E0000}"/>
    <cellStyle name="Percent 4 12 17" xfId="20153" xr:uid="{00000000-0005-0000-0000-0000F74E0000}"/>
    <cellStyle name="Percent 4 12 18" xfId="20154" xr:uid="{00000000-0005-0000-0000-0000F84E0000}"/>
    <cellStyle name="Percent 4 12 19" xfId="20155" xr:uid="{00000000-0005-0000-0000-0000F94E0000}"/>
    <cellStyle name="Percent 4 12 2" xfId="20156" xr:uid="{00000000-0005-0000-0000-0000FA4E0000}"/>
    <cellStyle name="Percent 4 12 20" xfId="20157" xr:uid="{00000000-0005-0000-0000-0000FB4E0000}"/>
    <cellStyle name="Percent 4 12 21" xfId="20158" xr:uid="{00000000-0005-0000-0000-0000FC4E0000}"/>
    <cellStyle name="Percent 4 12 22" xfId="20159" xr:uid="{00000000-0005-0000-0000-0000FD4E0000}"/>
    <cellStyle name="Percent 4 12 23" xfId="20160" xr:uid="{00000000-0005-0000-0000-0000FE4E0000}"/>
    <cellStyle name="Percent 4 12 24" xfId="20161" xr:uid="{00000000-0005-0000-0000-0000FF4E0000}"/>
    <cellStyle name="Percent 4 12 25" xfId="20162" xr:uid="{00000000-0005-0000-0000-0000004F0000}"/>
    <cellStyle name="Percent 4 12 26" xfId="20163" xr:uid="{00000000-0005-0000-0000-0000014F0000}"/>
    <cellStyle name="Percent 4 12 27" xfId="20164" xr:uid="{00000000-0005-0000-0000-0000024F0000}"/>
    <cellStyle name="Percent 4 12 28" xfId="20165" xr:uid="{00000000-0005-0000-0000-0000034F0000}"/>
    <cellStyle name="Percent 4 12 29" xfId="20166" xr:uid="{00000000-0005-0000-0000-0000044F0000}"/>
    <cellStyle name="Percent 4 12 3" xfId="20167" xr:uid="{00000000-0005-0000-0000-0000054F0000}"/>
    <cellStyle name="Percent 4 12 30" xfId="20168" xr:uid="{00000000-0005-0000-0000-0000064F0000}"/>
    <cellStyle name="Percent 4 12 31" xfId="20169" xr:uid="{00000000-0005-0000-0000-0000074F0000}"/>
    <cellStyle name="Percent 4 12 32" xfId="20170" xr:uid="{00000000-0005-0000-0000-0000084F0000}"/>
    <cellStyle name="Percent 4 12 33" xfId="20171" xr:uid="{00000000-0005-0000-0000-0000094F0000}"/>
    <cellStyle name="Percent 4 12 34" xfId="20172" xr:uid="{00000000-0005-0000-0000-00000A4F0000}"/>
    <cellStyle name="Percent 4 12 35" xfId="20173" xr:uid="{00000000-0005-0000-0000-00000B4F0000}"/>
    <cellStyle name="Percent 4 12 4" xfId="20174" xr:uid="{00000000-0005-0000-0000-00000C4F0000}"/>
    <cellStyle name="Percent 4 12 5" xfId="20175" xr:uid="{00000000-0005-0000-0000-00000D4F0000}"/>
    <cellStyle name="Percent 4 12 6" xfId="20176" xr:uid="{00000000-0005-0000-0000-00000E4F0000}"/>
    <cellStyle name="Percent 4 12 7" xfId="20177" xr:uid="{00000000-0005-0000-0000-00000F4F0000}"/>
    <cellStyle name="Percent 4 12 8" xfId="20178" xr:uid="{00000000-0005-0000-0000-0000104F0000}"/>
    <cellStyle name="Percent 4 12 9" xfId="20179" xr:uid="{00000000-0005-0000-0000-0000114F0000}"/>
    <cellStyle name="Percent 4 13" xfId="20180" xr:uid="{00000000-0005-0000-0000-0000124F0000}"/>
    <cellStyle name="Percent 4 13 10" xfId="20181" xr:uid="{00000000-0005-0000-0000-0000134F0000}"/>
    <cellStyle name="Percent 4 13 11" xfId="20182" xr:uid="{00000000-0005-0000-0000-0000144F0000}"/>
    <cellStyle name="Percent 4 13 12" xfId="20183" xr:uid="{00000000-0005-0000-0000-0000154F0000}"/>
    <cellStyle name="Percent 4 13 13" xfId="20184" xr:uid="{00000000-0005-0000-0000-0000164F0000}"/>
    <cellStyle name="Percent 4 13 14" xfId="20185" xr:uid="{00000000-0005-0000-0000-0000174F0000}"/>
    <cellStyle name="Percent 4 13 15" xfId="20186" xr:uid="{00000000-0005-0000-0000-0000184F0000}"/>
    <cellStyle name="Percent 4 13 16" xfId="20187" xr:uid="{00000000-0005-0000-0000-0000194F0000}"/>
    <cellStyle name="Percent 4 13 17" xfId="20188" xr:uid="{00000000-0005-0000-0000-00001A4F0000}"/>
    <cellStyle name="Percent 4 13 18" xfId="20189" xr:uid="{00000000-0005-0000-0000-00001B4F0000}"/>
    <cellStyle name="Percent 4 13 19" xfId="20190" xr:uid="{00000000-0005-0000-0000-00001C4F0000}"/>
    <cellStyle name="Percent 4 13 2" xfId="20191" xr:uid="{00000000-0005-0000-0000-00001D4F0000}"/>
    <cellStyle name="Percent 4 13 20" xfId="20192" xr:uid="{00000000-0005-0000-0000-00001E4F0000}"/>
    <cellStyle name="Percent 4 13 21" xfId="20193" xr:uid="{00000000-0005-0000-0000-00001F4F0000}"/>
    <cellStyle name="Percent 4 13 22" xfId="20194" xr:uid="{00000000-0005-0000-0000-0000204F0000}"/>
    <cellStyle name="Percent 4 13 23" xfId="20195" xr:uid="{00000000-0005-0000-0000-0000214F0000}"/>
    <cellStyle name="Percent 4 13 24" xfId="20196" xr:uid="{00000000-0005-0000-0000-0000224F0000}"/>
    <cellStyle name="Percent 4 13 25" xfId="20197" xr:uid="{00000000-0005-0000-0000-0000234F0000}"/>
    <cellStyle name="Percent 4 13 26" xfId="20198" xr:uid="{00000000-0005-0000-0000-0000244F0000}"/>
    <cellStyle name="Percent 4 13 27" xfId="20199" xr:uid="{00000000-0005-0000-0000-0000254F0000}"/>
    <cellStyle name="Percent 4 13 28" xfId="20200" xr:uid="{00000000-0005-0000-0000-0000264F0000}"/>
    <cellStyle name="Percent 4 13 29" xfId="20201" xr:uid="{00000000-0005-0000-0000-0000274F0000}"/>
    <cellStyle name="Percent 4 13 3" xfId="20202" xr:uid="{00000000-0005-0000-0000-0000284F0000}"/>
    <cellStyle name="Percent 4 13 30" xfId="20203" xr:uid="{00000000-0005-0000-0000-0000294F0000}"/>
    <cellStyle name="Percent 4 13 31" xfId="20204" xr:uid="{00000000-0005-0000-0000-00002A4F0000}"/>
    <cellStyle name="Percent 4 13 32" xfId="20205" xr:uid="{00000000-0005-0000-0000-00002B4F0000}"/>
    <cellStyle name="Percent 4 13 33" xfId="20206" xr:uid="{00000000-0005-0000-0000-00002C4F0000}"/>
    <cellStyle name="Percent 4 13 34" xfId="20207" xr:uid="{00000000-0005-0000-0000-00002D4F0000}"/>
    <cellStyle name="Percent 4 13 35" xfId="20208" xr:uid="{00000000-0005-0000-0000-00002E4F0000}"/>
    <cellStyle name="Percent 4 13 4" xfId="20209" xr:uid="{00000000-0005-0000-0000-00002F4F0000}"/>
    <cellStyle name="Percent 4 13 5" xfId="20210" xr:uid="{00000000-0005-0000-0000-0000304F0000}"/>
    <cellStyle name="Percent 4 13 6" xfId="20211" xr:uid="{00000000-0005-0000-0000-0000314F0000}"/>
    <cellStyle name="Percent 4 13 7" xfId="20212" xr:uid="{00000000-0005-0000-0000-0000324F0000}"/>
    <cellStyle name="Percent 4 13 8" xfId="20213" xr:uid="{00000000-0005-0000-0000-0000334F0000}"/>
    <cellStyle name="Percent 4 13 9" xfId="20214" xr:uid="{00000000-0005-0000-0000-0000344F0000}"/>
    <cellStyle name="Percent 4 14" xfId="20215" xr:uid="{00000000-0005-0000-0000-0000354F0000}"/>
    <cellStyle name="Percent 4 14 10" xfId="20216" xr:uid="{00000000-0005-0000-0000-0000364F0000}"/>
    <cellStyle name="Percent 4 14 11" xfId="20217" xr:uid="{00000000-0005-0000-0000-0000374F0000}"/>
    <cellStyle name="Percent 4 14 12" xfId="20218" xr:uid="{00000000-0005-0000-0000-0000384F0000}"/>
    <cellStyle name="Percent 4 14 13" xfId="20219" xr:uid="{00000000-0005-0000-0000-0000394F0000}"/>
    <cellStyle name="Percent 4 14 14" xfId="20220" xr:uid="{00000000-0005-0000-0000-00003A4F0000}"/>
    <cellStyle name="Percent 4 14 15" xfId="20221" xr:uid="{00000000-0005-0000-0000-00003B4F0000}"/>
    <cellStyle name="Percent 4 14 16" xfId="20222" xr:uid="{00000000-0005-0000-0000-00003C4F0000}"/>
    <cellStyle name="Percent 4 14 17" xfId="20223" xr:uid="{00000000-0005-0000-0000-00003D4F0000}"/>
    <cellStyle name="Percent 4 14 18" xfId="20224" xr:uid="{00000000-0005-0000-0000-00003E4F0000}"/>
    <cellStyle name="Percent 4 14 19" xfId="20225" xr:uid="{00000000-0005-0000-0000-00003F4F0000}"/>
    <cellStyle name="Percent 4 14 2" xfId="20226" xr:uid="{00000000-0005-0000-0000-0000404F0000}"/>
    <cellStyle name="Percent 4 14 20" xfId="20227" xr:uid="{00000000-0005-0000-0000-0000414F0000}"/>
    <cellStyle name="Percent 4 14 21" xfId="20228" xr:uid="{00000000-0005-0000-0000-0000424F0000}"/>
    <cellStyle name="Percent 4 14 22" xfId="20229" xr:uid="{00000000-0005-0000-0000-0000434F0000}"/>
    <cellStyle name="Percent 4 14 23" xfId="20230" xr:uid="{00000000-0005-0000-0000-0000444F0000}"/>
    <cellStyle name="Percent 4 14 24" xfId="20231" xr:uid="{00000000-0005-0000-0000-0000454F0000}"/>
    <cellStyle name="Percent 4 14 25" xfId="20232" xr:uid="{00000000-0005-0000-0000-0000464F0000}"/>
    <cellStyle name="Percent 4 14 26" xfId="20233" xr:uid="{00000000-0005-0000-0000-0000474F0000}"/>
    <cellStyle name="Percent 4 14 27" xfId="20234" xr:uid="{00000000-0005-0000-0000-0000484F0000}"/>
    <cellStyle name="Percent 4 14 28" xfId="20235" xr:uid="{00000000-0005-0000-0000-0000494F0000}"/>
    <cellStyle name="Percent 4 14 29" xfId="20236" xr:uid="{00000000-0005-0000-0000-00004A4F0000}"/>
    <cellStyle name="Percent 4 14 3" xfId="20237" xr:uid="{00000000-0005-0000-0000-00004B4F0000}"/>
    <cellStyle name="Percent 4 14 30" xfId="20238" xr:uid="{00000000-0005-0000-0000-00004C4F0000}"/>
    <cellStyle name="Percent 4 14 31" xfId="20239" xr:uid="{00000000-0005-0000-0000-00004D4F0000}"/>
    <cellStyle name="Percent 4 14 32" xfId="20240" xr:uid="{00000000-0005-0000-0000-00004E4F0000}"/>
    <cellStyle name="Percent 4 14 33" xfId="20241" xr:uid="{00000000-0005-0000-0000-00004F4F0000}"/>
    <cellStyle name="Percent 4 14 34" xfId="20242" xr:uid="{00000000-0005-0000-0000-0000504F0000}"/>
    <cellStyle name="Percent 4 14 35" xfId="20243" xr:uid="{00000000-0005-0000-0000-0000514F0000}"/>
    <cellStyle name="Percent 4 14 4" xfId="20244" xr:uid="{00000000-0005-0000-0000-0000524F0000}"/>
    <cellStyle name="Percent 4 14 5" xfId="20245" xr:uid="{00000000-0005-0000-0000-0000534F0000}"/>
    <cellStyle name="Percent 4 14 6" xfId="20246" xr:uid="{00000000-0005-0000-0000-0000544F0000}"/>
    <cellStyle name="Percent 4 14 7" xfId="20247" xr:uid="{00000000-0005-0000-0000-0000554F0000}"/>
    <cellStyle name="Percent 4 14 8" xfId="20248" xr:uid="{00000000-0005-0000-0000-0000564F0000}"/>
    <cellStyle name="Percent 4 14 9" xfId="20249" xr:uid="{00000000-0005-0000-0000-0000574F0000}"/>
    <cellStyle name="Percent 4 15" xfId="20250" xr:uid="{00000000-0005-0000-0000-0000584F0000}"/>
    <cellStyle name="Percent 4 15 10" xfId="20251" xr:uid="{00000000-0005-0000-0000-0000594F0000}"/>
    <cellStyle name="Percent 4 15 11" xfId="20252" xr:uid="{00000000-0005-0000-0000-00005A4F0000}"/>
    <cellStyle name="Percent 4 15 12" xfId="20253" xr:uid="{00000000-0005-0000-0000-00005B4F0000}"/>
    <cellStyle name="Percent 4 15 13" xfId="20254" xr:uid="{00000000-0005-0000-0000-00005C4F0000}"/>
    <cellStyle name="Percent 4 15 14" xfId="20255" xr:uid="{00000000-0005-0000-0000-00005D4F0000}"/>
    <cellStyle name="Percent 4 15 15" xfId="20256" xr:uid="{00000000-0005-0000-0000-00005E4F0000}"/>
    <cellStyle name="Percent 4 15 16" xfId="20257" xr:uid="{00000000-0005-0000-0000-00005F4F0000}"/>
    <cellStyle name="Percent 4 15 17" xfId="20258" xr:uid="{00000000-0005-0000-0000-0000604F0000}"/>
    <cellStyle name="Percent 4 15 18" xfId="20259" xr:uid="{00000000-0005-0000-0000-0000614F0000}"/>
    <cellStyle name="Percent 4 15 19" xfId="20260" xr:uid="{00000000-0005-0000-0000-0000624F0000}"/>
    <cellStyle name="Percent 4 15 2" xfId="20261" xr:uid="{00000000-0005-0000-0000-0000634F0000}"/>
    <cellStyle name="Percent 4 15 20" xfId="20262" xr:uid="{00000000-0005-0000-0000-0000644F0000}"/>
    <cellStyle name="Percent 4 15 21" xfId="20263" xr:uid="{00000000-0005-0000-0000-0000654F0000}"/>
    <cellStyle name="Percent 4 15 22" xfId="20264" xr:uid="{00000000-0005-0000-0000-0000664F0000}"/>
    <cellStyle name="Percent 4 15 23" xfId="20265" xr:uid="{00000000-0005-0000-0000-0000674F0000}"/>
    <cellStyle name="Percent 4 15 24" xfId="20266" xr:uid="{00000000-0005-0000-0000-0000684F0000}"/>
    <cellStyle name="Percent 4 15 25" xfId="20267" xr:uid="{00000000-0005-0000-0000-0000694F0000}"/>
    <cellStyle name="Percent 4 15 26" xfId="20268" xr:uid="{00000000-0005-0000-0000-00006A4F0000}"/>
    <cellStyle name="Percent 4 15 27" xfId="20269" xr:uid="{00000000-0005-0000-0000-00006B4F0000}"/>
    <cellStyle name="Percent 4 15 28" xfId="20270" xr:uid="{00000000-0005-0000-0000-00006C4F0000}"/>
    <cellStyle name="Percent 4 15 29" xfId="20271" xr:uid="{00000000-0005-0000-0000-00006D4F0000}"/>
    <cellStyle name="Percent 4 15 3" xfId="20272" xr:uid="{00000000-0005-0000-0000-00006E4F0000}"/>
    <cellStyle name="Percent 4 15 30" xfId="20273" xr:uid="{00000000-0005-0000-0000-00006F4F0000}"/>
    <cellStyle name="Percent 4 15 31" xfId="20274" xr:uid="{00000000-0005-0000-0000-0000704F0000}"/>
    <cellStyle name="Percent 4 15 32" xfId="20275" xr:uid="{00000000-0005-0000-0000-0000714F0000}"/>
    <cellStyle name="Percent 4 15 33" xfId="20276" xr:uid="{00000000-0005-0000-0000-0000724F0000}"/>
    <cellStyle name="Percent 4 15 34" xfId="20277" xr:uid="{00000000-0005-0000-0000-0000734F0000}"/>
    <cellStyle name="Percent 4 15 35" xfId="20278" xr:uid="{00000000-0005-0000-0000-0000744F0000}"/>
    <cellStyle name="Percent 4 15 4" xfId="20279" xr:uid="{00000000-0005-0000-0000-0000754F0000}"/>
    <cellStyle name="Percent 4 15 5" xfId="20280" xr:uid="{00000000-0005-0000-0000-0000764F0000}"/>
    <cellStyle name="Percent 4 15 6" xfId="20281" xr:uid="{00000000-0005-0000-0000-0000774F0000}"/>
    <cellStyle name="Percent 4 15 7" xfId="20282" xr:uid="{00000000-0005-0000-0000-0000784F0000}"/>
    <cellStyle name="Percent 4 15 8" xfId="20283" xr:uid="{00000000-0005-0000-0000-0000794F0000}"/>
    <cellStyle name="Percent 4 15 9" xfId="20284" xr:uid="{00000000-0005-0000-0000-00007A4F0000}"/>
    <cellStyle name="Percent 4 16" xfId="20285" xr:uid="{00000000-0005-0000-0000-00007B4F0000}"/>
    <cellStyle name="Percent 4 16 10" xfId="20286" xr:uid="{00000000-0005-0000-0000-00007C4F0000}"/>
    <cellStyle name="Percent 4 16 11" xfId="20287" xr:uid="{00000000-0005-0000-0000-00007D4F0000}"/>
    <cellStyle name="Percent 4 16 12" xfId="20288" xr:uid="{00000000-0005-0000-0000-00007E4F0000}"/>
    <cellStyle name="Percent 4 16 13" xfId="20289" xr:uid="{00000000-0005-0000-0000-00007F4F0000}"/>
    <cellStyle name="Percent 4 16 14" xfId="20290" xr:uid="{00000000-0005-0000-0000-0000804F0000}"/>
    <cellStyle name="Percent 4 16 15" xfId="20291" xr:uid="{00000000-0005-0000-0000-0000814F0000}"/>
    <cellStyle name="Percent 4 16 16" xfId="20292" xr:uid="{00000000-0005-0000-0000-0000824F0000}"/>
    <cellStyle name="Percent 4 16 17" xfId="20293" xr:uid="{00000000-0005-0000-0000-0000834F0000}"/>
    <cellStyle name="Percent 4 16 18" xfId="20294" xr:uid="{00000000-0005-0000-0000-0000844F0000}"/>
    <cellStyle name="Percent 4 16 19" xfId="20295" xr:uid="{00000000-0005-0000-0000-0000854F0000}"/>
    <cellStyle name="Percent 4 16 2" xfId="20296" xr:uid="{00000000-0005-0000-0000-0000864F0000}"/>
    <cellStyle name="Percent 4 16 20" xfId="20297" xr:uid="{00000000-0005-0000-0000-0000874F0000}"/>
    <cellStyle name="Percent 4 16 21" xfId="20298" xr:uid="{00000000-0005-0000-0000-0000884F0000}"/>
    <cellStyle name="Percent 4 16 22" xfId="20299" xr:uid="{00000000-0005-0000-0000-0000894F0000}"/>
    <cellStyle name="Percent 4 16 23" xfId="20300" xr:uid="{00000000-0005-0000-0000-00008A4F0000}"/>
    <cellStyle name="Percent 4 16 24" xfId="20301" xr:uid="{00000000-0005-0000-0000-00008B4F0000}"/>
    <cellStyle name="Percent 4 16 25" xfId="20302" xr:uid="{00000000-0005-0000-0000-00008C4F0000}"/>
    <cellStyle name="Percent 4 16 26" xfId="20303" xr:uid="{00000000-0005-0000-0000-00008D4F0000}"/>
    <cellStyle name="Percent 4 16 27" xfId="20304" xr:uid="{00000000-0005-0000-0000-00008E4F0000}"/>
    <cellStyle name="Percent 4 16 28" xfId="20305" xr:uid="{00000000-0005-0000-0000-00008F4F0000}"/>
    <cellStyle name="Percent 4 16 29" xfId="20306" xr:uid="{00000000-0005-0000-0000-0000904F0000}"/>
    <cellStyle name="Percent 4 16 3" xfId="20307" xr:uid="{00000000-0005-0000-0000-0000914F0000}"/>
    <cellStyle name="Percent 4 16 30" xfId="20308" xr:uid="{00000000-0005-0000-0000-0000924F0000}"/>
    <cellStyle name="Percent 4 16 31" xfId="20309" xr:uid="{00000000-0005-0000-0000-0000934F0000}"/>
    <cellStyle name="Percent 4 16 32" xfId="20310" xr:uid="{00000000-0005-0000-0000-0000944F0000}"/>
    <cellStyle name="Percent 4 16 33" xfId="20311" xr:uid="{00000000-0005-0000-0000-0000954F0000}"/>
    <cellStyle name="Percent 4 16 34" xfId="20312" xr:uid="{00000000-0005-0000-0000-0000964F0000}"/>
    <cellStyle name="Percent 4 16 35" xfId="20313" xr:uid="{00000000-0005-0000-0000-0000974F0000}"/>
    <cellStyle name="Percent 4 16 4" xfId="20314" xr:uid="{00000000-0005-0000-0000-0000984F0000}"/>
    <cellStyle name="Percent 4 16 5" xfId="20315" xr:uid="{00000000-0005-0000-0000-0000994F0000}"/>
    <cellStyle name="Percent 4 16 6" xfId="20316" xr:uid="{00000000-0005-0000-0000-00009A4F0000}"/>
    <cellStyle name="Percent 4 16 7" xfId="20317" xr:uid="{00000000-0005-0000-0000-00009B4F0000}"/>
    <cellStyle name="Percent 4 16 8" xfId="20318" xr:uid="{00000000-0005-0000-0000-00009C4F0000}"/>
    <cellStyle name="Percent 4 16 9" xfId="20319" xr:uid="{00000000-0005-0000-0000-00009D4F0000}"/>
    <cellStyle name="Percent 4 17" xfId="20320" xr:uid="{00000000-0005-0000-0000-00009E4F0000}"/>
    <cellStyle name="Percent 4 17 10" xfId="20321" xr:uid="{00000000-0005-0000-0000-00009F4F0000}"/>
    <cellStyle name="Percent 4 17 11" xfId="20322" xr:uid="{00000000-0005-0000-0000-0000A04F0000}"/>
    <cellStyle name="Percent 4 17 12" xfId="20323" xr:uid="{00000000-0005-0000-0000-0000A14F0000}"/>
    <cellStyle name="Percent 4 17 13" xfId="20324" xr:uid="{00000000-0005-0000-0000-0000A24F0000}"/>
    <cellStyle name="Percent 4 17 14" xfId="20325" xr:uid="{00000000-0005-0000-0000-0000A34F0000}"/>
    <cellStyle name="Percent 4 17 15" xfId="20326" xr:uid="{00000000-0005-0000-0000-0000A44F0000}"/>
    <cellStyle name="Percent 4 17 16" xfId="20327" xr:uid="{00000000-0005-0000-0000-0000A54F0000}"/>
    <cellStyle name="Percent 4 17 17" xfId="20328" xr:uid="{00000000-0005-0000-0000-0000A64F0000}"/>
    <cellStyle name="Percent 4 17 18" xfId="20329" xr:uid="{00000000-0005-0000-0000-0000A74F0000}"/>
    <cellStyle name="Percent 4 17 19" xfId="20330" xr:uid="{00000000-0005-0000-0000-0000A84F0000}"/>
    <cellStyle name="Percent 4 17 2" xfId="20331" xr:uid="{00000000-0005-0000-0000-0000A94F0000}"/>
    <cellStyle name="Percent 4 17 20" xfId="20332" xr:uid="{00000000-0005-0000-0000-0000AA4F0000}"/>
    <cellStyle name="Percent 4 17 21" xfId="20333" xr:uid="{00000000-0005-0000-0000-0000AB4F0000}"/>
    <cellStyle name="Percent 4 17 22" xfId="20334" xr:uid="{00000000-0005-0000-0000-0000AC4F0000}"/>
    <cellStyle name="Percent 4 17 23" xfId="20335" xr:uid="{00000000-0005-0000-0000-0000AD4F0000}"/>
    <cellStyle name="Percent 4 17 24" xfId="20336" xr:uid="{00000000-0005-0000-0000-0000AE4F0000}"/>
    <cellStyle name="Percent 4 17 25" xfId="20337" xr:uid="{00000000-0005-0000-0000-0000AF4F0000}"/>
    <cellStyle name="Percent 4 17 26" xfId="20338" xr:uid="{00000000-0005-0000-0000-0000B04F0000}"/>
    <cellStyle name="Percent 4 17 27" xfId="20339" xr:uid="{00000000-0005-0000-0000-0000B14F0000}"/>
    <cellStyle name="Percent 4 17 28" xfId="20340" xr:uid="{00000000-0005-0000-0000-0000B24F0000}"/>
    <cellStyle name="Percent 4 17 29" xfId="20341" xr:uid="{00000000-0005-0000-0000-0000B34F0000}"/>
    <cellStyle name="Percent 4 17 3" xfId="20342" xr:uid="{00000000-0005-0000-0000-0000B44F0000}"/>
    <cellStyle name="Percent 4 17 30" xfId="20343" xr:uid="{00000000-0005-0000-0000-0000B54F0000}"/>
    <cellStyle name="Percent 4 17 31" xfId="20344" xr:uid="{00000000-0005-0000-0000-0000B64F0000}"/>
    <cellStyle name="Percent 4 17 32" xfId="20345" xr:uid="{00000000-0005-0000-0000-0000B74F0000}"/>
    <cellStyle name="Percent 4 17 33" xfId="20346" xr:uid="{00000000-0005-0000-0000-0000B84F0000}"/>
    <cellStyle name="Percent 4 17 34" xfId="20347" xr:uid="{00000000-0005-0000-0000-0000B94F0000}"/>
    <cellStyle name="Percent 4 17 35" xfId="20348" xr:uid="{00000000-0005-0000-0000-0000BA4F0000}"/>
    <cellStyle name="Percent 4 17 4" xfId="20349" xr:uid="{00000000-0005-0000-0000-0000BB4F0000}"/>
    <cellStyle name="Percent 4 17 5" xfId="20350" xr:uid="{00000000-0005-0000-0000-0000BC4F0000}"/>
    <cellStyle name="Percent 4 17 6" xfId="20351" xr:uid="{00000000-0005-0000-0000-0000BD4F0000}"/>
    <cellStyle name="Percent 4 17 7" xfId="20352" xr:uid="{00000000-0005-0000-0000-0000BE4F0000}"/>
    <cellStyle name="Percent 4 17 8" xfId="20353" xr:uid="{00000000-0005-0000-0000-0000BF4F0000}"/>
    <cellStyle name="Percent 4 17 9" xfId="20354" xr:uid="{00000000-0005-0000-0000-0000C04F0000}"/>
    <cellStyle name="Percent 4 18" xfId="20355" xr:uid="{00000000-0005-0000-0000-0000C14F0000}"/>
    <cellStyle name="Percent 4 18 10" xfId="20356" xr:uid="{00000000-0005-0000-0000-0000C24F0000}"/>
    <cellStyle name="Percent 4 18 11" xfId="20357" xr:uid="{00000000-0005-0000-0000-0000C34F0000}"/>
    <cellStyle name="Percent 4 18 12" xfId="20358" xr:uid="{00000000-0005-0000-0000-0000C44F0000}"/>
    <cellStyle name="Percent 4 18 13" xfId="20359" xr:uid="{00000000-0005-0000-0000-0000C54F0000}"/>
    <cellStyle name="Percent 4 18 14" xfId="20360" xr:uid="{00000000-0005-0000-0000-0000C64F0000}"/>
    <cellStyle name="Percent 4 18 15" xfId="20361" xr:uid="{00000000-0005-0000-0000-0000C74F0000}"/>
    <cellStyle name="Percent 4 18 16" xfId="20362" xr:uid="{00000000-0005-0000-0000-0000C84F0000}"/>
    <cellStyle name="Percent 4 18 17" xfId="20363" xr:uid="{00000000-0005-0000-0000-0000C94F0000}"/>
    <cellStyle name="Percent 4 18 18" xfId="20364" xr:uid="{00000000-0005-0000-0000-0000CA4F0000}"/>
    <cellStyle name="Percent 4 18 19" xfId="20365" xr:uid="{00000000-0005-0000-0000-0000CB4F0000}"/>
    <cellStyle name="Percent 4 18 2" xfId="20366" xr:uid="{00000000-0005-0000-0000-0000CC4F0000}"/>
    <cellStyle name="Percent 4 18 20" xfId="20367" xr:uid="{00000000-0005-0000-0000-0000CD4F0000}"/>
    <cellStyle name="Percent 4 18 21" xfId="20368" xr:uid="{00000000-0005-0000-0000-0000CE4F0000}"/>
    <cellStyle name="Percent 4 18 22" xfId="20369" xr:uid="{00000000-0005-0000-0000-0000CF4F0000}"/>
    <cellStyle name="Percent 4 18 23" xfId="20370" xr:uid="{00000000-0005-0000-0000-0000D04F0000}"/>
    <cellStyle name="Percent 4 18 24" xfId="20371" xr:uid="{00000000-0005-0000-0000-0000D14F0000}"/>
    <cellStyle name="Percent 4 18 25" xfId="20372" xr:uid="{00000000-0005-0000-0000-0000D24F0000}"/>
    <cellStyle name="Percent 4 18 26" xfId="20373" xr:uid="{00000000-0005-0000-0000-0000D34F0000}"/>
    <cellStyle name="Percent 4 18 27" xfId="20374" xr:uid="{00000000-0005-0000-0000-0000D44F0000}"/>
    <cellStyle name="Percent 4 18 28" xfId="20375" xr:uid="{00000000-0005-0000-0000-0000D54F0000}"/>
    <cellStyle name="Percent 4 18 29" xfId="20376" xr:uid="{00000000-0005-0000-0000-0000D64F0000}"/>
    <cellStyle name="Percent 4 18 3" xfId="20377" xr:uid="{00000000-0005-0000-0000-0000D74F0000}"/>
    <cellStyle name="Percent 4 18 30" xfId="20378" xr:uid="{00000000-0005-0000-0000-0000D84F0000}"/>
    <cellStyle name="Percent 4 18 31" xfId="20379" xr:uid="{00000000-0005-0000-0000-0000D94F0000}"/>
    <cellStyle name="Percent 4 18 32" xfId="20380" xr:uid="{00000000-0005-0000-0000-0000DA4F0000}"/>
    <cellStyle name="Percent 4 18 33" xfId="20381" xr:uid="{00000000-0005-0000-0000-0000DB4F0000}"/>
    <cellStyle name="Percent 4 18 34" xfId="20382" xr:uid="{00000000-0005-0000-0000-0000DC4F0000}"/>
    <cellStyle name="Percent 4 18 35" xfId="20383" xr:uid="{00000000-0005-0000-0000-0000DD4F0000}"/>
    <cellStyle name="Percent 4 18 4" xfId="20384" xr:uid="{00000000-0005-0000-0000-0000DE4F0000}"/>
    <cellStyle name="Percent 4 18 5" xfId="20385" xr:uid="{00000000-0005-0000-0000-0000DF4F0000}"/>
    <cellStyle name="Percent 4 18 6" xfId="20386" xr:uid="{00000000-0005-0000-0000-0000E04F0000}"/>
    <cellStyle name="Percent 4 18 7" xfId="20387" xr:uid="{00000000-0005-0000-0000-0000E14F0000}"/>
    <cellStyle name="Percent 4 18 8" xfId="20388" xr:uid="{00000000-0005-0000-0000-0000E24F0000}"/>
    <cellStyle name="Percent 4 18 9" xfId="20389" xr:uid="{00000000-0005-0000-0000-0000E34F0000}"/>
    <cellStyle name="Percent 4 19" xfId="20390" xr:uid="{00000000-0005-0000-0000-0000E44F0000}"/>
    <cellStyle name="Percent 4 19 10" xfId="20391" xr:uid="{00000000-0005-0000-0000-0000E54F0000}"/>
    <cellStyle name="Percent 4 19 11" xfId="20392" xr:uid="{00000000-0005-0000-0000-0000E64F0000}"/>
    <cellStyle name="Percent 4 19 12" xfId="20393" xr:uid="{00000000-0005-0000-0000-0000E74F0000}"/>
    <cellStyle name="Percent 4 19 13" xfId="20394" xr:uid="{00000000-0005-0000-0000-0000E84F0000}"/>
    <cellStyle name="Percent 4 19 14" xfId="20395" xr:uid="{00000000-0005-0000-0000-0000E94F0000}"/>
    <cellStyle name="Percent 4 19 15" xfId="20396" xr:uid="{00000000-0005-0000-0000-0000EA4F0000}"/>
    <cellStyle name="Percent 4 19 16" xfId="20397" xr:uid="{00000000-0005-0000-0000-0000EB4F0000}"/>
    <cellStyle name="Percent 4 19 17" xfId="20398" xr:uid="{00000000-0005-0000-0000-0000EC4F0000}"/>
    <cellStyle name="Percent 4 19 18" xfId="20399" xr:uid="{00000000-0005-0000-0000-0000ED4F0000}"/>
    <cellStyle name="Percent 4 19 19" xfId="20400" xr:uid="{00000000-0005-0000-0000-0000EE4F0000}"/>
    <cellStyle name="Percent 4 19 2" xfId="20401" xr:uid="{00000000-0005-0000-0000-0000EF4F0000}"/>
    <cellStyle name="Percent 4 19 20" xfId="20402" xr:uid="{00000000-0005-0000-0000-0000F04F0000}"/>
    <cellStyle name="Percent 4 19 21" xfId="20403" xr:uid="{00000000-0005-0000-0000-0000F14F0000}"/>
    <cellStyle name="Percent 4 19 22" xfId="20404" xr:uid="{00000000-0005-0000-0000-0000F24F0000}"/>
    <cellStyle name="Percent 4 19 23" xfId="20405" xr:uid="{00000000-0005-0000-0000-0000F34F0000}"/>
    <cellStyle name="Percent 4 19 24" xfId="20406" xr:uid="{00000000-0005-0000-0000-0000F44F0000}"/>
    <cellStyle name="Percent 4 19 25" xfId="20407" xr:uid="{00000000-0005-0000-0000-0000F54F0000}"/>
    <cellStyle name="Percent 4 19 26" xfId="20408" xr:uid="{00000000-0005-0000-0000-0000F64F0000}"/>
    <cellStyle name="Percent 4 19 27" xfId="20409" xr:uid="{00000000-0005-0000-0000-0000F74F0000}"/>
    <cellStyle name="Percent 4 19 28" xfId="20410" xr:uid="{00000000-0005-0000-0000-0000F84F0000}"/>
    <cellStyle name="Percent 4 19 29" xfId="20411" xr:uid="{00000000-0005-0000-0000-0000F94F0000}"/>
    <cellStyle name="Percent 4 19 3" xfId="20412" xr:uid="{00000000-0005-0000-0000-0000FA4F0000}"/>
    <cellStyle name="Percent 4 19 30" xfId="20413" xr:uid="{00000000-0005-0000-0000-0000FB4F0000}"/>
    <cellStyle name="Percent 4 19 31" xfId="20414" xr:uid="{00000000-0005-0000-0000-0000FC4F0000}"/>
    <cellStyle name="Percent 4 19 32" xfId="20415" xr:uid="{00000000-0005-0000-0000-0000FD4F0000}"/>
    <cellStyle name="Percent 4 19 33" xfId="20416" xr:uid="{00000000-0005-0000-0000-0000FE4F0000}"/>
    <cellStyle name="Percent 4 19 34" xfId="20417" xr:uid="{00000000-0005-0000-0000-0000FF4F0000}"/>
    <cellStyle name="Percent 4 19 35" xfId="20418" xr:uid="{00000000-0005-0000-0000-000000500000}"/>
    <cellStyle name="Percent 4 19 4" xfId="20419" xr:uid="{00000000-0005-0000-0000-000001500000}"/>
    <cellStyle name="Percent 4 19 5" xfId="20420" xr:uid="{00000000-0005-0000-0000-000002500000}"/>
    <cellStyle name="Percent 4 19 6" xfId="20421" xr:uid="{00000000-0005-0000-0000-000003500000}"/>
    <cellStyle name="Percent 4 19 7" xfId="20422" xr:uid="{00000000-0005-0000-0000-000004500000}"/>
    <cellStyle name="Percent 4 19 8" xfId="20423" xr:uid="{00000000-0005-0000-0000-000005500000}"/>
    <cellStyle name="Percent 4 19 9" xfId="20424" xr:uid="{00000000-0005-0000-0000-000006500000}"/>
    <cellStyle name="Percent 4 2" xfId="20425" xr:uid="{00000000-0005-0000-0000-000007500000}"/>
    <cellStyle name="Percent 4 2 10" xfId="20426" xr:uid="{00000000-0005-0000-0000-000008500000}"/>
    <cellStyle name="Percent 4 2 11" xfId="20427" xr:uid="{00000000-0005-0000-0000-000009500000}"/>
    <cellStyle name="Percent 4 2 12" xfId="20428" xr:uid="{00000000-0005-0000-0000-00000A500000}"/>
    <cellStyle name="Percent 4 2 13" xfId="20429" xr:uid="{00000000-0005-0000-0000-00000B500000}"/>
    <cellStyle name="Percent 4 2 14" xfId="20430" xr:uid="{00000000-0005-0000-0000-00000C500000}"/>
    <cellStyle name="Percent 4 2 15" xfId="20431" xr:uid="{00000000-0005-0000-0000-00000D500000}"/>
    <cellStyle name="Percent 4 2 16" xfId="20432" xr:uid="{00000000-0005-0000-0000-00000E500000}"/>
    <cellStyle name="Percent 4 2 17" xfId="20433" xr:uid="{00000000-0005-0000-0000-00000F500000}"/>
    <cellStyle name="Percent 4 2 18" xfId="20434" xr:uid="{00000000-0005-0000-0000-000010500000}"/>
    <cellStyle name="Percent 4 2 19" xfId="20435" xr:uid="{00000000-0005-0000-0000-000011500000}"/>
    <cellStyle name="Percent 4 2 2" xfId="20436" xr:uid="{00000000-0005-0000-0000-000012500000}"/>
    <cellStyle name="Percent 4 2 2 2" xfId="20437" xr:uid="{00000000-0005-0000-0000-000013500000}"/>
    <cellStyle name="Percent 4 2 20" xfId="20438" xr:uid="{00000000-0005-0000-0000-000014500000}"/>
    <cellStyle name="Percent 4 2 21" xfId="20439" xr:uid="{00000000-0005-0000-0000-000015500000}"/>
    <cellStyle name="Percent 4 2 22" xfId="20440" xr:uid="{00000000-0005-0000-0000-000016500000}"/>
    <cellStyle name="Percent 4 2 23" xfId="20441" xr:uid="{00000000-0005-0000-0000-000017500000}"/>
    <cellStyle name="Percent 4 2 24" xfId="20442" xr:uid="{00000000-0005-0000-0000-000018500000}"/>
    <cellStyle name="Percent 4 2 25" xfId="20443" xr:uid="{00000000-0005-0000-0000-000019500000}"/>
    <cellStyle name="Percent 4 2 26" xfId="20444" xr:uid="{00000000-0005-0000-0000-00001A500000}"/>
    <cellStyle name="Percent 4 2 27" xfId="20445" xr:uid="{00000000-0005-0000-0000-00001B500000}"/>
    <cellStyle name="Percent 4 2 28" xfId="20446" xr:uid="{00000000-0005-0000-0000-00001C500000}"/>
    <cellStyle name="Percent 4 2 29" xfId="20447" xr:uid="{00000000-0005-0000-0000-00001D500000}"/>
    <cellStyle name="Percent 4 2 3" xfId="20448" xr:uid="{00000000-0005-0000-0000-00001E500000}"/>
    <cellStyle name="Percent 4 2 30" xfId="20449" xr:uid="{00000000-0005-0000-0000-00001F500000}"/>
    <cellStyle name="Percent 4 2 31" xfId="20450" xr:uid="{00000000-0005-0000-0000-000020500000}"/>
    <cellStyle name="Percent 4 2 32" xfId="20451" xr:uid="{00000000-0005-0000-0000-000021500000}"/>
    <cellStyle name="Percent 4 2 33" xfId="20452" xr:uid="{00000000-0005-0000-0000-000022500000}"/>
    <cellStyle name="Percent 4 2 34" xfId="20453" xr:uid="{00000000-0005-0000-0000-000023500000}"/>
    <cellStyle name="Percent 4 2 35" xfId="20454" xr:uid="{00000000-0005-0000-0000-000024500000}"/>
    <cellStyle name="Percent 4 2 4" xfId="20455" xr:uid="{00000000-0005-0000-0000-000025500000}"/>
    <cellStyle name="Percent 4 2 5" xfId="20456" xr:uid="{00000000-0005-0000-0000-000026500000}"/>
    <cellStyle name="Percent 4 2 6" xfId="20457" xr:uid="{00000000-0005-0000-0000-000027500000}"/>
    <cellStyle name="Percent 4 2 7" xfId="20458" xr:uid="{00000000-0005-0000-0000-000028500000}"/>
    <cellStyle name="Percent 4 2 8" xfId="20459" xr:uid="{00000000-0005-0000-0000-000029500000}"/>
    <cellStyle name="Percent 4 2 9" xfId="20460" xr:uid="{00000000-0005-0000-0000-00002A500000}"/>
    <cellStyle name="Percent 4 20" xfId="20461" xr:uid="{00000000-0005-0000-0000-00002B500000}"/>
    <cellStyle name="Percent 4 20 10" xfId="20462" xr:uid="{00000000-0005-0000-0000-00002C500000}"/>
    <cellStyle name="Percent 4 20 11" xfId="20463" xr:uid="{00000000-0005-0000-0000-00002D500000}"/>
    <cellStyle name="Percent 4 20 12" xfId="20464" xr:uid="{00000000-0005-0000-0000-00002E500000}"/>
    <cellStyle name="Percent 4 20 13" xfId="20465" xr:uid="{00000000-0005-0000-0000-00002F500000}"/>
    <cellStyle name="Percent 4 20 14" xfId="20466" xr:uid="{00000000-0005-0000-0000-000030500000}"/>
    <cellStyle name="Percent 4 20 15" xfId="20467" xr:uid="{00000000-0005-0000-0000-000031500000}"/>
    <cellStyle name="Percent 4 20 16" xfId="20468" xr:uid="{00000000-0005-0000-0000-000032500000}"/>
    <cellStyle name="Percent 4 20 17" xfId="20469" xr:uid="{00000000-0005-0000-0000-000033500000}"/>
    <cellStyle name="Percent 4 20 18" xfId="20470" xr:uid="{00000000-0005-0000-0000-000034500000}"/>
    <cellStyle name="Percent 4 20 19" xfId="20471" xr:uid="{00000000-0005-0000-0000-000035500000}"/>
    <cellStyle name="Percent 4 20 2" xfId="20472" xr:uid="{00000000-0005-0000-0000-000036500000}"/>
    <cellStyle name="Percent 4 20 20" xfId="20473" xr:uid="{00000000-0005-0000-0000-000037500000}"/>
    <cellStyle name="Percent 4 20 21" xfId="20474" xr:uid="{00000000-0005-0000-0000-000038500000}"/>
    <cellStyle name="Percent 4 20 22" xfId="20475" xr:uid="{00000000-0005-0000-0000-000039500000}"/>
    <cellStyle name="Percent 4 20 23" xfId="20476" xr:uid="{00000000-0005-0000-0000-00003A500000}"/>
    <cellStyle name="Percent 4 20 24" xfId="20477" xr:uid="{00000000-0005-0000-0000-00003B500000}"/>
    <cellStyle name="Percent 4 20 25" xfId="20478" xr:uid="{00000000-0005-0000-0000-00003C500000}"/>
    <cellStyle name="Percent 4 20 26" xfId="20479" xr:uid="{00000000-0005-0000-0000-00003D500000}"/>
    <cellStyle name="Percent 4 20 27" xfId="20480" xr:uid="{00000000-0005-0000-0000-00003E500000}"/>
    <cellStyle name="Percent 4 20 28" xfId="20481" xr:uid="{00000000-0005-0000-0000-00003F500000}"/>
    <cellStyle name="Percent 4 20 29" xfId="20482" xr:uid="{00000000-0005-0000-0000-000040500000}"/>
    <cellStyle name="Percent 4 20 3" xfId="20483" xr:uid="{00000000-0005-0000-0000-000041500000}"/>
    <cellStyle name="Percent 4 20 30" xfId="20484" xr:uid="{00000000-0005-0000-0000-000042500000}"/>
    <cellStyle name="Percent 4 20 31" xfId="20485" xr:uid="{00000000-0005-0000-0000-000043500000}"/>
    <cellStyle name="Percent 4 20 32" xfId="20486" xr:uid="{00000000-0005-0000-0000-000044500000}"/>
    <cellStyle name="Percent 4 20 33" xfId="20487" xr:uid="{00000000-0005-0000-0000-000045500000}"/>
    <cellStyle name="Percent 4 20 34" xfId="20488" xr:uid="{00000000-0005-0000-0000-000046500000}"/>
    <cellStyle name="Percent 4 20 35" xfId="20489" xr:uid="{00000000-0005-0000-0000-000047500000}"/>
    <cellStyle name="Percent 4 20 4" xfId="20490" xr:uid="{00000000-0005-0000-0000-000048500000}"/>
    <cellStyle name="Percent 4 20 5" xfId="20491" xr:uid="{00000000-0005-0000-0000-000049500000}"/>
    <cellStyle name="Percent 4 20 6" xfId="20492" xr:uid="{00000000-0005-0000-0000-00004A500000}"/>
    <cellStyle name="Percent 4 20 7" xfId="20493" xr:uid="{00000000-0005-0000-0000-00004B500000}"/>
    <cellStyle name="Percent 4 20 8" xfId="20494" xr:uid="{00000000-0005-0000-0000-00004C500000}"/>
    <cellStyle name="Percent 4 20 9" xfId="20495" xr:uid="{00000000-0005-0000-0000-00004D500000}"/>
    <cellStyle name="Percent 4 21" xfId="20496" xr:uid="{00000000-0005-0000-0000-00004E500000}"/>
    <cellStyle name="Percent 4 21 10" xfId="20497" xr:uid="{00000000-0005-0000-0000-00004F500000}"/>
    <cellStyle name="Percent 4 21 11" xfId="20498" xr:uid="{00000000-0005-0000-0000-000050500000}"/>
    <cellStyle name="Percent 4 21 12" xfId="20499" xr:uid="{00000000-0005-0000-0000-000051500000}"/>
    <cellStyle name="Percent 4 21 13" xfId="20500" xr:uid="{00000000-0005-0000-0000-000052500000}"/>
    <cellStyle name="Percent 4 21 14" xfId="20501" xr:uid="{00000000-0005-0000-0000-000053500000}"/>
    <cellStyle name="Percent 4 21 15" xfId="20502" xr:uid="{00000000-0005-0000-0000-000054500000}"/>
    <cellStyle name="Percent 4 21 16" xfId="20503" xr:uid="{00000000-0005-0000-0000-000055500000}"/>
    <cellStyle name="Percent 4 21 17" xfId="20504" xr:uid="{00000000-0005-0000-0000-000056500000}"/>
    <cellStyle name="Percent 4 21 18" xfId="20505" xr:uid="{00000000-0005-0000-0000-000057500000}"/>
    <cellStyle name="Percent 4 21 19" xfId="20506" xr:uid="{00000000-0005-0000-0000-000058500000}"/>
    <cellStyle name="Percent 4 21 2" xfId="20507" xr:uid="{00000000-0005-0000-0000-000059500000}"/>
    <cellStyle name="Percent 4 21 20" xfId="20508" xr:uid="{00000000-0005-0000-0000-00005A500000}"/>
    <cellStyle name="Percent 4 21 21" xfId="20509" xr:uid="{00000000-0005-0000-0000-00005B500000}"/>
    <cellStyle name="Percent 4 21 22" xfId="20510" xr:uid="{00000000-0005-0000-0000-00005C500000}"/>
    <cellStyle name="Percent 4 21 23" xfId="20511" xr:uid="{00000000-0005-0000-0000-00005D500000}"/>
    <cellStyle name="Percent 4 21 24" xfId="20512" xr:uid="{00000000-0005-0000-0000-00005E500000}"/>
    <cellStyle name="Percent 4 21 25" xfId="20513" xr:uid="{00000000-0005-0000-0000-00005F500000}"/>
    <cellStyle name="Percent 4 21 26" xfId="20514" xr:uid="{00000000-0005-0000-0000-000060500000}"/>
    <cellStyle name="Percent 4 21 27" xfId="20515" xr:uid="{00000000-0005-0000-0000-000061500000}"/>
    <cellStyle name="Percent 4 21 28" xfId="20516" xr:uid="{00000000-0005-0000-0000-000062500000}"/>
    <cellStyle name="Percent 4 21 29" xfId="20517" xr:uid="{00000000-0005-0000-0000-000063500000}"/>
    <cellStyle name="Percent 4 21 3" xfId="20518" xr:uid="{00000000-0005-0000-0000-000064500000}"/>
    <cellStyle name="Percent 4 21 30" xfId="20519" xr:uid="{00000000-0005-0000-0000-000065500000}"/>
    <cellStyle name="Percent 4 21 31" xfId="20520" xr:uid="{00000000-0005-0000-0000-000066500000}"/>
    <cellStyle name="Percent 4 21 32" xfId="20521" xr:uid="{00000000-0005-0000-0000-000067500000}"/>
    <cellStyle name="Percent 4 21 33" xfId="20522" xr:uid="{00000000-0005-0000-0000-000068500000}"/>
    <cellStyle name="Percent 4 21 34" xfId="20523" xr:uid="{00000000-0005-0000-0000-000069500000}"/>
    <cellStyle name="Percent 4 21 35" xfId="20524" xr:uid="{00000000-0005-0000-0000-00006A500000}"/>
    <cellStyle name="Percent 4 21 4" xfId="20525" xr:uid="{00000000-0005-0000-0000-00006B500000}"/>
    <cellStyle name="Percent 4 21 5" xfId="20526" xr:uid="{00000000-0005-0000-0000-00006C500000}"/>
    <cellStyle name="Percent 4 21 6" xfId="20527" xr:uid="{00000000-0005-0000-0000-00006D500000}"/>
    <cellStyle name="Percent 4 21 7" xfId="20528" xr:uid="{00000000-0005-0000-0000-00006E500000}"/>
    <cellStyle name="Percent 4 21 8" xfId="20529" xr:uid="{00000000-0005-0000-0000-00006F500000}"/>
    <cellStyle name="Percent 4 21 9" xfId="20530" xr:uid="{00000000-0005-0000-0000-000070500000}"/>
    <cellStyle name="Percent 4 22" xfId="20531" xr:uid="{00000000-0005-0000-0000-000071500000}"/>
    <cellStyle name="Percent 4 22 10" xfId="20532" xr:uid="{00000000-0005-0000-0000-000072500000}"/>
    <cellStyle name="Percent 4 22 11" xfId="20533" xr:uid="{00000000-0005-0000-0000-000073500000}"/>
    <cellStyle name="Percent 4 22 12" xfId="20534" xr:uid="{00000000-0005-0000-0000-000074500000}"/>
    <cellStyle name="Percent 4 22 13" xfId="20535" xr:uid="{00000000-0005-0000-0000-000075500000}"/>
    <cellStyle name="Percent 4 22 14" xfId="20536" xr:uid="{00000000-0005-0000-0000-000076500000}"/>
    <cellStyle name="Percent 4 22 15" xfId="20537" xr:uid="{00000000-0005-0000-0000-000077500000}"/>
    <cellStyle name="Percent 4 22 16" xfId="20538" xr:uid="{00000000-0005-0000-0000-000078500000}"/>
    <cellStyle name="Percent 4 22 17" xfId="20539" xr:uid="{00000000-0005-0000-0000-000079500000}"/>
    <cellStyle name="Percent 4 22 18" xfId="20540" xr:uid="{00000000-0005-0000-0000-00007A500000}"/>
    <cellStyle name="Percent 4 22 19" xfId="20541" xr:uid="{00000000-0005-0000-0000-00007B500000}"/>
    <cellStyle name="Percent 4 22 2" xfId="20542" xr:uid="{00000000-0005-0000-0000-00007C500000}"/>
    <cellStyle name="Percent 4 22 20" xfId="20543" xr:uid="{00000000-0005-0000-0000-00007D500000}"/>
    <cellStyle name="Percent 4 22 21" xfId="20544" xr:uid="{00000000-0005-0000-0000-00007E500000}"/>
    <cellStyle name="Percent 4 22 22" xfId="20545" xr:uid="{00000000-0005-0000-0000-00007F500000}"/>
    <cellStyle name="Percent 4 22 23" xfId="20546" xr:uid="{00000000-0005-0000-0000-000080500000}"/>
    <cellStyle name="Percent 4 22 24" xfId="20547" xr:uid="{00000000-0005-0000-0000-000081500000}"/>
    <cellStyle name="Percent 4 22 25" xfId="20548" xr:uid="{00000000-0005-0000-0000-000082500000}"/>
    <cellStyle name="Percent 4 22 26" xfId="20549" xr:uid="{00000000-0005-0000-0000-000083500000}"/>
    <cellStyle name="Percent 4 22 27" xfId="20550" xr:uid="{00000000-0005-0000-0000-000084500000}"/>
    <cellStyle name="Percent 4 22 28" xfId="20551" xr:uid="{00000000-0005-0000-0000-000085500000}"/>
    <cellStyle name="Percent 4 22 29" xfId="20552" xr:uid="{00000000-0005-0000-0000-000086500000}"/>
    <cellStyle name="Percent 4 22 3" xfId="20553" xr:uid="{00000000-0005-0000-0000-000087500000}"/>
    <cellStyle name="Percent 4 22 30" xfId="20554" xr:uid="{00000000-0005-0000-0000-000088500000}"/>
    <cellStyle name="Percent 4 22 31" xfId="20555" xr:uid="{00000000-0005-0000-0000-000089500000}"/>
    <cellStyle name="Percent 4 22 32" xfId="20556" xr:uid="{00000000-0005-0000-0000-00008A500000}"/>
    <cellStyle name="Percent 4 22 33" xfId="20557" xr:uid="{00000000-0005-0000-0000-00008B500000}"/>
    <cellStyle name="Percent 4 22 34" xfId="20558" xr:uid="{00000000-0005-0000-0000-00008C500000}"/>
    <cellStyle name="Percent 4 22 35" xfId="20559" xr:uid="{00000000-0005-0000-0000-00008D500000}"/>
    <cellStyle name="Percent 4 22 4" xfId="20560" xr:uid="{00000000-0005-0000-0000-00008E500000}"/>
    <cellStyle name="Percent 4 22 5" xfId="20561" xr:uid="{00000000-0005-0000-0000-00008F500000}"/>
    <cellStyle name="Percent 4 22 6" xfId="20562" xr:uid="{00000000-0005-0000-0000-000090500000}"/>
    <cellStyle name="Percent 4 22 7" xfId="20563" xr:uid="{00000000-0005-0000-0000-000091500000}"/>
    <cellStyle name="Percent 4 22 8" xfId="20564" xr:uid="{00000000-0005-0000-0000-000092500000}"/>
    <cellStyle name="Percent 4 22 9" xfId="20565" xr:uid="{00000000-0005-0000-0000-000093500000}"/>
    <cellStyle name="Percent 4 23" xfId="20566" xr:uid="{00000000-0005-0000-0000-000094500000}"/>
    <cellStyle name="Percent 4 23 10" xfId="20567" xr:uid="{00000000-0005-0000-0000-000095500000}"/>
    <cellStyle name="Percent 4 23 11" xfId="20568" xr:uid="{00000000-0005-0000-0000-000096500000}"/>
    <cellStyle name="Percent 4 23 12" xfId="20569" xr:uid="{00000000-0005-0000-0000-000097500000}"/>
    <cellStyle name="Percent 4 23 13" xfId="20570" xr:uid="{00000000-0005-0000-0000-000098500000}"/>
    <cellStyle name="Percent 4 23 14" xfId="20571" xr:uid="{00000000-0005-0000-0000-000099500000}"/>
    <cellStyle name="Percent 4 23 15" xfId="20572" xr:uid="{00000000-0005-0000-0000-00009A500000}"/>
    <cellStyle name="Percent 4 23 16" xfId="20573" xr:uid="{00000000-0005-0000-0000-00009B500000}"/>
    <cellStyle name="Percent 4 23 17" xfId="20574" xr:uid="{00000000-0005-0000-0000-00009C500000}"/>
    <cellStyle name="Percent 4 23 18" xfId="20575" xr:uid="{00000000-0005-0000-0000-00009D500000}"/>
    <cellStyle name="Percent 4 23 19" xfId="20576" xr:uid="{00000000-0005-0000-0000-00009E500000}"/>
    <cellStyle name="Percent 4 23 2" xfId="20577" xr:uid="{00000000-0005-0000-0000-00009F500000}"/>
    <cellStyle name="Percent 4 23 20" xfId="20578" xr:uid="{00000000-0005-0000-0000-0000A0500000}"/>
    <cellStyle name="Percent 4 23 21" xfId="20579" xr:uid="{00000000-0005-0000-0000-0000A1500000}"/>
    <cellStyle name="Percent 4 23 22" xfId="20580" xr:uid="{00000000-0005-0000-0000-0000A2500000}"/>
    <cellStyle name="Percent 4 23 23" xfId="20581" xr:uid="{00000000-0005-0000-0000-0000A3500000}"/>
    <cellStyle name="Percent 4 23 24" xfId="20582" xr:uid="{00000000-0005-0000-0000-0000A4500000}"/>
    <cellStyle name="Percent 4 23 25" xfId="20583" xr:uid="{00000000-0005-0000-0000-0000A5500000}"/>
    <cellStyle name="Percent 4 23 26" xfId="20584" xr:uid="{00000000-0005-0000-0000-0000A6500000}"/>
    <cellStyle name="Percent 4 23 27" xfId="20585" xr:uid="{00000000-0005-0000-0000-0000A7500000}"/>
    <cellStyle name="Percent 4 23 28" xfId="20586" xr:uid="{00000000-0005-0000-0000-0000A8500000}"/>
    <cellStyle name="Percent 4 23 29" xfId="20587" xr:uid="{00000000-0005-0000-0000-0000A9500000}"/>
    <cellStyle name="Percent 4 23 3" xfId="20588" xr:uid="{00000000-0005-0000-0000-0000AA500000}"/>
    <cellStyle name="Percent 4 23 30" xfId="20589" xr:uid="{00000000-0005-0000-0000-0000AB500000}"/>
    <cellStyle name="Percent 4 23 31" xfId="20590" xr:uid="{00000000-0005-0000-0000-0000AC500000}"/>
    <cellStyle name="Percent 4 23 32" xfId="20591" xr:uid="{00000000-0005-0000-0000-0000AD500000}"/>
    <cellStyle name="Percent 4 23 33" xfId="20592" xr:uid="{00000000-0005-0000-0000-0000AE500000}"/>
    <cellStyle name="Percent 4 23 34" xfId="20593" xr:uid="{00000000-0005-0000-0000-0000AF500000}"/>
    <cellStyle name="Percent 4 23 35" xfId="20594" xr:uid="{00000000-0005-0000-0000-0000B0500000}"/>
    <cellStyle name="Percent 4 23 4" xfId="20595" xr:uid="{00000000-0005-0000-0000-0000B1500000}"/>
    <cellStyle name="Percent 4 23 5" xfId="20596" xr:uid="{00000000-0005-0000-0000-0000B2500000}"/>
    <cellStyle name="Percent 4 23 6" xfId="20597" xr:uid="{00000000-0005-0000-0000-0000B3500000}"/>
    <cellStyle name="Percent 4 23 7" xfId="20598" xr:uid="{00000000-0005-0000-0000-0000B4500000}"/>
    <cellStyle name="Percent 4 23 8" xfId="20599" xr:uid="{00000000-0005-0000-0000-0000B5500000}"/>
    <cellStyle name="Percent 4 23 9" xfId="20600" xr:uid="{00000000-0005-0000-0000-0000B6500000}"/>
    <cellStyle name="Percent 4 24" xfId="20601" xr:uid="{00000000-0005-0000-0000-0000B7500000}"/>
    <cellStyle name="Percent 4 24 10" xfId="20602" xr:uid="{00000000-0005-0000-0000-0000B8500000}"/>
    <cellStyle name="Percent 4 24 11" xfId="20603" xr:uid="{00000000-0005-0000-0000-0000B9500000}"/>
    <cellStyle name="Percent 4 24 12" xfId="20604" xr:uid="{00000000-0005-0000-0000-0000BA500000}"/>
    <cellStyle name="Percent 4 24 13" xfId="20605" xr:uid="{00000000-0005-0000-0000-0000BB500000}"/>
    <cellStyle name="Percent 4 24 14" xfId="20606" xr:uid="{00000000-0005-0000-0000-0000BC500000}"/>
    <cellStyle name="Percent 4 24 15" xfId="20607" xr:uid="{00000000-0005-0000-0000-0000BD500000}"/>
    <cellStyle name="Percent 4 24 16" xfId="20608" xr:uid="{00000000-0005-0000-0000-0000BE500000}"/>
    <cellStyle name="Percent 4 24 17" xfId="20609" xr:uid="{00000000-0005-0000-0000-0000BF500000}"/>
    <cellStyle name="Percent 4 24 18" xfId="20610" xr:uid="{00000000-0005-0000-0000-0000C0500000}"/>
    <cellStyle name="Percent 4 24 19" xfId="20611" xr:uid="{00000000-0005-0000-0000-0000C1500000}"/>
    <cellStyle name="Percent 4 24 2" xfId="20612" xr:uid="{00000000-0005-0000-0000-0000C2500000}"/>
    <cellStyle name="Percent 4 24 20" xfId="20613" xr:uid="{00000000-0005-0000-0000-0000C3500000}"/>
    <cellStyle name="Percent 4 24 21" xfId="20614" xr:uid="{00000000-0005-0000-0000-0000C4500000}"/>
    <cellStyle name="Percent 4 24 22" xfId="20615" xr:uid="{00000000-0005-0000-0000-0000C5500000}"/>
    <cellStyle name="Percent 4 24 23" xfId="20616" xr:uid="{00000000-0005-0000-0000-0000C6500000}"/>
    <cellStyle name="Percent 4 24 24" xfId="20617" xr:uid="{00000000-0005-0000-0000-0000C7500000}"/>
    <cellStyle name="Percent 4 24 25" xfId="20618" xr:uid="{00000000-0005-0000-0000-0000C8500000}"/>
    <cellStyle name="Percent 4 24 26" xfId="20619" xr:uid="{00000000-0005-0000-0000-0000C9500000}"/>
    <cellStyle name="Percent 4 24 27" xfId="20620" xr:uid="{00000000-0005-0000-0000-0000CA500000}"/>
    <cellStyle name="Percent 4 24 28" xfId="20621" xr:uid="{00000000-0005-0000-0000-0000CB500000}"/>
    <cellStyle name="Percent 4 24 29" xfId="20622" xr:uid="{00000000-0005-0000-0000-0000CC500000}"/>
    <cellStyle name="Percent 4 24 3" xfId="20623" xr:uid="{00000000-0005-0000-0000-0000CD500000}"/>
    <cellStyle name="Percent 4 24 30" xfId="20624" xr:uid="{00000000-0005-0000-0000-0000CE500000}"/>
    <cellStyle name="Percent 4 24 31" xfId="20625" xr:uid="{00000000-0005-0000-0000-0000CF500000}"/>
    <cellStyle name="Percent 4 24 32" xfId="20626" xr:uid="{00000000-0005-0000-0000-0000D0500000}"/>
    <cellStyle name="Percent 4 24 33" xfId="20627" xr:uid="{00000000-0005-0000-0000-0000D1500000}"/>
    <cellStyle name="Percent 4 24 34" xfId="20628" xr:uid="{00000000-0005-0000-0000-0000D2500000}"/>
    <cellStyle name="Percent 4 24 35" xfId="20629" xr:uid="{00000000-0005-0000-0000-0000D3500000}"/>
    <cellStyle name="Percent 4 24 4" xfId="20630" xr:uid="{00000000-0005-0000-0000-0000D4500000}"/>
    <cellStyle name="Percent 4 24 5" xfId="20631" xr:uid="{00000000-0005-0000-0000-0000D5500000}"/>
    <cellStyle name="Percent 4 24 6" xfId="20632" xr:uid="{00000000-0005-0000-0000-0000D6500000}"/>
    <cellStyle name="Percent 4 24 7" xfId="20633" xr:uid="{00000000-0005-0000-0000-0000D7500000}"/>
    <cellStyle name="Percent 4 24 8" xfId="20634" xr:uid="{00000000-0005-0000-0000-0000D8500000}"/>
    <cellStyle name="Percent 4 24 9" xfId="20635" xr:uid="{00000000-0005-0000-0000-0000D9500000}"/>
    <cellStyle name="Percent 4 25" xfId="20636" xr:uid="{00000000-0005-0000-0000-0000DA500000}"/>
    <cellStyle name="Percent 4 25 10" xfId="20637" xr:uid="{00000000-0005-0000-0000-0000DB500000}"/>
    <cellStyle name="Percent 4 25 11" xfId="20638" xr:uid="{00000000-0005-0000-0000-0000DC500000}"/>
    <cellStyle name="Percent 4 25 12" xfId="20639" xr:uid="{00000000-0005-0000-0000-0000DD500000}"/>
    <cellStyle name="Percent 4 25 13" xfId="20640" xr:uid="{00000000-0005-0000-0000-0000DE500000}"/>
    <cellStyle name="Percent 4 25 14" xfId="20641" xr:uid="{00000000-0005-0000-0000-0000DF500000}"/>
    <cellStyle name="Percent 4 25 15" xfId="20642" xr:uid="{00000000-0005-0000-0000-0000E0500000}"/>
    <cellStyle name="Percent 4 25 16" xfId="20643" xr:uid="{00000000-0005-0000-0000-0000E1500000}"/>
    <cellStyle name="Percent 4 25 17" xfId="20644" xr:uid="{00000000-0005-0000-0000-0000E2500000}"/>
    <cellStyle name="Percent 4 25 18" xfId="20645" xr:uid="{00000000-0005-0000-0000-0000E3500000}"/>
    <cellStyle name="Percent 4 25 19" xfId="20646" xr:uid="{00000000-0005-0000-0000-0000E4500000}"/>
    <cellStyle name="Percent 4 25 2" xfId="20647" xr:uid="{00000000-0005-0000-0000-0000E5500000}"/>
    <cellStyle name="Percent 4 25 20" xfId="20648" xr:uid="{00000000-0005-0000-0000-0000E6500000}"/>
    <cellStyle name="Percent 4 25 21" xfId="20649" xr:uid="{00000000-0005-0000-0000-0000E7500000}"/>
    <cellStyle name="Percent 4 25 22" xfId="20650" xr:uid="{00000000-0005-0000-0000-0000E8500000}"/>
    <cellStyle name="Percent 4 25 23" xfId="20651" xr:uid="{00000000-0005-0000-0000-0000E9500000}"/>
    <cellStyle name="Percent 4 25 24" xfId="20652" xr:uid="{00000000-0005-0000-0000-0000EA500000}"/>
    <cellStyle name="Percent 4 25 25" xfId="20653" xr:uid="{00000000-0005-0000-0000-0000EB500000}"/>
    <cellStyle name="Percent 4 25 26" xfId="20654" xr:uid="{00000000-0005-0000-0000-0000EC500000}"/>
    <cellStyle name="Percent 4 25 27" xfId="20655" xr:uid="{00000000-0005-0000-0000-0000ED500000}"/>
    <cellStyle name="Percent 4 25 28" xfId="20656" xr:uid="{00000000-0005-0000-0000-0000EE500000}"/>
    <cellStyle name="Percent 4 25 29" xfId="20657" xr:uid="{00000000-0005-0000-0000-0000EF500000}"/>
    <cellStyle name="Percent 4 25 3" xfId="20658" xr:uid="{00000000-0005-0000-0000-0000F0500000}"/>
    <cellStyle name="Percent 4 25 30" xfId="20659" xr:uid="{00000000-0005-0000-0000-0000F1500000}"/>
    <cellStyle name="Percent 4 25 31" xfId="20660" xr:uid="{00000000-0005-0000-0000-0000F2500000}"/>
    <cellStyle name="Percent 4 25 32" xfId="20661" xr:uid="{00000000-0005-0000-0000-0000F3500000}"/>
    <cellStyle name="Percent 4 25 33" xfId="20662" xr:uid="{00000000-0005-0000-0000-0000F4500000}"/>
    <cellStyle name="Percent 4 25 34" xfId="20663" xr:uid="{00000000-0005-0000-0000-0000F5500000}"/>
    <cellStyle name="Percent 4 25 35" xfId="20664" xr:uid="{00000000-0005-0000-0000-0000F6500000}"/>
    <cellStyle name="Percent 4 25 4" xfId="20665" xr:uid="{00000000-0005-0000-0000-0000F7500000}"/>
    <cellStyle name="Percent 4 25 5" xfId="20666" xr:uid="{00000000-0005-0000-0000-0000F8500000}"/>
    <cellStyle name="Percent 4 25 6" xfId="20667" xr:uid="{00000000-0005-0000-0000-0000F9500000}"/>
    <cellStyle name="Percent 4 25 7" xfId="20668" xr:uid="{00000000-0005-0000-0000-0000FA500000}"/>
    <cellStyle name="Percent 4 25 8" xfId="20669" xr:uid="{00000000-0005-0000-0000-0000FB500000}"/>
    <cellStyle name="Percent 4 25 9" xfId="20670" xr:uid="{00000000-0005-0000-0000-0000FC500000}"/>
    <cellStyle name="Percent 4 26" xfId="23787" xr:uid="{00000000-0005-0000-0000-0000FD500000}"/>
    <cellStyle name="Percent 4 3" xfId="20671" xr:uid="{00000000-0005-0000-0000-0000FE500000}"/>
    <cellStyle name="Percent 4 3 10" xfId="20672" xr:uid="{00000000-0005-0000-0000-0000FF500000}"/>
    <cellStyle name="Percent 4 3 11" xfId="20673" xr:uid="{00000000-0005-0000-0000-000000510000}"/>
    <cellStyle name="Percent 4 3 12" xfId="20674" xr:uid="{00000000-0005-0000-0000-000001510000}"/>
    <cellStyle name="Percent 4 3 13" xfId="20675" xr:uid="{00000000-0005-0000-0000-000002510000}"/>
    <cellStyle name="Percent 4 3 14" xfId="20676" xr:uid="{00000000-0005-0000-0000-000003510000}"/>
    <cellStyle name="Percent 4 3 15" xfId="20677" xr:uid="{00000000-0005-0000-0000-000004510000}"/>
    <cellStyle name="Percent 4 3 16" xfId="20678" xr:uid="{00000000-0005-0000-0000-000005510000}"/>
    <cellStyle name="Percent 4 3 17" xfId="20679" xr:uid="{00000000-0005-0000-0000-000006510000}"/>
    <cellStyle name="Percent 4 3 18" xfId="20680" xr:uid="{00000000-0005-0000-0000-000007510000}"/>
    <cellStyle name="Percent 4 3 19" xfId="20681" xr:uid="{00000000-0005-0000-0000-000008510000}"/>
    <cellStyle name="Percent 4 3 2" xfId="20682" xr:uid="{00000000-0005-0000-0000-000009510000}"/>
    <cellStyle name="Percent 4 3 20" xfId="20683" xr:uid="{00000000-0005-0000-0000-00000A510000}"/>
    <cellStyle name="Percent 4 3 21" xfId="20684" xr:uid="{00000000-0005-0000-0000-00000B510000}"/>
    <cellStyle name="Percent 4 3 22" xfId="20685" xr:uid="{00000000-0005-0000-0000-00000C510000}"/>
    <cellStyle name="Percent 4 3 23" xfId="20686" xr:uid="{00000000-0005-0000-0000-00000D510000}"/>
    <cellStyle name="Percent 4 3 24" xfId="20687" xr:uid="{00000000-0005-0000-0000-00000E510000}"/>
    <cellStyle name="Percent 4 3 25" xfId="20688" xr:uid="{00000000-0005-0000-0000-00000F510000}"/>
    <cellStyle name="Percent 4 3 26" xfId="20689" xr:uid="{00000000-0005-0000-0000-000010510000}"/>
    <cellStyle name="Percent 4 3 27" xfId="20690" xr:uid="{00000000-0005-0000-0000-000011510000}"/>
    <cellStyle name="Percent 4 3 28" xfId="20691" xr:uid="{00000000-0005-0000-0000-000012510000}"/>
    <cellStyle name="Percent 4 3 29" xfId="20692" xr:uid="{00000000-0005-0000-0000-000013510000}"/>
    <cellStyle name="Percent 4 3 3" xfId="20693" xr:uid="{00000000-0005-0000-0000-000014510000}"/>
    <cellStyle name="Percent 4 3 30" xfId="20694" xr:uid="{00000000-0005-0000-0000-000015510000}"/>
    <cellStyle name="Percent 4 3 31" xfId="20695" xr:uid="{00000000-0005-0000-0000-000016510000}"/>
    <cellStyle name="Percent 4 3 32" xfId="20696" xr:uid="{00000000-0005-0000-0000-000017510000}"/>
    <cellStyle name="Percent 4 3 33" xfId="20697" xr:uid="{00000000-0005-0000-0000-000018510000}"/>
    <cellStyle name="Percent 4 3 34" xfId="20698" xr:uid="{00000000-0005-0000-0000-000019510000}"/>
    <cellStyle name="Percent 4 3 35" xfId="20699" xr:uid="{00000000-0005-0000-0000-00001A510000}"/>
    <cellStyle name="Percent 4 3 4" xfId="20700" xr:uid="{00000000-0005-0000-0000-00001B510000}"/>
    <cellStyle name="Percent 4 3 5" xfId="20701" xr:uid="{00000000-0005-0000-0000-00001C510000}"/>
    <cellStyle name="Percent 4 3 6" xfId="20702" xr:uid="{00000000-0005-0000-0000-00001D510000}"/>
    <cellStyle name="Percent 4 3 7" xfId="20703" xr:uid="{00000000-0005-0000-0000-00001E510000}"/>
    <cellStyle name="Percent 4 3 8" xfId="20704" xr:uid="{00000000-0005-0000-0000-00001F510000}"/>
    <cellStyle name="Percent 4 3 9" xfId="20705" xr:uid="{00000000-0005-0000-0000-000020510000}"/>
    <cellStyle name="Percent 4 4" xfId="20706" xr:uid="{00000000-0005-0000-0000-000021510000}"/>
    <cellStyle name="Percent 4 4 10" xfId="20707" xr:uid="{00000000-0005-0000-0000-000022510000}"/>
    <cellStyle name="Percent 4 4 11" xfId="20708" xr:uid="{00000000-0005-0000-0000-000023510000}"/>
    <cellStyle name="Percent 4 4 12" xfId="20709" xr:uid="{00000000-0005-0000-0000-000024510000}"/>
    <cellStyle name="Percent 4 4 13" xfId="20710" xr:uid="{00000000-0005-0000-0000-000025510000}"/>
    <cellStyle name="Percent 4 4 14" xfId="20711" xr:uid="{00000000-0005-0000-0000-000026510000}"/>
    <cellStyle name="Percent 4 4 15" xfId="20712" xr:uid="{00000000-0005-0000-0000-000027510000}"/>
    <cellStyle name="Percent 4 4 16" xfId="20713" xr:uid="{00000000-0005-0000-0000-000028510000}"/>
    <cellStyle name="Percent 4 4 17" xfId="20714" xr:uid="{00000000-0005-0000-0000-000029510000}"/>
    <cellStyle name="Percent 4 4 18" xfId="20715" xr:uid="{00000000-0005-0000-0000-00002A510000}"/>
    <cellStyle name="Percent 4 4 19" xfId="20716" xr:uid="{00000000-0005-0000-0000-00002B510000}"/>
    <cellStyle name="Percent 4 4 2" xfId="20717" xr:uid="{00000000-0005-0000-0000-00002C510000}"/>
    <cellStyle name="Percent 4 4 20" xfId="20718" xr:uid="{00000000-0005-0000-0000-00002D510000}"/>
    <cellStyle name="Percent 4 4 21" xfId="20719" xr:uid="{00000000-0005-0000-0000-00002E510000}"/>
    <cellStyle name="Percent 4 4 22" xfId="20720" xr:uid="{00000000-0005-0000-0000-00002F510000}"/>
    <cellStyle name="Percent 4 4 23" xfId="20721" xr:uid="{00000000-0005-0000-0000-000030510000}"/>
    <cellStyle name="Percent 4 4 24" xfId="20722" xr:uid="{00000000-0005-0000-0000-000031510000}"/>
    <cellStyle name="Percent 4 4 25" xfId="20723" xr:uid="{00000000-0005-0000-0000-000032510000}"/>
    <cellStyle name="Percent 4 4 26" xfId="20724" xr:uid="{00000000-0005-0000-0000-000033510000}"/>
    <cellStyle name="Percent 4 4 27" xfId="20725" xr:uid="{00000000-0005-0000-0000-000034510000}"/>
    <cellStyle name="Percent 4 4 28" xfId="20726" xr:uid="{00000000-0005-0000-0000-000035510000}"/>
    <cellStyle name="Percent 4 4 29" xfId="20727" xr:uid="{00000000-0005-0000-0000-000036510000}"/>
    <cellStyle name="Percent 4 4 3" xfId="20728" xr:uid="{00000000-0005-0000-0000-000037510000}"/>
    <cellStyle name="Percent 4 4 30" xfId="20729" xr:uid="{00000000-0005-0000-0000-000038510000}"/>
    <cellStyle name="Percent 4 4 31" xfId="20730" xr:uid="{00000000-0005-0000-0000-000039510000}"/>
    <cellStyle name="Percent 4 4 32" xfId="20731" xr:uid="{00000000-0005-0000-0000-00003A510000}"/>
    <cellStyle name="Percent 4 4 33" xfId="20732" xr:uid="{00000000-0005-0000-0000-00003B510000}"/>
    <cellStyle name="Percent 4 4 34" xfId="20733" xr:uid="{00000000-0005-0000-0000-00003C510000}"/>
    <cellStyle name="Percent 4 4 35" xfId="20734" xr:uid="{00000000-0005-0000-0000-00003D510000}"/>
    <cellStyle name="Percent 4 4 4" xfId="20735" xr:uid="{00000000-0005-0000-0000-00003E510000}"/>
    <cellStyle name="Percent 4 4 5" xfId="20736" xr:uid="{00000000-0005-0000-0000-00003F510000}"/>
    <cellStyle name="Percent 4 4 6" xfId="20737" xr:uid="{00000000-0005-0000-0000-000040510000}"/>
    <cellStyle name="Percent 4 4 7" xfId="20738" xr:uid="{00000000-0005-0000-0000-000041510000}"/>
    <cellStyle name="Percent 4 4 8" xfId="20739" xr:uid="{00000000-0005-0000-0000-000042510000}"/>
    <cellStyle name="Percent 4 4 9" xfId="20740" xr:uid="{00000000-0005-0000-0000-000043510000}"/>
    <cellStyle name="Percent 4 5" xfId="20741" xr:uid="{00000000-0005-0000-0000-000044510000}"/>
    <cellStyle name="Percent 4 5 10" xfId="20742" xr:uid="{00000000-0005-0000-0000-000045510000}"/>
    <cellStyle name="Percent 4 5 11" xfId="20743" xr:uid="{00000000-0005-0000-0000-000046510000}"/>
    <cellStyle name="Percent 4 5 12" xfId="20744" xr:uid="{00000000-0005-0000-0000-000047510000}"/>
    <cellStyle name="Percent 4 5 13" xfId="20745" xr:uid="{00000000-0005-0000-0000-000048510000}"/>
    <cellStyle name="Percent 4 5 14" xfId="20746" xr:uid="{00000000-0005-0000-0000-000049510000}"/>
    <cellStyle name="Percent 4 5 15" xfId="20747" xr:uid="{00000000-0005-0000-0000-00004A510000}"/>
    <cellStyle name="Percent 4 5 16" xfId="20748" xr:uid="{00000000-0005-0000-0000-00004B510000}"/>
    <cellStyle name="Percent 4 5 17" xfId="20749" xr:uid="{00000000-0005-0000-0000-00004C510000}"/>
    <cellStyle name="Percent 4 5 18" xfId="20750" xr:uid="{00000000-0005-0000-0000-00004D510000}"/>
    <cellStyle name="Percent 4 5 19" xfId="20751" xr:uid="{00000000-0005-0000-0000-00004E510000}"/>
    <cellStyle name="Percent 4 5 2" xfId="20752" xr:uid="{00000000-0005-0000-0000-00004F510000}"/>
    <cellStyle name="Percent 4 5 20" xfId="20753" xr:uid="{00000000-0005-0000-0000-000050510000}"/>
    <cellStyle name="Percent 4 5 21" xfId="20754" xr:uid="{00000000-0005-0000-0000-000051510000}"/>
    <cellStyle name="Percent 4 5 22" xfId="20755" xr:uid="{00000000-0005-0000-0000-000052510000}"/>
    <cellStyle name="Percent 4 5 23" xfId="20756" xr:uid="{00000000-0005-0000-0000-000053510000}"/>
    <cellStyle name="Percent 4 5 24" xfId="20757" xr:uid="{00000000-0005-0000-0000-000054510000}"/>
    <cellStyle name="Percent 4 5 25" xfId="20758" xr:uid="{00000000-0005-0000-0000-000055510000}"/>
    <cellStyle name="Percent 4 5 26" xfId="20759" xr:uid="{00000000-0005-0000-0000-000056510000}"/>
    <cellStyle name="Percent 4 5 27" xfId="20760" xr:uid="{00000000-0005-0000-0000-000057510000}"/>
    <cellStyle name="Percent 4 5 28" xfId="20761" xr:uid="{00000000-0005-0000-0000-000058510000}"/>
    <cellStyle name="Percent 4 5 29" xfId="20762" xr:uid="{00000000-0005-0000-0000-000059510000}"/>
    <cellStyle name="Percent 4 5 3" xfId="20763" xr:uid="{00000000-0005-0000-0000-00005A510000}"/>
    <cellStyle name="Percent 4 5 30" xfId="20764" xr:uid="{00000000-0005-0000-0000-00005B510000}"/>
    <cellStyle name="Percent 4 5 31" xfId="20765" xr:uid="{00000000-0005-0000-0000-00005C510000}"/>
    <cellStyle name="Percent 4 5 32" xfId="20766" xr:uid="{00000000-0005-0000-0000-00005D510000}"/>
    <cellStyle name="Percent 4 5 33" xfId="20767" xr:uid="{00000000-0005-0000-0000-00005E510000}"/>
    <cellStyle name="Percent 4 5 34" xfId="20768" xr:uid="{00000000-0005-0000-0000-00005F510000}"/>
    <cellStyle name="Percent 4 5 35" xfId="20769" xr:uid="{00000000-0005-0000-0000-000060510000}"/>
    <cellStyle name="Percent 4 5 4" xfId="20770" xr:uid="{00000000-0005-0000-0000-000061510000}"/>
    <cellStyle name="Percent 4 5 5" xfId="20771" xr:uid="{00000000-0005-0000-0000-000062510000}"/>
    <cellStyle name="Percent 4 5 6" xfId="20772" xr:uid="{00000000-0005-0000-0000-000063510000}"/>
    <cellStyle name="Percent 4 5 7" xfId="20773" xr:uid="{00000000-0005-0000-0000-000064510000}"/>
    <cellStyle name="Percent 4 5 8" xfId="20774" xr:uid="{00000000-0005-0000-0000-000065510000}"/>
    <cellStyle name="Percent 4 5 9" xfId="20775" xr:uid="{00000000-0005-0000-0000-000066510000}"/>
    <cellStyle name="Percent 4 6" xfId="20776" xr:uid="{00000000-0005-0000-0000-000067510000}"/>
    <cellStyle name="Percent 4 6 10" xfId="20777" xr:uid="{00000000-0005-0000-0000-000068510000}"/>
    <cellStyle name="Percent 4 6 11" xfId="20778" xr:uid="{00000000-0005-0000-0000-000069510000}"/>
    <cellStyle name="Percent 4 6 12" xfId="20779" xr:uid="{00000000-0005-0000-0000-00006A510000}"/>
    <cellStyle name="Percent 4 6 13" xfId="20780" xr:uid="{00000000-0005-0000-0000-00006B510000}"/>
    <cellStyle name="Percent 4 6 14" xfId="20781" xr:uid="{00000000-0005-0000-0000-00006C510000}"/>
    <cellStyle name="Percent 4 6 15" xfId="20782" xr:uid="{00000000-0005-0000-0000-00006D510000}"/>
    <cellStyle name="Percent 4 6 16" xfId="20783" xr:uid="{00000000-0005-0000-0000-00006E510000}"/>
    <cellStyle name="Percent 4 6 17" xfId="20784" xr:uid="{00000000-0005-0000-0000-00006F510000}"/>
    <cellStyle name="Percent 4 6 18" xfId="20785" xr:uid="{00000000-0005-0000-0000-000070510000}"/>
    <cellStyle name="Percent 4 6 19" xfId="20786" xr:uid="{00000000-0005-0000-0000-000071510000}"/>
    <cellStyle name="Percent 4 6 2" xfId="20787" xr:uid="{00000000-0005-0000-0000-000072510000}"/>
    <cellStyle name="Percent 4 6 20" xfId="20788" xr:uid="{00000000-0005-0000-0000-000073510000}"/>
    <cellStyle name="Percent 4 6 21" xfId="20789" xr:uid="{00000000-0005-0000-0000-000074510000}"/>
    <cellStyle name="Percent 4 6 22" xfId="20790" xr:uid="{00000000-0005-0000-0000-000075510000}"/>
    <cellStyle name="Percent 4 6 23" xfId="20791" xr:uid="{00000000-0005-0000-0000-000076510000}"/>
    <cellStyle name="Percent 4 6 24" xfId="20792" xr:uid="{00000000-0005-0000-0000-000077510000}"/>
    <cellStyle name="Percent 4 6 25" xfId="20793" xr:uid="{00000000-0005-0000-0000-000078510000}"/>
    <cellStyle name="Percent 4 6 26" xfId="20794" xr:uid="{00000000-0005-0000-0000-000079510000}"/>
    <cellStyle name="Percent 4 6 27" xfId="20795" xr:uid="{00000000-0005-0000-0000-00007A510000}"/>
    <cellStyle name="Percent 4 6 28" xfId="20796" xr:uid="{00000000-0005-0000-0000-00007B510000}"/>
    <cellStyle name="Percent 4 6 29" xfId="20797" xr:uid="{00000000-0005-0000-0000-00007C510000}"/>
    <cellStyle name="Percent 4 6 3" xfId="20798" xr:uid="{00000000-0005-0000-0000-00007D510000}"/>
    <cellStyle name="Percent 4 6 30" xfId="20799" xr:uid="{00000000-0005-0000-0000-00007E510000}"/>
    <cellStyle name="Percent 4 6 31" xfId="20800" xr:uid="{00000000-0005-0000-0000-00007F510000}"/>
    <cellStyle name="Percent 4 6 32" xfId="20801" xr:uid="{00000000-0005-0000-0000-000080510000}"/>
    <cellStyle name="Percent 4 6 33" xfId="20802" xr:uid="{00000000-0005-0000-0000-000081510000}"/>
    <cellStyle name="Percent 4 6 34" xfId="20803" xr:uid="{00000000-0005-0000-0000-000082510000}"/>
    <cellStyle name="Percent 4 6 35" xfId="20804" xr:uid="{00000000-0005-0000-0000-000083510000}"/>
    <cellStyle name="Percent 4 6 4" xfId="20805" xr:uid="{00000000-0005-0000-0000-000084510000}"/>
    <cellStyle name="Percent 4 6 5" xfId="20806" xr:uid="{00000000-0005-0000-0000-000085510000}"/>
    <cellStyle name="Percent 4 6 6" xfId="20807" xr:uid="{00000000-0005-0000-0000-000086510000}"/>
    <cellStyle name="Percent 4 6 7" xfId="20808" xr:uid="{00000000-0005-0000-0000-000087510000}"/>
    <cellStyle name="Percent 4 6 8" xfId="20809" xr:uid="{00000000-0005-0000-0000-000088510000}"/>
    <cellStyle name="Percent 4 6 9" xfId="20810" xr:uid="{00000000-0005-0000-0000-000089510000}"/>
    <cellStyle name="Percent 4 7" xfId="20811" xr:uid="{00000000-0005-0000-0000-00008A510000}"/>
    <cellStyle name="Percent 4 7 10" xfId="20812" xr:uid="{00000000-0005-0000-0000-00008B510000}"/>
    <cellStyle name="Percent 4 7 11" xfId="20813" xr:uid="{00000000-0005-0000-0000-00008C510000}"/>
    <cellStyle name="Percent 4 7 12" xfId="20814" xr:uid="{00000000-0005-0000-0000-00008D510000}"/>
    <cellStyle name="Percent 4 7 13" xfId="20815" xr:uid="{00000000-0005-0000-0000-00008E510000}"/>
    <cellStyle name="Percent 4 7 14" xfId="20816" xr:uid="{00000000-0005-0000-0000-00008F510000}"/>
    <cellStyle name="Percent 4 7 15" xfId="20817" xr:uid="{00000000-0005-0000-0000-000090510000}"/>
    <cellStyle name="Percent 4 7 16" xfId="20818" xr:uid="{00000000-0005-0000-0000-000091510000}"/>
    <cellStyle name="Percent 4 7 17" xfId="20819" xr:uid="{00000000-0005-0000-0000-000092510000}"/>
    <cellStyle name="Percent 4 7 18" xfId="20820" xr:uid="{00000000-0005-0000-0000-000093510000}"/>
    <cellStyle name="Percent 4 7 19" xfId="20821" xr:uid="{00000000-0005-0000-0000-000094510000}"/>
    <cellStyle name="Percent 4 7 2" xfId="20822" xr:uid="{00000000-0005-0000-0000-000095510000}"/>
    <cellStyle name="Percent 4 7 20" xfId="20823" xr:uid="{00000000-0005-0000-0000-000096510000}"/>
    <cellStyle name="Percent 4 7 21" xfId="20824" xr:uid="{00000000-0005-0000-0000-000097510000}"/>
    <cellStyle name="Percent 4 7 22" xfId="20825" xr:uid="{00000000-0005-0000-0000-000098510000}"/>
    <cellStyle name="Percent 4 7 23" xfId="20826" xr:uid="{00000000-0005-0000-0000-000099510000}"/>
    <cellStyle name="Percent 4 7 24" xfId="20827" xr:uid="{00000000-0005-0000-0000-00009A510000}"/>
    <cellStyle name="Percent 4 7 25" xfId="20828" xr:uid="{00000000-0005-0000-0000-00009B510000}"/>
    <cellStyle name="Percent 4 7 26" xfId="20829" xr:uid="{00000000-0005-0000-0000-00009C510000}"/>
    <cellStyle name="Percent 4 7 27" xfId="20830" xr:uid="{00000000-0005-0000-0000-00009D510000}"/>
    <cellStyle name="Percent 4 7 28" xfId="20831" xr:uid="{00000000-0005-0000-0000-00009E510000}"/>
    <cellStyle name="Percent 4 7 29" xfId="20832" xr:uid="{00000000-0005-0000-0000-00009F510000}"/>
    <cellStyle name="Percent 4 7 3" xfId="20833" xr:uid="{00000000-0005-0000-0000-0000A0510000}"/>
    <cellStyle name="Percent 4 7 30" xfId="20834" xr:uid="{00000000-0005-0000-0000-0000A1510000}"/>
    <cellStyle name="Percent 4 7 31" xfId="20835" xr:uid="{00000000-0005-0000-0000-0000A2510000}"/>
    <cellStyle name="Percent 4 7 32" xfId="20836" xr:uid="{00000000-0005-0000-0000-0000A3510000}"/>
    <cellStyle name="Percent 4 7 33" xfId="20837" xr:uid="{00000000-0005-0000-0000-0000A4510000}"/>
    <cellStyle name="Percent 4 7 34" xfId="20838" xr:uid="{00000000-0005-0000-0000-0000A5510000}"/>
    <cellStyle name="Percent 4 7 35" xfId="20839" xr:uid="{00000000-0005-0000-0000-0000A6510000}"/>
    <cellStyle name="Percent 4 7 4" xfId="20840" xr:uid="{00000000-0005-0000-0000-0000A7510000}"/>
    <cellStyle name="Percent 4 7 5" xfId="20841" xr:uid="{00000000-0005-0000-0000-0000A8510000}"/>
    <cellStyle name="Percent 4 7 6" xfId="20842" xr:uid="{00000000-0005-0000-0000-0000A9510000}"/>
    <cellStyle name="Percent 4 7 7" xfId="20843" xr:uid="{00000000-0005-0000-0000-0000AA510000}"/>
    <cellStyle name="Percent 4 7 8" xfId="20844" xr:uid="{00000000-0005-0000-0000-0000AB510000}"/>
    <cellStyle name="Percent 4 7 9" xfId="20845" xr:uid="{00000000-0005-0000-0000-0000AC510000}"/>
    <cellStyle name="Percent 4 8" xfId="20846" xr:uid="{00000000-0005-0000-0000-0000AD510000}"/>
    <cellStyle name="Percent 4 8 10" xfId="20847" xr:uid="{00000000-0005-0000-0000-0000AE510000}"/>
    <cellStyle name="Percent 4 8 11" xfId="20848" xr:uid="{00000000-0005-0000-0000-0000AF510000}"/>
    <cellStyle name="Percent 4 8 12" xfId="20849" xr:uid="{00000000-0005-0000-0000-0000B0510000}"/>
    <cellStyle name="Percent 4 8 13" xfId="20850" xr:uid="{00000000-0005-0000-0000-0000B1510000}"/>
    <cellStyle name="Percent 4 8 14" xfId="20851" xr:uid="{00000000-0005-0000-0000-0000B2510000}"/>
    <cellStyle name="Percent 4 8 15" xfId="20852" xr:uid="{00000000-0005-0000-0000-0000B3510000}"/>
    <cellStyle name="Percent 4 8 16" xfId="20853" xr:uid="{00000000-0005-0000-0000-0000B4510000}"/>
    <cellStyle name="Percent 4 8 17" xfId="20854" xr:uid="{00000000-0005-0000-0000-0000B5510000}"/>
    <cellStyle name="Percent 4 8 18" xfId="20855" xr:uid="{00000000-0005-0000-0000-0000B6510000}"/>
    <cellStyle name="Percent 4 8 19" xfId="20856" xr:uid="{00000000-0005-0000-0000-0000B7510000}"/>
    <cellStyle name="Percent 4 8 2" xfId="20857" xr:uid="{00000000-0005-0000-0000-0000B8510000}"/>
    <cellStyle name="Percent 4 8 20" xfId="20858" xr:uid="{00000000-0005-0000-0000-0000B9510000}"/>
    <cellStyle name="Percent 4 8 21" xfId="20859" xr:uid="{00000000-0005-0000-0000-0000BA510000}"/>
    <cellStyle name="Percent 4 8 22" xfId="20860" xr:uid="{00000000-0005-0000-0000-0000BB510000}"/>
    <cellStyle name="Percent 4 8 23" xfId="20861" xr:uid="{00000000-0005-0000-0000-0000BC510000}"/>
    <cellStyle name="Percent 4 8 24" xfId="20862" xr:uid="{00000000-0005-0000-0000-0000BD510000}"/>
    <cellStyle name="Percent 4 8 25" xfId="20863" xr:uid="{00000000-0005-0000-0000-0000BE510000}"/>
    <cellStyle name="Percent 4 8 26" xfId="20864" xr:uid="{00000000-0005-0000-0000-0000BF510000}"/>
    <cellStyle name="Percent 4 8 27" xfId="20865" xr:uid="{00000000-0005-0000-0000-0000C0510000}"/>
    <cellStyle name="Percent 4 8 28" xfId="20866" xr:uid="{00000000-0005-0000-0000-0000C1510000}"/>
    <cellStyle name="Percent 4 8 29" xfId="20867" xr:uid="{00000000-0005-0000-0000-0000C2510000}"/>
    <cellStyle name="Percent 4 8 3" xfId="20868" xr:uid="{00000000-0005-0000-0000-0000C3510000}"/>
    <cellStyle name="Percent 4 8 30" xfId="20869" xr:uid="{00000000-0005-0000-0000-0000C4510000}"/>
    <cellStyle name="Percent 4 8 31" xfId="20870" xr:uid="{00000000-0005-0000-0000-0000C5510000}"/>
    <cellStyle name="Percent 4 8 32" xfId="20871" xr:uid="{00000000-0005-0000-0000-0000C6510000}"/>
    <cellStyle name="Percent 4 8 33" xfId="20872" xr:uid="{00000000-0005-0000-0000-0000C7510000}"/>
    <cellStyle name="Percent 4 8 34" xfId="20873" xr:uid="{00000000-0005-0000-0000-0000C8510000}"/>
    <cellStyle name="Percent 4 8 35" xfId="20874" xr:uid="{00000000-0005-0000-0000-0000C9510000}"/>
    <cellStyle name="Percent 4 8 4" xfId="20875" xr:uid="{00000000-0005-0000-0000-0000CA510000}"/>
    <cellStyle name="Percent 4 8 5" xfId="20876" xr:uid="{00000000-0005-0000-0000-0000CB510000}"/>
    <cellStyle name="Percent 4 8 6" xfId="20877" xr:uid="{00000000-0005-0000-0000-0000CC510000}"/>
    <cellStyle name="Percent 4 8 7" xfId="20878" xr:uid="{00000000-0005-0000-0000-0000CD510000}"/>
    <cellStyle name="Percent 4 8 8" xfId="20879" xr:uid="{00000000-0005-0000-0000-0000CE510000}"/>
    <cellStyle name="Percent 4 8 9" xfId="20880" xr:uid="{00000000-0005-0000-0000-0000CF510000}"/>
    <cellStyle name="Percent 4 9" xfId="20881" xr:uid="{00000000-0005-0000-0000-0000D0510000}"/>
    <cellStyle name="Percent 4 9 10" xfId="20882" xr:uid="{00000000-0005-0000-0000-0000D1510000}"/>
    <cellStyle name="Percent 4 9 11" xfId="20883" xr:uid="{00000000-0005-0000-0000-0000D2510000}"/>
    <cellStyle name="Percent 4 9 12" xfId="20884" xr:uid="{00000000-0005-0000-0000-0000D3510000}"/>
    <cellStyle name="Percent 4 9 13" xfId="20885" xr:uid="{00000000-0005-0000-0000-0000D4510000}"/>
    <cellStyle name="Percent 4 9 14" xfId="20886" xr:uid="{00000000-0005-0000-0000-0000D5510000}"/>
    <cellStyle name="Percent 4 9 15" xfId="20887" xr:uid="{00000000-0005-0000-0000-0000D6510000}"/>
    <cellStyle name="Percent 4 9 16" xfId="20888" xr:uid="{00000000-0005-0000-0000-0000D7510000}"/>
    <cellStyle name="Percent 4 9 17" xfId="20889" xr:uid="{00000000-0005-0000-0000-0000D8510000}"/>
    <cellStyle name="Percent 4 9 18" xfId="20890" xr:uid="{00000000-0005-0000-0000-0000D9510000}"/>
    <cellStyle name="Percent 4 9 19" xfId="20891" xr:uid="{00000000-0005-0000-0000-0000DA510000}"/>
    <cellStyle name="Percent 4 9 2" xfId="20892" xr:uid="{00000000-0005-0000-0000-0000DB510000}"/>
    <cellStyle name="Percent 4 9 20" xfId="20893" xr:uid="{00000000-0005-0000-0000-0000DC510000}"/>
    <cellStyle name="Percent 4 9 21" xfId="20894" xr:uid="{00000000-0005-0000-0000-0000DD510000}"/>
    <cellStyle name="Percent 4 9 22" xfId="20895" xr:uid="{00000000-0005-0000-0000-0000DE510000}"/>
    <cellStyle name="Percent 4 9 23" xfId="20896" xr:uid="{00000000-0005-0000-0000-0000DF510000}"/>
    <cellStyle name="Percent 4 9 24" xfId="20897" xr:uid="{00000000-0005-0000-0000-0000E0510000}"/>
    <cellStyle name="Percent 4 9 25" xfId="20898" xr:uid="{00000000-0005-0000-0000-0000E1510000}"/>
    <cellStyle name="Percent 4 9 26" xfId="20899" xr:uid="{00000000-0005-0000-0000-0000E2510000}"/>
    <cellStyle name="Percent 4 9 27" xfId="20900" xr:uid="{00000000-0005-0000-0000-0000E3510000}"/>
    <cellStyle name="Percent 4 9 28" xfId="20901" xr:uid="{00000000-0005-0000-0000-0000E4510000}"/>
    <cellStyle name="Percent 4 9 29" xfId="20902" xr:uid="{00000000-0005-0000-0000-0000E5510000}"/>
    <cellStyle name="Percent 4 9 3" xfId="20903" xr:uid="{00000000-0005-0000-0000-0000E6510000}"/>
    <cellStyle name="Percent 4 9 30" xfId="20904" xr:uid="{00000000-0005-0000-0000-0000E7510000}"/>
    <cellStyle name="Percent 4 9 31" xfId="20905" xr:uid="{00000000-0005-0000-0000-0000E8510000}"/>
    <cellStyle name="Percent 4 9 32" xfId="20906" xr:uid="{00000000-0005-0000-0000-0000E9510000}"/>
    <cellStyle name="Percent 4 9 33" xfId="20907" xr:uid="{00000000-0005-0000-0000-0000EA510000}"/>
    <cellStyle name="Percent 4 9 34" xfId="20908" xr:uid="{00000000-0005-0000-0000-0000EB510000}"/>
    <cellStyle name="Percent 4 9 35" xfId="20909" xr:uid="{00000000-0005-0000-0000-0000EC510000}"/>
    <cellStyle name="Percent 4 9 4" xfId="20910" xr:uid="{00000000-0005-0000-0000-0000ED510000}"/>
    <cellStyle name="Percent 4 9 5" xfId="20911" xr:uid="{00000000-0005-0000-0000-0000EE510000}"/>
    <cellStyle name="Percent 4 9 6" xfId="20912" xr:uid="{00000000-0005-0000-0000-0000EF510000}"/>
    <cellStyle name="Percent 4 9 7" xfId="20913" xr:uid="{00000000-0005-0000-0000-0000F0510000}"/>
    <cellStyle name="Percent 4 9 8" xfId="20914" xr:uid="{00000000-0005-0000-0000-0000F1510000}"/>
    <cellStyle name="Percent 4 9 9" xfId="20915" xr:uid="{00000000-0005-0000-0000-0000F2510000}"/>
    <cellStyle name="Percent 40" xfId="23813" xr:uid="{00000000-0005-0000-0000-0000F3510000}"/>
    <cellStyle name="Percent 41" xfId="163" xr:uid="{00000000-0005-0000-0000-0000F4510000}"/>
    <cellStyle name="Percent 42" xfId="23809" xr:uid="{00000000-0005-0000-0000-0000F5510000}"/>
    <cellStyle name="Percent 43" xfId="23808" xr:uid="{00000000-0005-0000-0000-0000F6510000}"/>
    <cellStyle name="Percent 44" xfId="23792" xr:uid="{00000000-0005-0000-0000-0000F7510000}"/>
    <cellStyle name="Percent 45" xfId="23795" xr:uid="{00000000-0005-0000-0000-0000F8510000}"/>
    <cellStyle name="Percent 5" xfId="180" xr:uid="{00000000-0005-0000-0000-0000F9510000}"/>
    <cellStyle name="Percent 5 10" xfId="20917" xr:uid="{00000000-0005-0000-0000-0000FA510000}"/>
    <cellStyle name="Percent 5 11" xfId="20918" xr:uid="{00000000-0005-0000-0000-0000FB510000}"/>
    <cellStyle name="Percent 5 12" xfId="20919" xr:uid="{00000000-0005-0000-0000-0000FC510000}"/>
    <cellStyle name="Percent 5 13" xfId="20920" xr:uid="{00000000-0005-0000-0000-0000FD510000}"/>
    <cellStyle name="Percent 5 14" xfId="20921" xr:uid="{00000000-0005-0000-0000-0000FE510000}"/>
    <cellStyle name="Percent 5 15" xfId="20922" xr:uid="{00000000-0005-0000-0000-0000FF510000}"/>
    <cellStyle name="Percent 5 16" xfId="20923" xr:uid="{00000000-0005-0000-0000-000000520000}"/>
    <cellStyle name="Percent 5 17" xfId="20924" xr:uid="{00000000-0005-0000-0000-000001520000}"/>
    <cellStyle name="Percent 5 18" xfId="20925" xr:uid="{00000000-0005-0000-0000-000002520000}"/>
    <cellStyle name="Percent 5 19" xfId="20926" xr:uid="{00000000-0005-0000-0000-000003520000}"/>
    <cellStyle name="Percent 5 2" xfId="20927" xr:uid="{00000000-0005-0000-0000-000004520000}"/>
    <cellStyle name="Percent 5 2 2" xfId="20928" xr:uid="{00000000-0005-0000-0000-000005520000}"/>
    <cellStyle name="Percent 5 2 2 2" xfId="20929" xr:uid="{00000000-0005-0000-0000-000006520000}"/>
    <cellStyle name="Percent 5 2 3" xfId="20930" xr:uid="{00000000-0005-0000-0000-000007520000}"/>
    <cellStyle name="Percent 5 20" xfId="20931" xr:uid="{00000000-0005-0000-0000-000008520000}"/>
    <cellStyle name="Percent 5 21" xfId="20916" xr:uid="{00000000-0005-0000-0000-000009520000}"/>
    <cellStyle name="Percent 5 3" xfId="20932" xr:uid="{00000000-0005-0000-0000-00000A520000}"/>
    <cellStyle name="Percent 5 3 2" xfId="20933" xr:uid="{00000000-0005-0000-0000-00000B520000}"/>
    <cellStyle name="Percent 5 4" xfId="20934" xr:uid="{00000000-0005-0000-0000-00000C520000}"/>
    <cellStyle name="Percent 5 5" xfId="20935" xr:uid="{00000000-0005-0000-0000-00000D520000}"/>
    <cellStyle name="Percent 5 6" xfId="20936" xr:uid="{00000000-0005-0000-0000-00000E520000}"/>
    <cellStyle name="Percent 5 7" xfId="20937" xr:uid="{00000000-0005-0000-0000-00000F520000}"/>
    <cellStyle name="Percent 5 8" xfId="20938" xr:uid="{00000000-0005-0000-0000-000010520000}"/>
    <cellStyle name="Percent 5 9" xfId="20939" xr:uid="{00000000-0005-0000-0000-000011520000}"/>
    <cellStyle name="Percent 6" xfId="198" xr:uid="{00000000-0005-0000-0000-000012520000}"/>
    <cellStyle name="Percent 6 10" xfId="20941" xr:uid="{00000000-0005-0000-0000-000013520000}"/>
    <cellStyle name="Percent 6 10 10" xfId="20942" xr:uid="{00000000-0005-0000-0000-000014520000}"/>
    <cellStyle name="Percent 6 10 11" xfId="20943" xr:uid="{00000000-0005-0000-0000-000015520000}"/>
    <cellStyle name="Percent 6 10 12" xfId="20944" xr:uid="{00000000-0005-0000-0000-000016520000}"/>
    <cellStyle name="Percent 6 10 13" xfId="20945" xr:uid="{00000000-0005-0000-0000-000017520000}"/>
    <cellStyle name="Percent 6 10 14" xfId="20946" xr:uid="{00000000-0005-0000-0000-000018520000}"/>
    <cellStyle name="Percent 6 10 15" xfId="20947" xr:uid="{00000000-0005-0000-0000-000019520000}"/>
    <cellStyle name="Percent 6 10 16" xfId="20948" xr:uid="{00000000-0005-0000-0000-00001A520000}"/>
    <cellStyle name="Percent 6 10 17" xfId="20949" xr:uid="{00000000-0005-0000-0000-00001B520000}"/>
    <cellStyle name="Percent 6 10 18" xfId="20950" xr:uid="{00000000-0005-0000-0000-00001C520000}"/>
    <cellStyle name="Percent 6 10 19" xfId="20951" xr:uid="{00000000-0005-0000-0000-00001D520000}"/>
    <cellStyle name="Percent 6 10 2" xfId="20952" xr:uid="{00000000-0005-0000-0000-00001E520000}"/>
    <cellStyle name="Percent 6 10 20" xfId="20953" xr:uid="{00000000-0005-0000-0000-00001F520000}"/>
    <cellStyle name="Percent 6 10 21" xfId="20954" xr:uid="{00000000-0005-0000-0000-000020520000}"/>
    <cellStyle name="Percent 6 10 22" xfId="20955" xr:uid="{00000000-0005-0000-0000-000021520000}"/>
    <cellStyle name="Percent 6 10 23" xfId="20956" xr:uid="{00000000-0005-0000-0000-000022520000}"/>
    <cellStyle name="Percent 6 10 24" xfId="20957" xr:uid="{00000000-0005-0000-0000-000023520000}"/>
    <cellStyle name="Percent 6 10 25" xfId="20958" xr:uid="{00000000-0005-0000-0000-000024520000}"/>
    <cellStyle name="Percent 6 10 26" xfId="20959" xr:uid="{00000000-0005-0000-0000-000025520000}"/>
    <cellStyle name="Percent 6 10 27" xfId="20960" xr:uid="{00000000-0005-0000-0000-000026520000}"/>
    <cellStyle name="Percent 6 10 28" xfId="20961" xr:uid="{00000000-0005-0000-0000-000027520000}"/>
    <cellStyle name="Percent 6 10 29" xfId="20962" xr:uid="{00000000-0005-0000-0000-000028520000}"/>
    <cellStyle name="Percent 6 10 3" xfId="20963" xr:uid="{00000000-0005-0000-0000-000029520000}"/>
    <cellStyle name="Percent 6 10 30" xfId="20964" xr:uid="{00000000-0005-0000-0000-00002A520000}"/>
    <cellStyle name="Percent 6 10 31" xfId="20965" xr:uid="{00000000-0005-0000-0000-00002B520000}"/>
    <cellStyle name="Percent 6 10 32" xfId="20966" xr:uid="{00000000-0005-0000-0000-00002C520000}"/>
    <cellStyle name="Percent 6 10 33" xfId="20967" xr:uid="{00000000-0005-0000-0000-00002D520000}"/>
    <cellStyle name="Percent 6 10 34" xfId="20968" xr:uid="{00000000-0005-0000-0000-00002E520000}"/>
    <cellStyle name="Percent 6 10 35" xfId="20969" xr:uid="{00000000-0005-0000-0000-00002F520000}"/>
    <cellStyle name="Percent 6 10 4" xfId="20970" xr:uid="{00000000-0005-0000-0000-000030520000}"/>
    <cellStyle name="Percent 6 10 5" xfId="20971" xr:uid="{00000000-0005-0000-0000-000031520000}"/>
    <cellStyle name="Percent 6 10 6" xfId="20972" xr:uid="{00000000-0005-0000-0000-000032520000}"/>
    <cellStyle name="Percent 6 10 7" xfId="20973" xr:uid="{00000000-0005-0000-0000-000033520000}"/>
    <cellStyle name="Percent 6 10 8" xfId="20974" xr:uid="{00000000-0005-0000-0000-000034520000}"/>
    <cellStyle name="Percent 6 10 9" xfId="20975" xr:uid="{00000000-0005-0000-0000-000035520000}"/>
    <cellStyle name="Percent 6 11" xfId="20976" xr:uid="{00000000-0005-0000-0000-000036520000}"/>
    <cellStyle name="Percent 6 11 10" xfId="20977" xr:uid="{00000000-0005-0000-0000-000037520000}"/>
    <cellStyle name="Percent 6 11 11" xfId="20978" xr:uid="{00000000-0005-0000-0000-000038520000}"/>
    <cellStyle name="Percent 6 11 12" xfId="20979" xr:uid="{00000000-0005-0000-0000-000039520000}"/>
    <cellStyle name="Percent 6 11 13" xfId="20980" xr:uid="{00000000-0005-0000-0000-00003A520000}"/>
    <cellStyle name="Percent 6 11 14" xfId="20981" xr:uid="{00000000-0005-0000-0000-00003B520000}"/>
    <cellStyle name="Percent 6 11 15" xfId="20982" xr:uid="{00000000-0005-0000-0000-00003C520000}"/>
    <cellStyle name="Percent 6 11 16" xfId="20983" xr:uid="{00000000-0005-0000-0000-00003D520000}"/>
    <cellStyle name="Percent 6 11 17" xfId="20984" xr:uid="{00000000-0005-0000-0000-00003E520000}"/>
    <cellStyle name="Percent 6 11 18" xfId="20985" xr:uid="{00000000-0005-0000-0000-00003F520000}"/>
    <cellStyle name="Percent 6 11 19" xfId="20986" xr:uid="{00000000-0005-0000-0000-000040520000}"/>
    <cellStyle name="Percent 6 11 2" xfId="20987" xr:uid="{00000000-0005-0000-0000-000041520000}"/>
    <cellStyle name="Percent 6 11 20" xfId="20988" xr:uid="{00000000-0005-0000-0000-000042520000}"/>
    <cellStyle name="Percent 6 11 21" xfId="20989" xr:uid="{00000000-0005-0000-0000-000043520000}"/>
    <cellStyle name="Percent 6 11 22" xfId="20990" xr:uid="{00000000-0005-0000-0000-000044520000}"/>
    <cellStyle name="Percent 6 11 23" xfId="20991" xr:uid="{00000000-0005-0000-0000-000045520000}"/>
    <cellStyle name="Percent 6 11 24" xfId="20992" xr:uid="{00000000-0005-0000-0000-000046520000}"/>
    <cellStyle name="Percent 6 11 25" xfId="20993" xr:uid="{00000000-0005-0000-0000-000047520000}"/>
    <cellStyle name="Percent 6 11 26" xfId="20994" xr:uid="{00000000-0005-0000-0000-000048520000}"/>
    <cellStyle name="Percent 6 11 27" xfId="20995" xr:uid="{00000000-0005-0000-0000-000049520000}"/>
    <cellStyle name="Percent 6 11 28" xfId="20996" xr:uid="{00000000-0005-0000-0000-00004A520000}"/>
    <cellStyle name="Percent 6 11 29" xfId="20997" xr:uid="{00000000-0005-0000-0000-00004B520000}"/>
    <cellStyle name="Percent 6 11 3" xfId="20998" xr:uid="{00000000-0005-0000-0000-00004C520000}"/>
    <cellStyle name="Percent 6 11 30" xfId="20999" xr:uid="{00000000-0005-0000-0000-00004D520000}"/>
    <cellStyle name="Percent 6 11 31" xfId="21000" xr:uid="{00000000-0005-0000-0000-00004E520000}"/>
    <cellStyle name="Percent 6 11 32" xfId="21001" xr:uid="{00000000-0005-0000-0000-00004F520000}"/>
    <cellStyle name="Percent 6 11 33" xfId="21002" xr:uid="{00000000-0005-0000-0000-000050520000}"/>
    <cellStyle name="Percent 6 11 34" xfId="21003" xr:uid="{00000000-0005-0000-0000-000051520000}"/>
    <cellStyle name="Percent 6 11 35" xfId="21004" xr:uid="{00000000-0005-0000-0000-000052520000}"/>
    <cellStyle name="Percent 6 11 4" xfId="21005" xr:uid="{00000000-0005-0000-0000-000053520000}"/>
    <cellStyle name="Percent 6 11 5" xfId="21006" xr:uid="{00000000-0005-0000-0000-000054520000}"/>
    <cellStyle name="Percent 6 11 6" xfId="21007" xr:uid="{00000000-0005-0000-0000-000055520000}"/>
    <cellStyle name="Percent 6 11 7" xfId="21008" xr:uid="{00000000-0005-0000-0000-000056520000}"/>
    <cellStyle name="Percent 6 11 8" xfId="21009" xr:uid="{00000000-0005-0000-0000-000057520000}"/>
    <cellStyle name="Percent 6 11 9" xfId="21010" xr:uid="{00000000-0005-0000-0000-000058520000}"/>
    <cellStyle name="Percent 6 12" xfId="21011" xr:uid="{00000000-0005-0000-0000-000059520000}"/>
    <cellStyle name="Percent 6 12 10" xfId="21012" xr:uid="{00000000-0005-0000-0000-00005A520000}"/>
    <cellStyle name="Percent 6 12 11" xfId="21013" xr:uid="{00000000-0005-0000-0000-00005B520000}"/>
    <cellStyle name="Percent 6 12 12" xfId="21014" xr:uid="{00000000-0005-0000-0000-00005C520000}"/>
    <cellStyle name="Percent 6 12 13" xfId="21015" xr:uid="{00000000-0005-0000-0000-00005D520000}"/>
    <cellStyle name="Percent 6 12 14" xfId="21016" xr:uid="{00000000-0005-0000-0000-00005E520000}"/>
    <cellStyle name="Percent 6 12 15" xfId="21017" xr:uid="{00000000-0005-0000-0000-00005F520000}"/>
    <cellStyle name="Percent 6 12 16" xfId="21018" xr:uid="{00000000-0005-0000-0000-000060520000}"/>
    <cellStyle name="Percent 6 12 17" xfId="21019" xr:uid="{00000000-0005-0000-0000-000061520000}"/>
    <cellStyle name="Percent 6 12 18" xfId="21020" xr:uid="{00000000-0005-0000-0000-000062520000}"/>
    <cellStyle name="Percent 6 12 19" xfId="21021" xr:uid="{00000000-0005-0000-0000-000063520000}"/>
    <cellStyle name="Percent 6 12 2" xfId="21022" xr:uid="{00000000-0005-0000-0000-000064520000}"/>
    <cellStyle name="Percent 6 12 20" xfId="21023" xr:uid="{00000000-0005-0000-0000-000065520000}"/>
    <cellStyle name="Percent 6 12 21" xfId="21024" xr:uid="{00000000-0005-0000-0000-000066520000}"/>
    <cellStyle name="Percent 6 12 22" xfId="21025" xr:uid="{00000000-0005-0000-0000-000067520000}"/>
    <cellStyle name="Percent 6 12 23" xfId="21026" xr:uid="{00000000-0005-0000-0000-000068520000}"/>
    <cellStyle name="Percent 6 12 24" xfId="21027" xr:uid="{00000000-0005-0000-0000-000069520000}"/>
    <cellStyle name="Percent 6 12 25" xfId="21028" xr:uid="{00000000-0005-0000-0000-00006A520000}"/>
    <cellStyle name="Percent 6 12 26" xfId="21029" xr:uid="{00000000-0005-0000-0000-00006B520000}"/>
    <cellStyle name="Percent 6 12 27" xfId="21030" xr:uid="{00000000-0005-0000-0000-00006C520000}"/>
    <cellStyle name="Percent 6 12 28" xfId="21031" xr:uid="{00000000-0005-0000-0000-00006D520000}"/>
    <cellStyle name="Percent 6 12 29" xfId="21032" xr:uid="{00000000-0005-0000-0000-00006E520000}"/>
    <cellStyle name="Percent 6 12 3" xfId="21033" xr:uid="{00000000-0005-0000-0000-00006F520000}"/>
    <cellStyle name="Percent 6 12 30" xfId="21034" xr:uid="{00000000-0005-0000-0000-000070520000}"/>
    <cellStyle name="Percent 6 12 31" xfId="21035" xr:uid="{00000000-0005-0000-0000-000071520000}"/>
    <cellStyle name="Percent 6 12 32" xfId="21036" xr:uid="{00000000-0005-0000-0000-000072520000}"/>
    <cellStyle name="Percent 6 12 33" xfId="21037" xr:uid="{00000000-0005-0000-0000-000073520000}"/>
    <cellStyle name="Percent 6 12 34" xfId="21038" xr:uid="{00000000-0005-0000-0000-000074520000}"/>
    <cellStyle name="Percent 6 12 35" xfId="21039" xr:uid="{00000000-0005-0000-0000-000075520000}"/>
    <cellStyle name="Percent 6 12 4" xfId="21040" xr:uid="{00000000-0005-0000-0000-000076520000}"/>
    <cellStyle name="Percent 6 12 5" xfId="21041" xr:uid="{00000000-0005-0000-0000-000077520000}"/>
    <cellStyle name="Percent 6 12 6" xfId="21042" xr:uid="{00000000-0005-0000-0000-000078520000}"/>
    <cellStyle name="Percent 6 12 7" xfId="21043" xr:uid="{00000000-0005-0000-0000-000079520000}"/>
    <cellStyle name="Percent 6 12 8" xfId="21044" xr:uid="{00000000-0005-0000-0000-00007A520000}"/>
    <cellStyle name="Percent 6 12 9" xfId="21045" xr:uid="{00000000-0005-0000-0000-00007B520000}"/>
    <cellStyle name="Percent 6 13" xfId="21046" xr:uid="{00000000-0005-0000-0000-00007C520000}"/>
    <cellStyle name="Percent 6 13 10" xfId="21047" xr:uid="{00000000-0005-0000-0000-00007D520000}"/>
    <cellStyle name="Percent 6 13 11" xfId="21048" xr:uid="{00000000-0005-0000-0000-00007E520000}"/>
    <cellStyle name="Percent 6 13 12" xfId="21049" xr:uid="{00000000-0005-0000-0000-00007F520000}"/>
    <cellStyle name="Percent 6 13 13" xfId="21050" xr:uid="{00000000-0005-0000-0000-000080520000}"/>
    <cellStyle name="Percent 6 13 14" xfId="21051" xr:uid="{00000000-0005-0000-0000-000081520000}"/>
    <cellStyle name="Percent 6 13 15" xfId="21052" xr:uid="{00000000-0005-0000-0000-000082520000}"/>
    <cellStyle name="Percent 6 13 16" xfId="21053" xr:uid="{00000000-0005-0000-0000-000083520000}"/>
    <cellStyle name="Percent 6 13 17" xfId="21054" xr:uid="{00000000-0005-0000-0000-000084520000}"/>
    <cellStyle name="Percent 6 13 18" xfId="21055" xr:uid="{00000000-0005-0000-0000-000085520000}"/>
    <cellStyle name="Percent 6 13 19" xfId="21056" xr:uid="{00000000-0005-0000-0000-000086520000}"/>
    <cellStyle name="Percent 6 13 2" xfId="21057" xr:uid="{00000000-0005-0000-0000-000087520000}"/>
    <cellStyle name="Percent 6 13 20" xfId="21058" xr:uid="{00000000-0005-0000-0000-000088520000}"/>
    <cellStyle name="Percent 6 13 21" xfId="21059" xr:uid="{00000000-0005-0000-0000-000089520000}"/>
    <cellStyle name="Percent 6 13 22" xfId="21060" xr:uid="{00000000-0005-0000-0000-00008A520000}"/>
    <cellStyle name="Percent 6 13 23" xfId="21061" xr:uid="{00000000-0005-0000-0000-00008B520000}"/>
    <cellStyle name="Percent 6 13 24" xfId="21062" xr:uid="{00000000-0005-0000-0000-00008C520000}"/>
    <cellStyle name="Percent 6 13 25" xfId="21063" xr:uid="{00000000-0005-0000-0000-00008D520000}"/>
    <cellStyle name="Percent 6 13 26" xfId="21064" xr:uid="{00000000-0005-0000-0000-00008E520000}"/>
    <cellStyle name="Percent 6 13 27" xfId="21065" xr:uid="{00000000-0005-0000-0000-00008F520000}"/>
    <cellStyle name="Percent 6 13 28" xfId="21066" xr:uid="{00000000-0005-0000-0000-000090520000}"/>
    <cellStyle name="Percent 6 13 29" xfId="21067" xr:uid="{00000000-0005-0000-0000-000091520000}"/>
    <cellStyle name="Percent 6 13 3" xfId="21068" xr:uid="{00000000-0005-0000-0000-000092520000}"/>
    <cellStyle name="Percent 6 13 30" xfId="21069" xr:uid="{00000000-0005-0000-0000-000093520000}"/>
    <cellStyle name="Percent 6 13 31" xfId="21070" xr:uid="{00000000-0005-0000-0000-000094520000}"/>
    <cellStyle name="Percent 6 13 32" xfId="21071" xr:uid="{00000000-0005-0000-0000-000095520000}"/>
    <cellStyle name="Percent 6 13 33" xfId="21072" xr:uid="{00000000-0005-0000-0000-000096520000}"/>
    <cellStyle name="Percent 6 13 34" xfId="21073" xr:uid="{00000000-0005-0000-0000-000097520000}"/>
    <cellStyle name="Percent 6 13 35" xfId="21074" xr:uid="{00000000-0005-0000-0000-000098520000}"/>
    <cellStyle name="Percent 6 13 4" xfId="21075" xr:uid="{00000000-0005-0000-0000-000099520000}"/>
    <cellStyle name="Percent 6 13 5" xfId="21076" xr:uid="{00000000-0005-0000-0000-00009A520000}"/>
    <cellStyle name="Percent 6 13 6" xfId="21077" xr:uid="{00000000-0005-0000-0000-00009B520000}"/>
    <cellStyle name="Percent 6 13 7" xfId="21078" xr:uid="{00000000-0005-0000-0000-00009C520000}"/>
    <cellStyle name="Percent 6 13 8" xfId="21079" xr:uid="{00000000-0005-0000-0000-00009D520000}"/>
    <cellStyle name="Percent 6 13 9" xfId="21080" xr:uid="{00000000-0005-0000-0000-00009E520000}"/>
    <cellStyle name="Percent 6 14" xfId="21081" xr:uid="{00000000-0005-0000-0000-00009F520000}"/>
    <cellStyle name="Percent 6 14 10" xfId="21082" xr:uid="{00000000-0005-0000-0000-0000A0520000}"/>
    <cellStyle name="Percent 6 14 11" xfId="21083" xr:uid="{00000000-0005-0000-0000-0000A1520000}"/>
    <cellStyle name="Percent 6 14 12" xfId="21084" xr:uid="{00000000-0005-0000-0000-0000A2520000}"/>
    <cellStyle name="Percent 6 14 13" xfId="21085" xr:uid="{00000000-0005-0000-0000-0000A3520000}"/>
    <cellStyle name="Percent 6 14 14" xfId="21086" xr:uid="{00000000-0005-0000-0000-0000A4520000}"/>
    <cellStyle name="Percent 6 14 15" xfId="21087" xr:uid="{00000000-0005-0000-0000-0000A5520000}"/>
    <cellStyle name="Percent 6 14 16" xfId="21088" xr:uid="{00000000-0005-0000-0000-0000A6520000}"/>
    <cellStyle name="Percent 6 14 17" xfId="21089" xr:uid="{00000000-0005-0000-0000-0000A7520000}"/>
    <cellStyle name="Percent 6 14 18" xfId="21090" xr:uid="{00000000-0005-0000-0000-0000A8520000}"/>
    <cellStyle name="Percent 6 14 19" xfId="21091" xr:uid="{00000000-0005-0000-0000-0000A9520000}"/>
    <cellStyle name="Percent 6 14 2" xfId="21092" xr:uid="{00000000-0005-0000-0000-0000AA520000}"/>
    <cellStyle name="Percent 6 14 20" xfId="21093" xr:uid="{00000000-0005-0000-0000-0000AB520000}"/>
    <cellStyle name="Percent 6 14 21" xfId="21094" xr:uid="{00000000-0005-0000-0000-0000AC520000}"/>
    <cellStyle name="Percent 6 14 22" xfId="21095" xr:uid="{00000000-0005-0000-0000-0000AD520000}"/>
    <cellStyle name="Percent 6 14 23" xfId="21096" xr:uid="{00000000-0005-0000-0000-0000AE520000}"/>
    <cellStyle name="Percent 6 14 24" xfId="21097" xr:uid="{00000000-0005-0000-0000-0000AF520000}"/>
    <cellStyle name="Percent 6 14 25" xfId="21098" xr:uid="{00000000-0005-0000-0000-0000B0520000}"/>
    <cellStyle name="Percent 6 14 26" xfId="21099" xr:uid="{00000000-0005-0000-0000-0000B1520000}"/>
    <cellStyle name="Percent 6 14 27" xfId="21100" xr:uid="{00000000-0005-0000-0000-0000B2520000}"/>
    <cellStyle name="Percent 6 14 28" xfId="21101" xr:uid="{00000000-0005-0000-0000-0000B3520000}"/>
    <cellStyle name="Percent 6 14 29" xfId="21102" xr:uid="{00000000-0005-0000-0000-0000B4520000}"/>
    <cellStyle name="Percent 6 14 3" xfId="21103" xr:uid="{00000000-0005-0000-0000-0000B5520000}"/>
    <cellStyle name="Percent 6 14 30" xfId="21104" xr:uid="{00000000-0005-0000-0000-0000B6520000}"/>
    <cellStyle name="Percent 6 14 31" xfId="21105" xr:uid="{00000000-0005-0000-0000-0000B7520000}"/>
    <cellStyle name="Percent 6 14 32" xfId="21106" xr:uid="{00000000-0005-0000-0000-0000B8520000}"/>
    <cellStyle name="Percent 6 14 33" xfId="21107" xr:uid="{00000000-0005-0000-0000-0000B9520000}"/>
    <cellStyle name="Percent 6 14 34" xfId="21108" xr:uid="{00000000-0005-0000-0000-0000BA520000}"/>
    <cellStyle name="Percent 6 14 35" xfId="21109" xr:uid="{00000000-0005-0000-0000-0000BB520000}"/>
    <cellStyle name="Percent 6 14 4" xfId="21110" xr:uid="{00000000-0005-0000-0000-0000BC520000}"/>
    <cellStyle name="Percent 6 14 5" xfId="21111" xr:uid="{00000000-0005-0000-0000-0000BD520000}"/>
    <cellStyle name="Percent 6 14 6" xfId="21112" xr:uid="{00000000-0005-0000-0000-0000BE520000}"/>
    <cellStyle name="Percent 6 14 7" xfId="21113" xr:uid="{00000000-0005-0000-0000-0000BF520000}"/>
    <cellStyle name="Percent 6 14 8" xfId="21114" xr:uid="{00000000-0005-0000-0000-0000C0520000}"/>
    <cellStyle name="Percent 6 14 9" xfId="21115" xr:uid="{00000000-0005-0000-0000-0000C1520000}"/>
    <cellStyle name="Percent 6 15" xfId="21116" xr:uid="{00000000-0005-0000-0000-0000C2520000}"/>
    <cellStyle name="Percent 6 15 10" xfId="21117" xr:uid="{00000000-0005-0000-0000-0000C3520000}"/>
    <cellStyle name="Percent 6 15 11" xfId="21118" xr:uid="{00000000-0005-0000-0000-0000C4520000}"/>
    <cellStyle name="Percent 6 15 12" xfId="21119" xr:uid="{00000000-0005-0000-0000-0000C5520000}"/>
    <cellStyle name="Percent 6 15 13" xfId="21120" xr:uid="{00000000-0005-0000-0000-0000C6520000}"/>
    <cellStyle name="Percent 6 15 14" xfId="21121" xr:uid="{00000000-0005-0000-0000-0000C7520000}"/>
    <cellStyle name="Percent 6 15 15" xfId="21122" xr:uid="{00000000-0005-0000-0000-0000C8520000}"/>
    <cellStyle name="Percent 6 15 16" xfId="21123" xr:uid="{00000000-0005-0000-0000-0000C9520000}"/>
    <cellStyle name="Percent 6 15 17" xfId="21124" xr:uid="{00000000-0005-0000-0000-0000CA520000}"/>
    <cellStyle name="Percent 6 15 18" xfId="21125" xr:uid="{00000000-0005-0000-0000-0000CB520000}"/>
    <cellStyle name="Percent 6 15 19" xfId="21126" xr:uid="{00000000-0005-0000-0000-0000CC520000}"/>
    <cellStyle name="Percent 6 15 2" xfId="21127" xr:uid="{00000000-0005-0000-0000-0000CD520000}"/>
    <cellStyle name="Percent 6 15 20" xfId="21128" xr:uid="{00000000-0005-0000-0000-0000CE520000}"/>
    <cellStyle name="Percent 6 15 21" xfId="21129" xr:uid="{00000000-0005-0000-0000-0000CF520000}"/>
    <cellStyle name="Percent 6 15 22" xfId="21130" xr:uid="{00000000-0005-0000-0000-0000D0520000}"/>
    <cellStyle name="Percent 6 15 23" xfId="21131" xr:uid="{00000000-0005-0000-0000-0000D1520000}"/>
    <cellStyle name="Percent 6 15 24" xfId="21132" xr:uid="{00000000-0005-0000-0000-0000D2520000}"/>
    <cellStyle name="Percent 6 15 25" xfId="21133" xr:uid="{00000000-0005-0000-0000-0000D3520000}"/>
    <cellStyle name="Percent 6 15 26" xfId="21134" xr:uid="{00000000-0005-0000-0000-0000D4520000}"/>
    <cellStyle name="Percent 6 15 27" xfId="21135" xr:uid="{00000000-0005-0000-0000-0000D5520000}"/>
    <cellStyle name="Percent 6 15 28" xfId="21136" xr:uid="{00000000-0005-0000-0000-0000D6520000}"/>
    <cellStyle name="Percent 6 15 29" xfId="21137" xr:uid="{00000000-0005-0000-0000-0000D7520000}"/>
    <cellStyle name="Percent 6 15 3" xfId="21138" xr:uid="{00000000-0005-0000-0000-0000D8520000}"/>
    <cellStyle name="Percent 6 15 30" xfId="21139" xr:uid="{00000000-0005-0000-0000-0000D9520000}"/>
    <cellStyle name="Percent 6 15 31" xfId="21140" xr:uid="{00000000-0005-0000-0000-0000DA520000}"/>
    <cellStyle name="Percent 6 15 32" xfId="21141" xr:uid="{00000000-0005-0000-0000-0000DB520000}"/>
    <cellStyle name="Percent 6 15 33" xfId="21142" xr:uid="{00000000-0005-0000-0000-0000DC520000}"/>
    <cellStyle name="Percent 6 15 34" xfId="21143" xr:uid="{00000000-0005-0000-0000-0000DD520000}"/>
    <cellStyle name="Percent 6 15 35" xfId="21144" xr:uid="{00000000-0005-0000-0000-0000DE520000}"/>
    <cellStyle name="Percent 6 15 4" xfId="21145" xr:uid="{00000000-0005-0000-0000-0000DF520000}"/>
    <cellStyle name="Percent 6 15 5" xfId="21146" xr:uid="{00000000-0005-0000-0000-0000E0520000}"/>
    <cellStyle name="Percent 6 15 6" xfId="21147" xr:uid="{00000000-0005-0000-0000-0000E1520000}"/>
    <cellStyle name="Percent 6 15 7" xfId="21148" xr:uid="{00000000-0005-0000-0000-0000E2520000}"/>
    <cellStyle name="Percent 6 15 8" xfId="21149" xr:uid="{00000000-0005-0000-0000-0000E3520000}"/>
    <cellStyle name="Percent 6 15 9" xfId="21150" xr:uid="{00000000-0005-0000-0000-0000E4520000}"/>
    <cellStyle name="Percent 6 16" xfId="21151" xr:uid="{00000000-0005-0000-0000-0000E5520000}"/>
    <cellStyle name="Percent 6 16 10" xfId="21152" xr:uid="{00000000-0005-0000-0000-0000E6520000}"/>
    <cellStyle name="Percent 6 16 11" xfId="21153" xr:uid="{00000000-0005-0000-0000-0000E7520000}"/>
    <cellStyle name="Percent 6 16 12" xfId="21154" xr:uid="{00000000-0005-0000-0000-0000E8520000}"/>
    <cellStyle name="Percent 6 16 13" xfId="21155" xr:uid="{00000000-0005-0000-0000-0000E9520000}"/>
    <cellStyle name="Percent 6 16 14" xfId="21156" xr:uid="{00000000-0005-0000-0000-0000EA520000}"/>
    <cellStyle name="Percent 6 16 15" xfId="21157" xr:uid="{00000000-0005-0000-0000-0000EB520000}"/>
    <cellStyle name="Percent 6 16 16" xfId="21158" xr:uid="{00000000-0005-0000-0000-0000EC520000}"/>
    <cellStyle name="Percent 6 16 17" xfId="21159" xr:uid="{00000000-0005-0000-0000-0000ED520000}"/>
    <cellStyle name="Percent 6 16 18" xfId="21160" xr:uid="{00000000-0005-0000-0000-0000EE520000}"/>
    <cellStyle name="Percent 6 16 19" xfId="21161" xr:uid="{00000000-0005-0000-0000-0000EF520000}"/>
    <cellStyle name="Percent 6 16 2" xfId="21162" xr:uid="{00000000-0005-0000-0000-0000F0520000}"/>
    <cellStyle name="Percent 6 16 20" xfId="21163" xr:uid="{00000000-0005-0000-0000-0000F1520000}"/>
    <cellStyle name="Percent 6 16 21" xfId="21164" xr:uid="{00000000-0005-0000-0000-0000F2520000}"/>
    <cellStyle name="Percent 6 16 22" xfId="21165" xr:uid="{00000000-0005-0000-0000-0000F3520000}"/>
    <cellStyle name="Percent 6 16 23" xfId="21166" xr:uid="{00000000-0005-0000-0000-0000F4520000}"/>
    <cellStyle name="Percent 6 16 24" xfId="21167" xr:uid="{00000000-0005-0000-0000-0000F5520000}"/>
    <cellStyle name="Percent 6 16 25" xfId="21168" xr:uid="{00000000-0005-0000-0000-0000F6520000}"/>
    <cellStyle name="Percent 6 16 26" xfId="21169" xr:uid="{00000000-0005-0000-0000-0000F7520000}"/>
    <cellStyle name="Percent 6 16 27" xfId="21170" xr:uid="{00000000-0005-0000-0000-0000F8520000}"/>
    <cellStyle name="Percent 6 16 28" xfId="21171" xr:uid="{00000000-0005-0000-0000-0000F9520000}"/>
    <cellStyle name="Percent 6 16 29" xfId="21172" xr:uid="{00000000-0005-0000-0000-0000FA520000}"/>
    <cellStyle name="Percent 6 16 3" xfId="21173" xr:uid="{00000000-0005-0000-0000-0000FB520000}"/>
    <cellStyle name="Percent 6 16 30" xfId="21174" xr:uid="{00000000-0005-0000-0000-0000FC520000}"/>
    <cellStyle name="Percent 6 16 31" xfId="21175" xr:uid="{00000000-0005-0000-0000-0000FD520000}"/>
    <cellStyle name="Percent 6 16 32" xfId="21176" xr:uid="{00000000-0005-0000-0000-0000FE520000}"/>
    <cellStyle name="Percent 6 16 33" xfId="21177" xr:uid="{00000000-0005-0000-0000-0000FF520000}"/>
    <cellStyle name="Percent 6 16 34" xfId="21178" xr:uid="{00000000-0005-0000-0000-000000530000}"/>
    <cellStyle name="Percent 6 16 35" xfId="21179" xr:uid="{00000000-0005-0000-0000-000001530000}"/>
    <cellStyle name="Percent 6 16 4" xfId="21180" xr:uid="{00000000-0005-0000-0000-000002530000}"/>
    <cellStyle name="Percent 6 16 5" xfId="21181" xr:uid="{00000000-0005-0000-0000-000003530000}"/>
    <cellStyle name="Percent 6 16 6" xfId="21182" xr:uid="{00000000-0005-0000-0000-000004530000}"/>
    <cellStyle name="Percent 6 16 7" xfId="21183" xr:uid="{00000000-0005-0000-0000-000005530000}"/>
    <cellStyle name="Percent 6 16 8" xfId="21184" xr:uid="{00000000-0005-0000-0000-000006530000}"/>
    <cellStyle name="Percent 6 16 9" xfId="21185" xr:uid="{00000000-0005-0000-0000-000007530000}"/>
    <cellStyle name="Percent 6 17" xfId="21186" xr:uid="{00000000-0005-0000-0000-000008530000}"/>
    <cellStyle name="Percent 6 17 10" xfId="21187" xr:uid="{00000000-0005-0000-0000-000009530000}"/>
    <cellStyle name="Percent 6 17 11" xfId="21188" xr:uid="{00000000-0005-0000-0000-00000A530000}"/>
    <cellStyle name="Percent 6 17 12" xfId="21189" xr:uid="{00000000-0005-0000-0000-00000B530000}"/>
    <cellStyle name="Percent 6 17 13" xfId="21190" xr:uid="{00000000-0005-0000-0000-00000C530000}"/>
    <cellStyle name="Percent 6 17 14" xfId="21191" xr:uid="{00000000-0005-0000-0000-00000D530000}"/>
    <cellStyle name="Percent 6 17 15" xfId="21192" xr:uid="{00000000-0005-0000-0000-00000E530000}"/>
    <cellStyle name="Percent 6 17 16" xfId="21193" xr:uid="{00000000-0005-0000-0000-00000F530000}"/>
    <cellStyle name="Percent 6 17 17" xfId="21194" xr:uid="{00000000-0005-0000-0000-000010530000}"/>
    <cellStyle name="Percent 6 17 18" xfId="21195" xr:uid="{00000000-0005-0000-0000-000011530000}"/>
    <cellStyle name="Percent 6 17 19" xfId="21196" xr:uid="{00000000-0005-0000-0000-000012530000}"/>
    <cellStyle name="Percent 6 17 2" xfId="21197" xr:uid="{00000000-0005-0000-0000-000013530000}"/>
    <cellStyle name="Percent 6 17 20" xfId="21198" xr:uid="{00000000-0005-0000-0000-000014530000}"/>
    <cellStyle name="Percent 6 17 21" xfId="21199" xr:uid="{00000000-0005-0000-0000-000015530000}"/>
    <cellStyle name="Percent 6 17 22" xfId="21200" xr:uid="{00000000-0005-0000-0000-000016530000}"/>
    <cellStyle name="Percent 6 17 23" xfId="21201" xr:uid="{00000000-0005-0000-0000-000017530000}"/>
    <cellStyle name="Percent 6 17 24" xfId="21202" xr:uid="{00000000-0005-0000-0000-000018530000}"/>
    <cellStyle name="Percent 6 17 25" xfId="21203" xr:uid="{00000000-0005-0000-0000-000019530000}"/>
    <cellStyle name="Percent 6 17 26" xfId="21204" xr:uid="{00000000-0005-0000-0000-00001A530000}"/>
    <cellStyle name="Percent 6 17 27" xfId="21205" xr:uid="{00000000-0005-0000-0000-00001B530000}"/>
    <cellStyle name="Percent 6 17 28" xfId="21206" xr:uid="{00000000-0005-0000-0000-00001C530000}"/>
    <cellStyle name="Percent 6 17 29" xfId="21207" xr:uid="{00000000-0005-0000-0000-00001D530000}"/>
    <cellStyle name="Percent 6 17 3" xfId="21208" xr:uid="{00000000-0005-0000-0000-00001E530000}"/>
    <cellStyle name="Percent 6 17 30" xfId="21209" xr:uid="{00000000-0005-0000-0000-00001F530000}"/>
    <cellStyle name="Percent 6 17 31" xfId="21210" xr:uid="{00000000-0005-0000-0000-000020530000}"/>
    <cellStyle name="Percent 6 17 32" xfId="21211" xr:uid="{00000000-0005-0000-0000-000021530000}"/>
    <cellStyle name="Percent 6 17 33" xfId="21212" xr:uid="{00000000-0005-0000-0000-000022530000}"/>
    <cellStyle name="Percent 6 17 34" xfId="21213" xr:uid="{00000000-0005-0000-0000-000023530000}"/>
    <cellStyle name="Percent 6 17 35" xfId="21214" xr:uid="{00000000-0005-0000-0000-000024530000}"/>
    <cellStyle name="Percent 6 17 4" xfId="21215" xr:uid="{00000000-0005-0000-0000-000025530000}"/>
    <cellStyle name="Percent 6 17 5" xfId="21216" xr:uid="{00000000-0005-0000-0000-000026530000}"/>
    <cellStyle name="Percent 6 17 6" xfId="21217" xr:uid="{00000000-0005-0000-0000-000027530000}"/>
    <cellStyle name="Percent 6 17 7" xfId="21218" xr:uid="{00000000-0005-0000-0000-000028530000}"/>
    <cellStyle name="Percent 6 17 8" xfId="21219" xr:uid="{00000000-0005-0000-0000-000029530000}"/>
    <cellStyle name="Percent 6 17 9" xfId="21220" xr:uid="{00000000-0005-0000-0000-00002A530000}"/>
    <cellStyle name="Percent 6 18" xfId="21221" xr:uid="{00000000-0005-0000-0000-00002B530000}"/>
    <cellStyle name="Percent 6 18 10" xfId="21222" xr:uid="{00000000-0005-0000-0000-00002C530000}"/>
    <cellStyle name="Percent 6 18 11" xfId="21223" xr:uid="{00000000-0005-0000-0000-00002D530000}"/>
    <cellStyle name="Percent 6 18 12" xfId="21224" xr:uid="{00000000-0005-0000-0000-00002E530000}"/>
    <cellStyle name="Percent 6 18 13" xfId="21225" xr:uid="{00000000-0005-0000-0000-00002F530000}"/>
    <cellStyle name="Percent 6 18 14" xfId="21226" xr:uid="{00000000-0005-0000-0000-000030530000}"/>
    <cellStyle name="Percent 6 18 15" xfId="21227" xr:uid="{00000000-0005-0000-0000-000031530000}"/>
    <cellStyle name="Percent 6 18 16" xfId="21228" xr:uid="{00000000-0005-0000-0000-000032530000}"/>
    <cellStyle name="Percent 6 18 17" xfId="21229" xr:uid="{00000000-0005-0000-0000-000033530000}"/>
    <cellStyle name="Percent 6 18 18" xfId="21230" xr:uid="{00000000-0005-0000-0000-000034530000}"/>
    <cellStyle name="Percent 6 18 19" xfId="21231" xr:uid="{00000000-0005-0000-0000-000035530000}"/>
    <cellStyle name="Percent 6 18 2" xfId="21232" xr:uid="{00000000-0005-0000-0000-000036530000}"/>
    <cellStyle name="Percent 6 18 20" xfId="21233" xr:uid="{00000000-0005-0000-0000-000037530000}"/>
    <cellStyle name="Percent 6 18 21" xfId="21234" xr:uid="{00000000-0005-0000-0000-000038530000}"/>
    <cellStyle name="Percent 6 18 22" xfId="21235" xr:uid="{00000000-0005-0000-0000-000039530000}"/>
    <cellStyle name="Percent 6 18 23" xfId="21236" xr:uid="{00000000-0005-0000-0000-00003A530000}"/>
    <cellStyle name="Percent 6 18 24" xfId="21237" xr:uid="{00000000-0005-0000-0000-00003B530000}"/>
    <cellStyle name="Percent 6 18 25" xfId="21238" xr:uid="{00000000-0005-0000-0000-00003C530000}"/>
    <cellStyle name="Percent 6 18 26" xfId="21239" xr:uid="{00000000-0005-0000-0000-00003D530000}"/>
    <cellStyle name="Percent 6 18 27" xfId="21240" xr:uid="{00000000-0005-0000-0000-00003E530000}"/>
    <cellStyle name="Percent 6 18 28" xfId="21241" xr:uid="{00000000-0005-0000-0000-00003F530000}"/>
    <cellStyle name="Percent 6 18 29" xfId="21242" xr:uid="{00000000-0005-0000-0000-000040530000}"/>
    <cellStyle name="Percent 6 18 3" xfId="21243" xr:uid="{00000000-0005-0000-0000-000041530000}"/>
    <cellStyle name="Percent 6 18 30" xfId="21244" xr:uid="{00000000-0005-0000-0000-000042530000}"/>
    <cellStyle name="Percent 6 18 31" xfId="21245" xr:uid="{00000000-0005-0000-0000-000043530000}"/>
    <cellStyle name="Percent 6 18 32" xfId="21246" xr:uid="{00000000-0005-0000-0000-000044530000}"/>
    <cellStyle name="Percent 6 18 33" xfId="21247" xr:uid="{00000000-0005-0000-0000-000045530000}"/>
    <cellStyle name="Percent 6 18 34" xfId="21248" xr:uid="{00000000-0005-0000-0000-000046530000}"/>
    <cellStyle name="Percent 6 18 35" xfId="21249" xr:uid="{00000000-0005-0000-0000-000047530000}"/>
    <cellStyle name="Percent 6 18 4" xfId="21250" xr:uid="{00000000-0005-0000-0000-000048530000}"/>
    <cellStyle name="Percent 6 18 5" xfId="21251" xr:uid="{00000000-0005-0000-0000-000049530000}"/>
    <cellStyle name="Percent 6 18 6" xfId="21252" xr:uid="{00000000-0005-0000-0000-00004A530000}"/>
    <cellStyle name="Percent 6 18 7" xfId="21253" xr:uid="{00000000-0005-0000-0000-00004B530000}"/>
    <cellStyle name="Percent 6 18 8" xfId="21254" xr:uid="{00000000-0005-0000-0000-00004C530000}"/>
    <cellStyle name="Percent 6 18 9" xfId="21255" xr:uid="{00000000-0005-0000-0000-00004D530000}"/>
    <cellStyle name="Percent 6 19" xfId="21256" xr:uid="{00000000-0005-0000-0000-00004E530000}"/>
    <cellStyle name="Percent 6 19 10" xfId="21257" xr:uid="{00000000-0005-0000-0000-00004F530000}"/>
    <cellStyle name="Percent 6 19 11" xfId="21258" xr:uid="{00000000-0005-0000-0000-000050530000}"/>
    <cellStyle name="Percent 6 19 12" xfId="21259" xr:uid="{00000000-0005-0000-0000-000051530000}"/>
    <cellStyle name="Percent 6 19 13" xfId="21260" xr:uid="{00000000-0005-0000-0000-000052530000}"/>
    <cellStyle name="Percent 6 19 14" xfId="21261" xr:uid="{00000000-0005-0000-0000-000053530000}"/>
    <cellStyle name="Percent 6 19 15" xfId="21262" xr:uid="{00000000-0005-0000-0000-000054530000}"/>
    <cellStyle name="Percent 6 19 16" xfId="21263" xr:uid="{00000000-0005-0000-0000-000055530000}"/>
    <cellStyle name="Percent 6 19 17" xfId="21264" xr:uid="{00000000-0005-0000-0000-000056530000}"/>
    <cellStyle name="Percent 6 19 18" xfId="21265" xr:uid="{00000000-0005-0000-0000-000057530000}"/>
    <cellStyle name="Percent 6 19 19" xfId="21266" xr:uid="{00000000-0005-0000-0000-000058530000}"/>
    <cellStyle name="Percent 6 19 2" xfId="21267" xr:uid="{00000000-0005-0000-0000-000059530000}"/>
    <cellStyle name="Percent 6 19 20" xfId="21268" xr:uid="{00000000-0005-0000-0000-00005A530000}"/>
    <cellStyle name="Percent 6 19 21" xfId="21269" xr:uid="{00000000-0005-0000-0000-00005B530000}"/>
    <cellStyle name="Percent 6 19 22" xfId="21270" xr:uid="{00000000-0005-0000-0000-00005C530000}"/>
    <cellStyle name="Percent 6 19 23" xfId="21271" xr:uid="{00000000-0005-0000-0000-00005D530000}"/>
    <cellStyle name="Percent 6 19 24" xfId="21272" xr:uid="{00000000-0005-0000-0000-00005E530000}"/>
    <cellStyle name="Percent 6 19 25" xfId="21273" xr:uid="{00000000-0005-0000-0000-00005F530000}"/>
    <cellStyle name="Percent 6 19 26" xfId="21274" xr:uid="{00000000-0005-0000-0000-000060530000}"/>
    <cellStyle name="Percent 6 19 27" xfId="21275" xr:uid="{00000000-0005-0000-0000-000061530000}"/>
    <cellStyle name="Percent 6 19 28" xfId="21276" xr:uid="{00000000-0005-0000-0000-000062530000}"/>
    <cellStyle name="Percent 6 19 29" xfId="21277" xr:uid="{00000000-0005-0000-0000-000063530000}"/>
    <cellStyle name="Percent 6 19 3" xfId="21278" xr:uid="{00000000-0005-0000-0000-000064530000}"/>
    <cellStyle name="Percent 6 19 30" xfId="21279" xr:uid="{00000000-0005-0000-0000-000065530000}"/>
    <cellStyle name="Percent 6 19 31" xfId="21280" xr:uid="{00000000-0005-0000-0000-000066530000}"/>
    <cellStyle name="Percent 6 19 32" xfId="21281" xr:uid="{00000000-0005-0000-0000-000067530000}"/>
    <cellStyle name="Percent 6 19 33" xfId="21282" xr:uid="{00000000-0005-0000-0000-000068530000}"/>
    <cellStyle name="Percent 6 19 34" xfId="21283" xr:uid="{00000000-0005-0000-0000-000069530000}"/>
    <cellStyle name="Percent 6 19 35" xfId="21284" xr:uid="{00000000-0005-0000-0000-00006A530000}"/>
    <cellStyle name="Percent 6 19 4" xfId="21285" xr:uid="{00000000-0005-0000-0000-00006B530000}"/>
    <cellStyle name="Percent 6 19 5" xfId="21286" xr:uid="{00000000-0005-0000-0000-00006C530000}"/>
    <cellStyle name="Percent 6 19 6" xfId="21287" xr:uid="{00000000-0005-0000-0000-00006D530000}"/>
    <cellStyle name="Percent 6 19 7" xfId="21288" xr:uid="{00000000-0005-0000-0000-00006E530000}"/>
    <cellStyle name="Percent 6 19 8" xfId="21289" xr:uid="{00000000-0005-0000-0000-00006F530000}"/>
    <cellStyle name="Percent 6 19 9" xfId="21290" xr:uid="{00000000-0005-0000-0000-000070530000}"/>
    <cellStyle name="Percent 6 2" xfId="21291" xr:uid="{00000000-0005-0000-0000-000071530000}"/>
    <cellStyle name="Percent 6 2 10" xfId="21292" xr:uid="{00000000-0005-0000-0000-000072530000}"/>
    <cellStyle name="Percent 6 2 11" xfId="21293" xr:uid="{00000000-0005-0000-0000-000073530000}"/>
    <cellStyle name="Percent 6 2 12" xfId="21294" xr:uid="{00000000-0005-0000-0000-000074530000}"/>
    <cellStyle name="Percent 6 2 13" xfId="21295" xr:uid="{00000000-0005-0000-0000-000075530000}"/>
    <cellStyle name="Percent 6 2 14" xfId="21296" xr:uid="{00000000-0005-0000-0000-000076530000}"/>
    <cellStyle name="Percent 6 2 15" xfId="21297" xr:uid="{00000000-0005-0000-0000-000077530000}"/>
    <cellStyle name="Percent 6 2 16" xfId="21298" xr:uid="{00000000-0005-0000-0000-000078530000}"/>
    <cellStyle name="Percent 6 2 17" xfId="21299" xr:uid="{00000000-0005-0000-0000-000079530000}"/>
    <cellStyle name="Percent 6 2 18" xfId="21300" xr:uid="{00000000-0005-0000-0000-00007A530000}"/>
    <cellStyle name="Percent 6 2 19" xfId="21301" xr:uid="{00000000-0005-0000-0000-00007B530000}"/>
    <cellStyle name="Percent 6 2 2" xfId="21302" xr:uid="{00000000-0005-0000-0000-00007C530000}"/>
    <cellStyle name="Percent 6 2 20" xfId="21303" xr:uid="{00000000-0005-0000-0000-00007D530000}"/>
    <cellStyle name="Percent 6 2 21" xfId="21304" xr:uid="{00000000-0005-0000-0000-00007E530000}"/>
    <cellStyle name="Percent 6 2 22" xfId="21305" xr:uid="{00000000-0005-0000-0000-00007F530000}"/>
    <cellStyle name="Percent 6 2 23" xfId="21306" xr:uid="{00000000-0005-0000-0000-000080530000}"/>
    <cellStyle name="Percent 6 2 24" xfId="21307" xr:uid="{00000000-0005-0000-0000-000081530000}"/>
    <cellStyle name="Percent 6 2 25" xfId="21308" xr:uid="{00000000-0005-0000-0000-000082530000}"/>
    <cellStyle name="Percent 6 2 26" xfId="21309" xr:uid="{00000000-0005-0000-0000-000083530000}"/>
    <cellStyle name="Percent 6 2 27" xfId="21310" xr:uid="{00000000-0005-0000-0000-000084530000}"/>
    <cellStyle name="Percent 6 2 28" xfId="21311" xr:uid="{00000000-0005-0000-0000-000085530000}"/>
    <cellStyle name="Percent 6 2 29" xfId="21312" xr:uid="{00000000-0005-0000-0000-000086530000}"/>
    <cellStyle name="Percent 6 2 3" xfId="21313" xr:uid="{00000000-0005-0000-0000-000087530000}"/>
    <cellStyle name="Percent 6 2 30" xfId="21314" xr:uid="{00000000-0005-0000-0000-000088530000}"/>
    <cellStyle name="Percent 6 2 31" xfId="21315" xr:uid="{00000000-0005-0000-0000-000089530000}"/>
    <cellStyle name="Percent 6 2 32" xfId="21316" xr:uid="{00000000-0005-0000-0000-00008A530000}"/>
    <cellStyle name="Percent 6 2 33" xfId="21317" xr:uid="{00000000-0005-0000-0000-00008B530000}"/>
    <cellStyle name="Percent 6 2 34" xfId="21318" xr:uid="{00000000-0005-0000-0000-00008C530000}"/>
    <cellStyle name="Percent 6 2 35" xfId="21319" xr:uid="{00000000-0005-0000-0000-00008D530000}"/>
    <cellStyle name="Percent 6 2 4" xfId="21320" xr:uid="{00000000-0005-0000-0000-00008E530000}"/>
    <cellStyle name="Percent 6 2 5" xfId="21321" xr:uid="{00000000-0005-0000-0000-00008F530000}"/>
    <cellStyle name="Percent 6 2 6" xfId="21322" xr:uid="{00000000-0005-0000-0000-000090530000}"/>
    <cellStyle name="Percent 6 2 7" xfId="21323" xr:uid="{00000000-0005-0000-0000-000091530000}"/>
    <cellStyle name="Percent 6 2 8" xfId="21324" xr:uid="{00000000-0005-0000-0000-000092530000}"/>
    <cellStyle name="Percent 6 2 9" xfId="21325" xr:uid="{00000000-0005-0000-0000-000093530000}"/>
    <cellStyle name="Percent 6 20" xfId="21326" xr:uid="{00000000-0005-0000-0000-000094530000}"/>
    <cellStyle name="Percent 6 20 10" xfId="21327" xr:uid="{00000000-0005-0000-0000-000095530000}"/>
    <cellStyle name="Percent 6 20 11" xfId="21328" xr:uid="{00000000-0005-0000-0000-000096530000}"/>
    <cellStyle name="Percent 6 20 12" xfId="21329" xr:uid="{00000000-0005-0000-0000-000097530000}"/>
    <cellStyle name="Percent 6 20 13" xfId="21330" xr:uid="{00000000-0005-0000-0000-000098530000}"/>
    <cellStyle name="Percent 6 20 14" xfId="21331" xr:uid="{00000000-0005-0000-0000-000099530000}"/>
    <cellStyle name="Percent 6 20 15" xfId="21332" xr:uid="{00000000-0005-0000-0000-00009A530000}"/>
    <cellStyle name="Percent 6 20 16" xfId="21333" xr:uid="{00000000-0005-0000-0000-00009B530000}"/>
    <cellStyle name="Percent 6 20 17" xfId="21334" xr:uid="{00000000-0005-0000-0000-00009C530000}"/>
    <cellStyle name="Percent 6 20 18" xfId="21335" xr:uid="{00000000-0005-0000-0000-00009D530000}"/>
    <cellStyle name="Percent 6 20 19" xfId="21336" xr:uid="{00000000-0005-0000-0000-00009E530000}"/>
    <cellStyle name="Percent 6 20 2" xfId="21337" xr:uid="{00000000-0005-0000-0000-00009F530000}"/>
    <cellStyle name="Percent 6 20 20" xfId="21338" xr:uid="{00000000-0005-0000-0000-0000A0530000}"/>
    <cellStyle name="Percent 6 20 21" xfId="21339" xr:uid="{00000000-0005-0000-0000-0000A1530000}"/>
    <cellStyle name="Percent 6 20 22" xfId="21340" xr:uid="{00000000-0005-0000-0000-0000A2530000}"/>
    <cellStyle name="Percent 6 20 23" xfId="21341" xr:uid="{00000000-0005-0000-0000-0000A3530000}"/>
    <cellStyle name="Percent 6 20 24" xfId="21342" xr:uid="{00000000-0005-0000-0000-0000A4530000}"/>
    <cellStyle name="Percent 6 20 25" xfId="21343" xr:uid="{00000000-0005-0000-0000-0000A5530000}"/>
    <cellStyle name="Percent 6 20 26" xfId="21344" xr:uid="{00000000-0005-0000-0000-0000A6530000}"/>
    <cellStyle name="Percent 6 20 27" xfId="21345" xr:uid="{00000000-0005-0000-0000-0000A7530000}"/>
    <cellStyle name="Percent 6 20 28" xfId="21346" xr:uid="{00000000-0005-0000-0000-0000A8530000}"/>
    <cellStyle name="Percent 6 20 29" xfId="21347" xr:uid="{00000000-0005-0000-0000-0000A9530000}"/>
    <cellStyle name="Percent 6 20 3" xfId="21348" xr:uid="{00000000-0005-0000-0000-0000AA530000}"/>
    <cellStyle name="Percent 6 20 30" xfId="21349" xr:uid="{00000000-0005-0000-0000-0000AB530000}"/>
    <cellStyle name="Percent 6 20 31" xfId="21350" xr:uid="{00000000-0005-0000-0000-0000AC530000}"/>
    <cellStyle name="Percent 6 20 32" xfId="21351" xr:uid="{00000000-0005-0000-0000-0000AD530000}"/>
    <cellStyle name="Percent 6 20 33" xfId="21352" xr:uid="{00000000-0005-0000-0000-0000AE530000}"/>
    <cellStyle name="Percent 6 20 34" xfId="21353" xr:uid="{00000000-0005-0000-0000-0000AF530000}"/>
    <cellStyle name="Percent 6 20 35" xfId="21354" xr:uid="{00000000-0005-0000-0000-0000B0530000}"/>
    <cellStyle name="Percent 6 20 4" xfId="21355" xr:uid="{00000000-0005-0000-0000-0000B1530000}"/>
    <cellStyle name="Percent 6 20 5" xfId="21356" xr:uid="{00000000-0005-0000-0000-0000B2530000}"/>
    <cellStyle name="Percent 6 20 6" xfId="21357" xr:uid="{00000000-0005-0000-0000-0000B3530000}"/>
    <cellStyle name="Percent 6 20 7" xfId="21358" xr:uid="{00000000-0005-0000-0000-0000B4530000}"/>
    <cellStyle name="Percent 6 20 8" xfId="21359" xr:uid="{00000000-0005-0000-0000-0000B5530000}"/>
    <cellStyle name="Percent 6 20 9" xfId="21360" xr:uid="{00000000-0005-0000-0000-0000B6530000}"/>
    <cellStyle name="Percent 6 21" xfId="21361" xr:uid="{00000000-0005-0000-0000-0000B7530000}"/>
    <cellStyle name="Percent 6 21 10" xfId="21362" xr:uid="{00000000-0005-0000-0000-0000B8530000}"/>
    <cellStyle name="Percent 6 21 11" xfId="21363" xr:uid="{00000000-0005-0000-0000-0000B9530000}"/>
    <cellStyle name="Percent 6 21 12" xfId="21364" xr:uid="{00000000-0005-0000-0000-0000BA530000}"/>
    <cellStyle name="Percent 6 21 13" xfId="21365" xr:uid="{00000000-0005-0000-0000-0000BB530000}"/>
    <cellStyle name="Percent 6 21 14" xfId="21366" xr:uid="{00000000-0005-0000-0000-0000BC530000}"/>
    <cellStyle name="Percent 6 21 15" xfId="21367" xr:uid="{00000000-0005-0000-0000-0000BD530000}"/>
    <cellStyle name="Percent 6 21 16" xfId="21368" xr:uid="{00000000-0005-0000-0000-0000BE530000}"/>
    <cellStyle name="Percent 6 21 17" xfId="21369" xr:uid="{00000000-0005-0000-0000-0000BF530000}"/>
    <cellStyle name="Percent 6 21 18" xfId="21370" xr:uid="{00000000-0005-0000-0000-0000C0530000}"/>
    <cellStyle name="Percent 6 21 19" xfId="21371" xr:uid="{00000000-0005-0000-0000-0000C1530000}"/>
    <cellStyle name="Percent 6 21 2" xfId="21372" xr:uid="{00000000-0005-0000-0000-0000C2530000}"/>
    <cellStyle name="Percent 6 21 20" xfId="21373" xr:uid="{00000000-0005-0000-0000-0000C3530000}"/>
    <cellStyle name="Percent 6 21 21" xfId="21374" xr:uid="{00000000-0005-0000-0000-0000C4530000}"/>
    <cellStyle name="Percent 6 21 22" xfId="21375" xr:uid="{00000000-0005-0000-0000-0000C5530000}"/>
    <cellStyle name="Percent 6 21 23" xfId="21376" xr:uid="{00000000-0005-0000-0000-0000C6530000}"/>
    <cellStyle name="Percent 6 21 24" xfId="21377" xr:uid="{00000000-0005-0000-0000-0000C7530000}"/>
    <cellStyle name="Percent 6 21 25" xfId="21378" xr:uid="{00000000-0005-0000-0000-0000C8530000}"/>
    <cellStyle name="Percent 6 21 26" xfId="21379" xr:uid="{00000000-0005-0000-0000-0000C9530000}"/>
    <cellStyle name="Percent 6 21 27" xfId="21380" xr:uid="{00000000-0005-0000-0000-0000CA530000}"/>
    <cellStyle name="Percent 6 21 28" xfId="21381" xr:uid="{00000000-0005-0000-0000-0000CB530000}"/>
    <cellStyle name="Percent 6 21 29" xfId="21382" xr:uid="{00000000-0005-0000-0000-0000CC530000}"/>
    <cellStyle name="Percent 6 21 3" xfId="21383" xr:uid="{00000000-0005-0000-0000-0000CD530000}"/>
    <cellStyle name="Percent 6 21 30" xfId="21384" xr:uid="{00000000-0005-0000-0000-0000CE530000}"/>
    <cellStyle name="Percent 6 21 31" xfId="21385" xr:uid="{00000000-0005-0000-0000-0000CF530000}"/>
    <cellStyle name="Percent 6 21 32" xfId="21386" xr:uid="{00000000-0005-0000-0000-0000D0530000}"/>
    <cellStyle name="Percent 6 21 33" xfId="21387" xr:uid="{00000000-0005-0000-0000-0000D1530000}"/>
    <cellStyle name="Percent 6 21 34" xfId="21388" xr:uid="{00000000-0005-0000-0000-0000D2530000}"/>
    <cellStyle name="Percent 6 21 35" xfId="21389" xr:uid="{00000000-0005-0000-0000-0000D3530000}"/>
    <cellStyle name="Percent 6 21 4" xfId="21390" xr:uid="{00000000-0005-0000-0000-0000D4530000}"/>
    <cellStyle name="Percent 6 21 5" xfId="21391" xr:uid="{00000000-0005-0000-0000-0000D5530000}"/>
    <cellStyle name="Percent 6 21 6" xfId="21392" xr:uid="{00000000-0005-0000-0000-0000D6530000}"/>
    <cellStyle name="Percent 6 21 7" xfId="21393" xr:uid="{00000000-0005-0000-0000-0000D7530000}"/>
    <cellStyle name="Percent 6 21 8" xfId="21394" xr:uid="{00000000-0005-0000-0000-0000D8530000}"/>
    <cellStyle name="Percent 6 21 9" xfId="21395" xr:uid="{00000000-0005-0000-0000-0000D9530000}"/>
    <cellStyle name="Percent 6 22" xfId="21396" xr:uid="{00000000-0005-0000-0000-0000DA530000}"/>
    <cellStyle name="Percent 6 22 10" xfId="21397" xr:uid="{00000000-0005-0000-0000-0000DB530000}"/>
    <cellStyle name="Percent 6 22 11" xfId="21398" xr:uid="{00000000-0005-0000-0000-0000DC530000}"/>
    <cellStyle name="Percent 6 22 12" xfId="21399" xr:uid="{00000000-0005-0000-0000-0000DD530000}"/>
    <cellStyle name="Percent 6 22 13" xfId="21400" xr:uid="{00000000-0005-0000-0000-0000DE530000}"/>
    <cellStyle name="Percent 6 22 14" xfId="21401" xr:uid="{00000000-0005-0000-0000-0000DF530000}"/>
    <cellStyle name="Percent 6 22 15" xfId="21402" xr:uid="{00000000-0005-0000-0000-0000E0530000}"/>
    <cellStyle name="Percent 6 22 16" xfId="21403" xr:uid="{00000000-0005-0000-0000-0000E1530000}"/>
    <cellStyle name="Percent 6 22 17" xfId="21404" xr:uid="{00000000-0005-0000-0000-0000E2530000}"/>
    <cellStyle name="Percent 6 22 18" xfId="21405" xr:uid="{00000000-0005-0000-0000-0000E3530000}"/>
    <cellStyle name="Percent 6 22 19" xfId="21406" xr:uid="{00000000-0005-0000-0000-0000E4530000}"/>
    <cellStyle name="Percent 6 22 2" xfId="21407" xr:uid="{00000000-0005-0000-0000-0000E5530000}"/>
    <cellStyle name="Percent 6 22 20" xfId="21408" xr:uid="{00000000-0005-0000-0000-0000E6530000}"/>
    <cellStyle name="Percent 6 22 21" xfId="21409" xr:uid="{00000000-0005-0000-0000-0000E7530000}"/>
    <cellStyle name="Percent 6 22 22" xfId="21410" xr:uid="{00000000-0005-0000-0000-0000E8530000}"/>
    <cellStyle name="Percent 6 22 23" xfId="21411" xr:uid="{00000000-0005-0000-0000-0000E9530000}"/>
    <cellStyle name="Percent 6 22 24" xfId="21412" xr:uid="{00000000-0005-0000-0000-0000EA530000}"/>
    <cellStyle name="Percent 6 22 25" xfId="21413" xr:uid="{00000000-0005-0000-0000-0000EB530000}"/>
    <cellStyle name="Percent 6 22 26" xfId="21414" xr:uid="{00000000-0005-0000-0000-0000EC530000}"/>
    <cellStyle name="Percent 6 22 27" xfId="21415" xr:uid="{00000000-0005-0000-0000-0000ED530000}"/>
    <cellStyle name="Percent 6 22 28" xfId="21416" xr:uid="{00000000-0005-0000-0000-0000EE530000}"/>
    <cellStyle name="Percent 6 22 29" xfId="21417" xr:uid="{00000000-0005-0000-0000-0000EF530000}"/>
    <cellStyle name="Percent 6 22 3" xfId="21418" xr:uid="{00000000-0005-0000-0000-0000F0530000}"/>
    <cellStyle name="Percent 6 22 30" xfId="21419" xr:uid="{00000000-0005-0000-0000-0000F1530000}"/>
    <cellStyle name="Percent 6 22 31" xfId="21420" xr:uid="{00000000-0005-0000-0000-0000F2530000}"/>
    <cellStyle name="Percent 6 22 32" xfId="21421" xr:uid="{00000000-0005-0000-0000-0000F3530000}"/>
    <cellStyle name="Percent 6 22 33" xfId="21422" xr:uid="{00000000-0005-0000-0000-0000F4530000}"/>
    <cellStyle name="Percent 6 22 34" xfId="21423" xr:uid="{00000000-0005-0000-0000-0000F5530000}"/>
    <cellStyle name="Percent 6 22 35" xfId="21424" xr:uid="{00000000-0005-0000-0000-0000F6530000}"/>
    <cellStyle name="Percent 6 22 4" xfId="21425" xr:uid="{00000000-0005-0000-0000-0000F7530000}"/>
    <cellStyle name="Percent 6 22 5" xfId="21426" xr:uid="{00000000-0005-0000-0000-0000F8530000}"/>
    <cellStyle name="Percent 6 22 6" xfId="21427" xr:uid="{00000000-0005-0000-0000-0000F9530000}"/>
    <cellStyle name="Percent 6 22 7" xfId="21428" xr:uid="{00000000-0005-0000-0000-0000FA530000}"/>
    <cellStyle name="Percent 6 22 8" xfId="21429" xr:uid="{00000000-0005-0000-0000-0000FB530000}"/>
    <cellStyle name="Percent 6 22 9" xfId="21430" xr:uid="{00000000-0005-0000-0000-0000FC530000}"/>
    <cellStyle name="Percent 6 23" xfId="21431" xr:uid="{00000000-0005-0000-0000-0000FD530000}"/>
    <cellStyle name="Percent 6 23 10" xfId="21432" xr:uid="{00000000-0005-0000-0000-0000FE530000}"/>
    <cellStyle name="Percent 6 23 11" xfId="21433" xr:uid="{00000000-0005-0000-0000-0000FF530000}"/>
    <cellStyle name="Percent 6 23 12" xfId="21434" xr:uid="{00000000-0005-0000-0000-000000540000}"/>
    <cellStyle name="Percent 6 23 13" xfId="21435" xr:uid="{00000000-0005-0000-0000-000001540000}"/>
    <cellStyle name="Percent 6 23 14" xfId="21436" xr:uid="{00000000-0005-0000-0000-000002540000}"/>
    <cellStyle name="Percent 6 23 15" xfId="21437" xr:uid="{00000000-0005-0000-0000-000003540000}"/>
    <cellStyle name="Percent 6 23 16" xfId="21438" xr:uid="{00000000-0005-0000-0000-000004540000}"/>
    <cellStyle name="Percent 6 23 17" xfId="21439" xr:uid="{00000000-0005-0000-0000-000005540000}"/>
    <cellStyle name="Percent 6 23 18" xfId="21440" xr:uid="{00000000-0005-0000-0000-000006540000}"/>
    <cellStyle name="Percent 6 23 19" xfId="21441" xr:uid="{00000000-0005-0000-0000-000007540000}"/>
    <cellStyle name="Percent 6 23 2" xfId="21442" xr:uid="{00000000-0005-0000-0000-000008540000}"/>
    <cellStyle name="Percent 6 23 20" xfId="21443" xr:uid="{00000000-0005-0000-0000-000009540000}"/>
    <cellStyle name="Percent 6 23 21" xfId="21444" xr:uid="{00000000-0005-0000-0000-00000A540000}"/>
    <cellStyle name="Percent 6 23 22" xfId="21445" xr:uid="{00000000-0005-0000-0000-00000B540000}"/>
    <cellStyle name="Percent 6 23 23" xfId="21446" xr:uid="{00000000-0005-0000-0000-00000C540000}"/>
    <cellStyle name="Percent 6 23 24" xfId="21447" xr:uid="{00000000-0005-0000-0000-00000D540000}"/>
    <cellStyle name="Percent 6 23 25" xfId="21448" xr:uid="{00000000-0005-0000-0000-00000E540000}"/>
    <cellStyle name="Percent 6 23 26" xfId="21449" xr:uid="{00000000-0005-0000-0000-00000F540000}"/>
    <cellStyle name="Percent 6 23 27" xfId="21450" xr:uid="{00000000-0005-0000-0000-000010540000}"/>
    <cellStyle name="Percent 6 23 28" xfId="21451" xr:uid="{00000000-0005-0000-0000-000011540000}"/>
    <cellStyle name="Percent 6 23 29" xfId="21452" xr:uid="{00000000-0005-0000-0000-000012540000}"/>
    <cellStyle name="Percent 6 23 3" xfId="21453" xr:uid="{00000000-0005-0000-0000-000013540000}"/>
    <cellStyle name="Percent 6 23 30" xfId="21454" xr:uid="{00000000-0005-0000-0000-000014540000}"/>
    <cellStyle name="Percent 6 23 31" xfId="21455" xr:uid="{00000000-0005-0000-0000-000015540000}"/>
    <cellStyle name="Percent 6 23 32" xfId="21456" xr:uid="{00000000-0005-0000-0000-000016540000}"/>
    <cellStyle name="Percent 6 23 33" xfId="21457" xr:uid="{00000000-0005-0000-0000-000017540000}"/>
    <cellStyle name="Percent 6 23 34" xfId="21458" xr:uid="{00000000-0005-0000-0000-000018540000}"/>
    <cellStyle name="Percent 6 23 35" xfId="21459" xr:uid="{00000000-0005-0000-0000-000019540000}"/>
    <cellStyle name="Percent 6 23 4" xfId="21460" xr:uid="{00000000-0005-0000-0000-00001A540000}"/>
    <cellStyle name="Percent 6 23 5" xfId="21461" xr:uid="{00000000-0005-0000-0000-00001B540000}"/>
    <cellStyle name="Percent 6 23 6" xfId="21462" xr:uid="{00000000-0005-0000-0000-00001C540000}"/>
    <cellStyle name="Percent 6 23 7" xfId="21463" xr:uid="{00000000-0005-0000-0000-00001D540000}"/>
    <cellStyle name="Percent 6 23 8" xfId="21464" xr:uid="{00000000-0005-0000-0000-00001E540000}"/>
    <cellStyle name="Percent 6 23 9" xfId="21465" xr:uid="{00000000-0005-0000-0000-00001F540000}"/>
    <cellStyle name="Percent 6 24" xfId="21466" xr:uid="{00000000-0005-0000-0000-000020540000}"/>
    <cellStyle name="Percent 6 24 10" xfId="21467" xr:uid="{00000000-0005-0000-0000-000021540000}"/>
    <cellStyle name="Percent 6 24 11" xfId="21468" xr:uid="{00000000-0005-0000-0000-000022540000}"/>
    <cellStyle name="Percent 6 24 12" xfId="21469" xr:uid="{00000000-0005-0000-0000-000023540000}"/>
    <cellStyle name="Percent 6 24 13" xfId="21470" xr:uid="{00000000-0005-0000-0000-000024540000}"/>
    <cellStyle name="Percent 6 24 14" xfId="21471" xr:uid="{00000000-0005-0000-0000-000025540000}"/>
    <cellStyle name="Percent 6 24 15" xfId="21472" xr:uid="{00000000-0005-0000-0000-000026540000}"/>
    <cellStyle name="Percent 6 24 16" xfId="21473" xr:uid="{00000000-0005-0000-0000-000027540000}"/>
    <cellStyle name="Percent 6 24 17" xfId="21474" xr:uid="{00000000-0005-0000-0000-000028540000}"/>
    <cellStyle name="Percent 6 24 18" xfId="21475" xr:uid="{00000000-0005-0000-0000-000029540000}"/>
    <cellStyle name="Percent 6 24 19" xfId="21476" xr:uid="{00000000-0005-0000-0000-00002A540000}"/>
    <cellStyle name="Percent 6 24 2" xfId="21477" xr:uid="{00000000-0005-0000-0000-00002B540000}"/>
    <cellStyle name="Percent 6 24 20" xfId="21478" xr:uid="{00000000-0005-0000-0000-00002C540000}"/>
    <cellStyle name="Percent 6 24 21" xfId="21479" xr:uid="{00000000-0005-0000-0000-00002D540000}"/>
    <cellStyle name="Percent 6 24 22" xfId="21480" xr:uid="{00000000-0005-0000-0000-00002E540000}"/>
    <cellStyle name="Percent 6 24 23" xfId="21481" xr:uid="{00000000-0005-0000-0000-00002F540000}"/>
    <cellStyle name="Percent 6 24 24" xfId="21482" xr:uid="{00000000-0005-0000-0000-000030540000}"/>
    <cellStyle name="Percent 6 24 25" xfId="21483" xr:uid="{00000000-0005-0000-0000-000031540000}"/>
    <cellStyle name="Percent 6 24 26" xfId="21484" xr:uid="{00000000-0005-0000-0000-000032540000}"/>
    <cellStyle name="Percent 6 24 27" xfId="21485" xr:uid="{00000000-0005-0000-0000-000033540000}"/>
    <cellStyle name="Percent 6 24 28" xfId="21486" xr:uid="{00000000-0005-0000-0000-000034540000}"/>
    <cellStyle name="Percent 6 24 29" xfId="21487" xr:uid="{00000000-0005-0000-0000-000035540000}"/>
    <cellStyle name="Percent 6 24 3" xfId="21488" xr:uid="{00000000-0005-0000-0000-000036540000}"/>
    <cellStyle name="Percent 6 24 30" xfId="21489" xr:uid="{00000000-0005-0000-0000-000037540000}"/>
    <cellStyle name="Percent 6 24 31" xfId="21490" xr:uid="{00000000-0005-0000-0000-000038540000}"/>
    <cellStyle name="Percent 6 24 32" xfId="21491" xr:uid="{00000000-0005-0000-0000-000039540000}"/>
    <cellStyle name="Percent 6 24 33" xfId="21492" xr:uid="{00000000-0005-0000-0000-00003A540000}"/>
    <cellStyle name="Percent 6 24 34" xfId="21493" xr:uid="{00000000-0005-0000-0000-00003B540000}"/>
    <cellStyle name="Percent 6 24 35" xfId="21494" xr:uid="{00000000-0005-0000-0000-00003C540000}"/>
    <cellStyle name="Percent 6 24 4" xfId="21495" xr:uid="{00000000-0005-0000-0000-00003D540000}"/>
    <cellStyle name="Percent 6 24 5" xfId="21496" xr:uid="{00000000-0005-0000-0000-00003E540000}"/>
    <cellStyle name="Percent 6 24 6" xfId="21497" xr:uid="{00000000-0005-0000-0000-00003F540000}"/>
    <cellStyle name="Percent 6 24 7" xfId="21498" xr:uid="{00000000-0005-0000-0000-000040540000}"/>
    <cellStyle name="Percent 6 24 8" xfId="21499" xr:uid="{00000000-0005-0000-0000-000041540000}"/>
    <cellStyle name="Percent 6 24 9" xfId="21500" xr:uid="{00000000-0005-0000-0000-000042540000}"/>
    <cellStyle name="Percent 6 25" xfId="21501" xr:uid="{00000000-0005-0000-0000-000043540000}"/>
    <cellStyle name="Percent 6 25 10" xfId="21502" xr:uid="{00000000-0005-0000-0000-000044540000}"/>
    <cellStyle name="Percent 6 25 11" xfId="21503" xr:uid="{00000000-0005-0000-0000-000045540000}"/>
    <cellStyle name="Percent 6 25 12" xfId="21504" xr:uid="{00000000-0005-0000-0000-000046540000}"/>
    <cellStyle name="Percent 6 25 13" xfId="21505" xr:uid="{00000000-0005-0000-0000-000047540000}"/>
    <cellStyle name="Percent 6 25 14" xfId="21506" xr:uid="{00000000-0005-0000-0000-000048540000}"/>
    <cellStyle name="Percent 6 25 15" xfId="21507" xr:uid="{00000000-0005-0000-0000-000049540000}"/>
    <cellStyle name="Percent 6 25 16" xfId="21508" xr:uid="{00000000-0005-0000-0000-00004A540000}"/>
    <cellStyle name="Percent 6 25 17" xfId="21509" xr:uid="{00000000-0005-0000-0000-00004B540000}"/>
    <cellStyle name="Percent 6 25 18" xfId="21510" xr:uid="{00000000-0005-0000-0000-00004C540000}"/>
    <cellStyle name="Percent 6 25 19" xfId="21511" xr:uid="{00000000-0005-0000-0000-00004D540000}"/>
    <cellStyle name="Percent 6 25 2" xfId="21512" xr:uid="{00000000-0005-0000-0000-00004E540000}"/>
    <cellStyle name="Percent 6 25 20" xfId="21513" xr:uid="{00000000-0005-0000-0000-00004F540000}"/>
    <cellStyle name="Percent 6 25 21" xfId="21514" xr:uid="{00000000-0005-0000-0000-000050540000}"/>
    <cellStyle name="Percent 6 25 22" xfId="21515" xr:uid="{00000000-0005-0000-0000-000051540000}"/>
    <cellStyle name="Percent 6 25 23" xfId="21516" xr:uid="{00000000-0005-0000-0000-000052540000}"/>
    <cellStyle name="Percent 6 25 24" xfId="21517" xr:uid="{00000000-0005-0000-0000-000053540000}"/>
    <cellStyle name="Percent 6 25 25" xfId="21518" xr:uid="{00000000-0005-0000-0000-000054540000}"/>
    <cellStyle name="Percent 6 25 26" xfId="21519" xr:uid="{00000000-0005-0000-0000-000055540000}"/>
    <cellStyle name="Percent 6 25 27" xfId="21520" xr:uid="{00000000-0005-0000-0000-000056540000}"/>
    <cellStyle name="Percent 6 25 28" xfId="21521" xr:uid="{00000000-0005-0000-0000-000057540000}"/>
    <cellStyle name="Percent 6 25 29" xfId="21522" xr:uid="{00000000-0005-0000-0000-000058540000}"/>
    <cellStyle name="Percent 6 25 3" xfId="21523" xr:uid="{00000000-0005-0000-0000-000059540000}"/>
    <cellStyle name="Percent 6 25 30" xfId="21524" xr:uid="{00000000-0005-0000-0000-00005A540000}"/>
    <cellStyle name="Percent 6 25 31" xfId="21525" xr:uid="{00000000-0005-0000-0000-00005B540000}"/>
    <cellStyle name="Percent 6 25 32" xfId="21526" xr:uid="{00000000-0005-0000-0000-00005C540000}"/>
    <cellStyle name="Percent 6 25 33" xfId="21527" xr:uid="{00000000-0005-0000-0000-00005D540000}"/>
    <cellStyle name="Percent 6 25 34" xfId="21528" xr:uid="{00000000-0005-0000-0000-00005E540000}"/>
    <cellStyle name="Percent 6 25 35" xfId="21529" xr:uid="{00000000-0005-0000-0000-00005F540000}"/>
    <cellStyle name="Percent 6 25 4" xfId="21530" xr:uid="{00000000-0005-0000-0000-000060540000}"/>
    <cellStyle name="Percent 6 25 5" xfId="21531" xr:uid="{00000000-0005-0000-0000-000061540000}"/>
    <cellStyle name="Percent 6 25 6" xfId="21532" xr:uid="{00000000-0005-0000-0000-000062540000}"/>
    <cellStyle name="Percent 6 25 7" xfId="21533" xr:uid="{00000000-0005-0000-0000-000063540000}"/>
    <cellStyle name="Percent 6 25 8" xfId="21534" xr:uid="{00000000-0005-0000-0000-000064540000}"/>
    <cellStyle name="Percent 6 25 9" xfId="21535" xr:uid="{00000000-0005-0000-0000-000065540000}"/>
    <cellStyle name="Percent 6 26" xfId="20940" xr:uid="{00000000-0005-0000-0000-000066540000}"/>
    <cellStyle name="Percent 6 3" xfId="21536" xr:uid="{00000000-0005-0000-0000-000067540000}"/>
    <cellStyle name="Percent 6 3 10" xfId="21537" xr:uid="{00000000-0005-0000-0000-000068540000}"/>
    <cellStyle name="Percent 6 3 11" xfId="21538" xr:uid="{00000000-0005-0000-0000-000069540000}"/>
    <cellStyle name="Percent 6 3 12" xfId="21539" xr:uid="{00000000-0005-0000-0000-00006A540000}"/>
    <cellStyle name="Percent 6 3 13" xfId="21540" xr:uid="{00000000-0005-0000-0000-00006B540000}"/>
    <cellStyle name="Percent 6 3 14" xfId="21541" xr:uid="{00000000-0005-0000-0000-00006C540000}"/>
    <cellStyle name="Percent 6 3 15" xfId="21542" xr:uid="{00000000-0005-0000-0000-00006D540000}"/>
    <cellStyle name="Percent 6 3 16" xfId="21543" xr:uid="{00000000-0005-0000-0000-00006E540000}"/>
    <cellStyle name="Percent 6 3 17" xfId="21544" xr:uid="{00000000-0005-0000-0000-00006F540000}"/>
    <cellStyle name="Percent 6 3 18" xfId="21545" xr:uid="{00000000-0005-0000-0000-000070540000}"/>
    <cellStyle name="Percent 6 3 19" xfId="21546" xr:uid="{00000000-0005-0000-0000-000071540000}"/>
    <cellStyle name="Percent 6 3 2" xfId="21547" xr:uid="{00000000-0005-0000-0000-000072540000}"/>
    <cellStyle name="Percent 6 3 20" xfId="21548" xr:uid="{00000000-0005-0000-0000-000073540000}"/>
    <cellStyle name="Percent 6 3 21" xfId="21549" xr:uid="{00000000-0005-0000-0000-000074540000}"/>
    <cellStyle name="Percent 6 3 22" xfId="21550" xr:uid="{00000000-0005-0000-0000-000075540000}"/>
    <cellStyle name="Percent 6 3 23" xfId="21551" xr:uid="{00000000-0005-0000-0000-000076540000}"/>
    <cellStyle name="Percent 6 3 24" xfId="21552" xr:uid="{00000000-0005-0000-0000-000077540000}"/>
    <cellStyle name="Percent 6 3 25" xfId="21553" xr:uid="{00000000-0005-0000-0000-000078540000}"/>
    <cellStyle name="Percent 6 3 26" xfId="21554" xr:uid="{00000000-0005-0000-0000-000079540000}"/>
    <cellStyle name="Percent 6 3 27" xfId="21555" xr:uid="{00000000-0005-0000-0000-00007A540000}"/>
    <cellStyle name="Percent 6 3 28" xfId="21556" xr:uid="{00000000-0005-0000-0000-00007B540000}"/>
    <cellStyle name="Percent 6 3 29" xfId="21557" xr:uid="{00000000-0005-0000-0000-00007C540000}"/>
    <cellStyle name="Percent 6 3 3" xfId="21558" xr:uid="{00000000-0005-0000-0000-00007D540000}"/>
    <cellStyle name="Percent 6 3 30" xfId="21559" xr:uid="{00000000-0005-0000-0000-00007E540000}"/>
    <cellStyle name="Percent 6 3 31" xfId="21560" xr:uid="{00000000-0005-0000-0000-00007F540000}"/>
    <cellStyle name="Percent 6 3 32" xfId="21561" xr:uid="{00000000-0005-0000-0000-000080540000}"/>
    <cellStyle name="Percent 6 3 33" xfId="21562" xr:uid="{00000000-0005-0000-0000-000081540000}"/>
    <cellStyle name="Percent 6 3 34" xfId="21563" xr:uid="{00000000-0005-0000-0000-000082540000}"/>
    <cellStyle name="Percent 6 3 35" xfId="21564" xr:uid="{00000000-0005-0000-0000-000083540000}"/>
    <cellStyle name="Percent 6 3 4" xfId="21565" xr:uid="{00000000-0005-0000-0000-000084540000}"/>
    <cellStyle name="Percent 6 3 5" xfId="21566" xr:uid="{00000000-0005-0000-0000-000085540000}"/>
    <cellStyle name="Percent 6 3 6" xfId="21567" xr:uid="{00000000-0005-0000-0000-000086540000}"/>
    <cellStyle name="Percent 6 3 7" xfId="21568" xr:uid="{00000000-0005-0000-0000-000087540000}"/>
    <cellStyle name="Percent 6 3 8" xfId="21569" xr:uid="{00000000-0005-0000-0000-000088540000}"/>
    <cellStyle name="Percent 6 3 9" xfId="21570" xr:uid="{00000000-0005-0000-0000-000089540000}"/>
    <cellStyle name="Percent 6 4" xfId="21571" xr:uid="{00000000-0005-0000-0000-00008A540000}"/>
    <cellStyle name="Percent 6 4 10" xfId="21572" xr:uid="{00000000-0005-0000-0000-00008B540000}"/>
    <cellStyle name="Percent 6 4 11" xfId="21573" xr:uid="{00000000-0005-0000-0000-00008C540000}"/>
    <cellStyle name="Percent 6 4 12" xfId="21574" xr:uid="{00000000-0005-0000-0000-00008D540000}"/>
    <cellStyle name="Percent 6 4 13" xfId="21575" xr:uid="{00000000-0005-0000-0000-00008E540000}"/>
    <cellStyle name="Percent 6 4 14" xfId="21576" xr:uid="{00000000-0005-0000-0000-00008F540000}"/>
    <cellStyle name="Percent 6 4 15" xfId="21577" xr:uid="{00000000-0005-0000-0000-000090540000}"/>
    <cellStyle name="Percent 6 4 16" xfId="21578" xr:uid="{00000000-0005-0000-0000-000091540000}"/>
    <cellStyle name="Percent 6 4 17" xfId="21579" xr:uid="{00000000-0005-0000-0000-000092540000}"/>
    <cellStyle name="Percent 6 4 18" xfId="21580" xr:uid="{00000000-0005-0000-0000-000093540000}"/>
    <cellStyle name="Percent 6 4 19" xfId="21581" xr:uid="{00000000-0005-0000-0000-000094540000}"/>
    <cellStyle name="Percent 6 4 2" xfId="21582" xr:uid="{00000000-0005-0000-0000-000095540000}"/>
    <cellStyle name="Percent 6 4 20" xfId="21583" xr:uid="{00000000-0005-0000-0000-000096540000}"/>
    <cellStyle name="Percent 6 4 21" xfId="21584" xr:uid="{00000000-0005-0000-0000-000097540000}"/>
    <cellStyle name="Percent 6 4 22" xfId="21585" xr:uid="{00000000-0005-0000-0000-000098540000}"/>
    <cellStyle name="Percent 6 4 23" xfId="21586" xr:uid="{00000000-0005-0000-0000-000099540000}"/>
    <cellStyle name="Percent 6 4 24" xfId="21587" xr:uid="{00000000-0005-0000-0000-00009A540000}"/>
    <cellStyle name="Percent 6 4 25" xfId="21588" xr:uid="{00000000-0005-0000-0000-00009B540000}"/>
    <cellStyle name="Percent 6 4 26" xfId="21589" xr:uid="{00000000-0005-0000-0000-00009C540000}"/>
    <cellStyle name="Percent 6 4 27" xfId="21590" xr:uid="{00000000-0005-0000-0000-00009D540000}"/>
    <cellStyle name="Percent 6 4 28" xfId="21591" xr:uid="{00000000-0005-0000-0000-00009E540000}"/>
    <cellStyle name="Percent 6 4 29" xfId="21592" xr:uid="{00000000-0005-0000-0000-00009F540000}"/>
    <cellStyle name="Percent 6 4 3" xfId="21593" xr:uid="{00000000-0005-0000-0000-0000A0540000}"/>
    <cellStyle name="Percent 6 4 30" xfId="21594" xr:uid="{00000000-0005-0000-0000-0000A1540000}"/>
    <cellStyle name="Percent 6 4 31" xfId="21595" xr:uid="{00000000-0005-0000-0000-0000A2540000}"/>
    <cellStyle name="Percent 6 4 32" xfId="21596" xr:uid="{00000000-0005-0000-0000-0000A3540000}"/>
    <cellStyle name="Percent 6 4 33" xfId="21597" xr:uid="{00000000-0005-0000-0000-0000A4540000}"/>
    <cellStyle name="Percent 6 4 34" xfId="21598" xr:uid="{00000000-0005-0000-0000-0000A5540000}"/>
    <cellStyle name="Percent 6 4 35" xfId="21599" xr:uid="{00000000-0005-0000-0000-0000A6540000}"/>
    <cellStyle name="Percent 6 4 4" xfId="21600" xr:uid="{00000000-0005-0000-0000-0000A7540000}"/>
    <cellStyle name="Percent 6 4 5" xfId="21601" xr:uid="{00000000-0005-0000-0000-0000A8540000}"/>
    <cellStyle name="Percent 6 4 6" xfId="21602" xr:uid="{00000000-0005-0000-0000-0000A9540000}"/>
    <cellStyle name="Percent 6 4 7" xfId="21603" xr:uid="{00000000-0005-0000-0000-0000AA540000}"/>
    <cellStyle name="Percent 6 4 8" xfId="21604" xr:uid="{00000000-0005-0000-0000-0000AB540000}"/>
    <cellStyle name="Percent 6 4 9" xfId="21605" xr:uid="{00000000-0005-0000-0000-0000AC540000}"/>
    <cellStyle name="Percent 6 5" xfId="21606" xr:uid="{00000000-0005-0000-0000-0000AD540000}"/>
    <cellStyle name="Percent 6 5 10" xfId="21607" xr:uid="{00000000-0005-0000-0000-0000AE540000}"/>
    <cellStyle name="Percent 6 5 11" xfId="21608" xr:uid="{00000000-0005-0000-0000-0000AF540000}"/>
    <cellStyle name="Percent 6 5 12" xfId="21609" xr:uid="{00000000-0005-0000-0000-0000B0540000}"/>
    <cellStyle name="Percent 6 5 13" xfId="21610" xr:uid="{00000000-0005-0000-0000-0000B1540000}"/>
    <cellStyle name="Percent 6 5 14" xfId="21611" xr:uid="{00000000-0005-0000-0000-0000B2540000}"/>
    <cellStyle name="Percent 6 5 15" xfId="21612" xr:uid="{00000000-0005-0000-0000-0000B3540000}"/>
    <cellStyle name="Percent 6 5 16" xfId="21613" xr:uid="{00000000-0005-0000-0000-0000B4540000}"/>
    <cellStyle name="Percent 6 5 17" xfId="21614" xr:uid="{00000000-0005-0000-0000-0000B5540000}"/>
    <cellStyle name="Percent 6 5 18" xfId="21615" xr:uid="{00000000-0005-0000-0000-0000B6540000}"/>
    <cellStyle name="Percent 6 5 19" xfId="21616" xr:uid="{00000000-0005-0000-0000-0000B7540000}"/>
    <cellStyle name="Percent 6 5 2" xfId="21617" xr:uid="{00000000-0005-0000-0000-0000B8540000}"/>
    <cellStyle name="Percent 6 5 20" xfId="21618" xr:uid="{00000000-0005-0000-0000-0000B9540000}"/>
    <cellStyle name="Percent 6 5 21" xfId="21619" xr:uid="{00000000-0005-0000-0000-0000BA540000}"/>
    <cellStyle name="Percent 6 5 22" xfId="21620" xr:uid="{00000000-0005-0000-0000-0000BB540000}"/>
    <cellStyle name="Percent 6 5 23" xfId="21621" xr:uid="{00000000-0005-0000-0000-0000BC540000}"/>
    <cellStyle name="Percent 6 5 24" xfId="21622" xr:uid="{00000000-0005-0000-0000-0000BD540000}"/>
    <cellStyle name="Percent 6 5 25" xfId="21623" xr:uid="{00000000-0005-0000-0000-0000BE540000}"/>
    <cellStyle name="Percent 6 5 26" xfId="21624" xr:uid="{00000000-0005-0000-0000-0000BF540000}"/>
    <cellStyle name="Percent 6 5 27" xfId="21625" xr:uid="{00000000-0005-0000-0000-0000C0540000}"/>
    <cellStyle name="Percent 6 5 28" xfId="21626" xr:uid="{00000000-0005-0000-0000-0000C1540000}"/>
    <cellStyle name="Percent 6 5 29" xfId="21627" xr:uid="{00000000-0005-0000-0000-0000C2540000}"/>
    <cellStyle name="Percent 6 5 3" xfId="21628" xr:uid="{00000000-0005-0000-0000-0000C3540000}"/>
    <cellStyle name="Percent 6 5 30" xfId="21629" xr:uid="{00000000-0005-0000-0000-0000C4540000}"/>
    <cellStyle name="Percent 6 5 31" xfId="21630" xr:uid="{00000000-0005-0000-0000-0000C5540000}"/>
    <cellStyle name="Percent 6 5 32" xfId="21631" xr:uid="{00000000-0005-0000-0000-0000C6540000}"/>
    <cellStyle name="Percent 6 5 33" xfId="21632" xr:uid="{00000000-0005-0000-0000-0000C7540000}"/>
    <cellStyle name="Percent 6 5 34" xfId="21633" xr:uid="{00000000-0005-0000-0000-0000C8540000}"/>
    <cellStyle name="Percent 6 5 35" xfId="21634" xr:uid="{00000000-0005-0000-0000-0000C9540000}"/>
    <cellStyle name="Percent 6 5 4" xfId="21635" xr:uid="{00000000-0005-0000-0000-0000CA540000}"/>
    <cellStyle name="Percent 6 5 5" xfId="21636" xr:uid="{00000000-0005-0000-0000-0000CB540000}"/>
    <cellStyle name="Percent 6 5 6" xfId="21637" xr:uid="{00000000-0005-0000-0000-0000CC540000}"/>
    <cellStyle name="Percent 6 5 7" xfId="21638" xr:uid="{00000000-0005-0000-0000-0000CD540000}"/>
    <cellStyle name="Percent 6 5 8" xfId="21639" xr:uid="{00000000-0005-0000-0000-0000CE540000}"/>
    <cellStyle name="Percent 6 5 9" xfId="21640" xr:uid="{00000000-0005-0000-0000-0000CF540000}"/>
    <cellStyle name="Percent 6 6" xfId="21641" xr:uid="{00000000-0005-0000-0000-0000D0540000}"/>
    <cellStyle name="Percent 6 6 10" xfId="21642" xr:uid="{00000000-0005-0000-0000-0000D1540000}"/>
    <cellStyle name="Percent 6 6 11" xfId="21643" xr:uid="{00000000-0005-0000-0000-0000D2540000}"/>
    <cellStyle name="Percent 6 6 12" xfId="21644" xr:uid="{00000000-0005-0000-0000-0000D3540000}"/>
    <cellStyle name="Percent 6 6 13" xfId="21645" xr:uid="{00000000-0005-0000-0000-0000D4540000}"/>
    <cellStyle name="Percent 6 6 14" xfId="21646" xr:uid="{00000000-0005-0000-0000-0000D5540000}"/>
    <cellStyle name="Percent 6 6 15" xfId="21647" xr:uid="{00000000-0005-0000-0000-0000D6540000}"/>
    <cellStyle name="Percent 6 6 16" xfId="21648" xr:uid="{00000000-0005-0000-0000-0000D7540000}"/>
    <cellStyle name="Percent 6 6 17" xfId="21649" xr:uid="{00000000-0005-0000-0000-0000D8540000}"/>
    <cellStyle name="Percent 6 6 18" xfId="21650" xr:uid="{00000000-0005-0000-0000-0000D9540000}"/>
    <cellStyle name="Percent 6 6 19" xfId="21651" xr:uid="{00000000-0005-0000-0000-0000DA540000}"/>
    <cellStyle name="Percent 6 6 2" xfId="21652" xr:uid="{00000000-0005-0000-0000-0000DB540000}"/>
    <cellStyle name="Percent 6 6 20" xfId="21653" xr:uid="{00000000-0005-0000-0000-0000DC540000}"/>
    <cellStyle name="Percent 6 6 21" xfId="21654" xr:uid="{00000000-0005-0000-0000-0000DD540000}"/>
    <cellStyle name="Percent 6 6 22" xfId="21655" xr:uid="{00000000-0005-0000-0000-0000DE540000}"/>
    <cellStyle name="Percent 6 6 23" xfId="21656" xr:uid="{00000000-0005-0000-0000-0000DF540000}"/>
    <cellStyle name="Percent 6 6 24" xfId="21657" xr:uid="{00000000-0005-0000-0000-0000E0540000}"/>
    <cellStyle name="Percent 6 6 25" xfId="21658" xr:uid="{00000000-0005-0000-0000-0000E1540000}"/>
    <cellStyle name="Percent 6 6 26" xfId="21659" xr:uid="{00000000-0005-0000-0000-0000E2540000}"/>
    <cellStyle name="Percent 6 6 27" xfId="21660" xr:uid="{00000000-0005-0000-0000-0000E3540000}"/>
    <cellStyle name="Percent 6 6 28" xfId="21661" xr:uid="{00000000-0005-0000-0000-0000E4540000}"/>
    <cellStyle name="Percent 6 6 29" xfId="21662" xr:uid="{00000000-0005-0000-0000-0000E5540000}"/>
    <cellStyle name="Percent 6 6 3" xfId="21663" xr:uid="{00000000-0005-0000-0000-0000E6540000}"/>
    <cellStyle name="Percent 6 6 30" xfId="21664" xr:uid="{00000000-0005-0000-0000-0000E7540000}"/>
    <cellStyle name="Percent 6 6 31" xfId="21665" xr:uid="{00000000-0005-0000-0000-0000E8540000}"/>
    <cellStyle name="Percent 6 6 32" xfId="21666" xr:uid="{00000000-0005-0000-0000-0000E9540000}"/>
    <cellStyle name="Percent 6 6 33" xfId="21667" xr:uid="{00000000-0005-0000-0000-0000EA540000}"/>
    <cellStyle name="Percent 6 6 34" xfId="21668" xr:uid="{00000000-0005-0000-0000-0000EB540000}"/>
    <cellStyle name="Percent 6 6 35" xfId="21669" xr:uid="{00000000-0005-0000-0000-0000EC540000}"/>
    <cellStyle name="Percent 6 6 4" xfId="21670" xr:uid="{00000000-0005-0000-0000-0000ED540000}"/>
    <cellStyle name="Percent 6 6 5" xfId="21671" xr:uid="{00000000-0005-0000-0000-0000EE540000}"/>
    <cellStyle name="Percent 6 6 6" xfId="21672" xr:uid="{00000000-0005-0000-0000-0000EF540000}"/>
    <cellStyle name="Percent 6 6 7" xfId="21673" xr:uid="{00000000-0005-0000-0000-0000F0540000}"/>
    <cellStyle name="Percent 6 6 8" xfId="21674" xr:uid="{00000000-0005-0000-0000-0000F1540000}"/>
    <cellStyle name="Percent 6 6 9" xfId="21675" xr:uid="{00000000-0005-0000-0000-0000F2540000}"/>
    <cellStyle name="Percent 6 7" xfId="21676" xr:uid="{00000000-0005-0000-0000-0000F3540000}"/>
    <cellStyle name="Percent 6 7 10" xfId="21677" xr:uid="{00000000-0005-0000-0000-0000F4540000}"/>
    <cellStyle name="Percent 6 7 11" xfId="21678" xr:uid="{00000000-0005-0000-0000-0000F5540000}"/>
    <cellStyle name="Percent 6 7 12" xfId="21679" xr:uid="{00000000-0005-0000-0000-0000F6540000}"/>
    <cellStyle name="Percent 6 7 13" xfId="21680" xr:uid="{00000000-0005-0000-0000-0000F7540000}"/>
    <cellStyle name="Percent 6 7 14" xfId="21681" xr:uid="{00000000-0005-0000-0000-0000F8540000}"/>
    <cellStyle name="Percent 6 7 15" xfId="21682" xr:uid="{00000000-0005-0000-0000-0000F9540000}"/>
    <cellStyle name="Percent 6 7 16" xfId="21683" xr:uid="{00000000-0005-0000-0000-0000FA540000}"/>
    <cellStyle name="Percent 6 7 17" xfId="21684" xr:uid="{00000000-0005-0000-0000-0000FB540000}"/>
    <cellStyle name="Percent 6 7 18" xfId="21685" xr:uid="{00000000-0005-0000-0000-0000FC540000}"/>
    <cellStyle name="Percent 6 7 19" xfId="21686" xr:uid="{00000000-0005-0000-0000-0000FD540000}"/>
    <cellStyle name="Percent 6 7 2" xfId="21687" xr:uid="{00000000-0005-0000-0000-0000FE540000}"/>
    <cellStyle name="Percent 6 7 20" xfId="21688" xr:uid="{00000000-0005-0000-0000-0000FF540000}"/>
    <cellStyle name="Percent 6 7 21" xfId="21689" xr:uid="{00000000-0005-0000-0000-000000550000}"/>
    <cellStyle name="Percent 6 7 22" xfId="21690" xr:uid="{00000000-0005-0000-0000-000001550000}"/>
    <cellStyle name="Percent 6 7 23" xfId="21691" xr:uid="{00000000-0005-0000-0000-000002550000}"/>
    <cellStyle name="Percent 6 7 24" xfId="21692" xr:uid="{00000000-0005-0000-0000-000003550000}"/>
    <cellStyle name="Percent 6 7 25" xfId="21693" xr:uid="{00000000-0005-0000-0000-000004550000}"/>
    <cellStyle name="Percent 6 7 26" xfId="21694" xr:uid="{00000000-0005-0000-0000-000005550000}"/>
    <cellStyle name="Percent 6 7 27" xfId="21695" xr:uid="{00000000-0005-0000-0000-000006550000}"/>
    <cellStyle name="Percent 6 7 28" xfId="21696" xr:uid="{00000000-0005-0000-0000-000007550000}"/>
    <cellStyle name="Percent 6 7 29" xfId="21697" xr:uid="{00000000-0005-0000-0000-000008550000}"/>
    <cellStyle name="Percent 6 7 3" xfId="21698" xr:uid="{00000000-0005-0000-0000-000009550000}"/>
    <cellStyle name="Percent 6 7 30" xfId="21699" xr:uid="{00000000-0005-0000-0000-00000A550000}"/>
    <cellStyle name="Percent 6 7 31" xfId="21700" xr:uid="{00000000-0005-0000-0000-00000B550000}"/>
    <cellStyle name="Percent 6 7 32" xfId="21701" xr:uid="{00000000-0005-0000-0000-00000C550000}"/>
    <cellStyle name="Percent 6 7 33" xfId="21702" xr:uid="{00000000-0005-0000-0000-00000D550000}"/>
    <cellStyle name="Percent 6 7 34" xfId="21703" xr:uid="{00000000-0005-0000-0000-00000E550000}"/>
    <cellStyle name="Percent 6 7 35" xfId="21704" xr:uid="{00000000-0005-0000-0000-00000F550000}"/>
    <cellStyle name="Percent 6 7 4" xfId="21705" xr:uid="{00000000-0005-0000-0000-000010550000}"/>
    <cellStyle name="Percent 6 7 5" xfId="21706" xr:uid="{00000000-0005-0000-0000-000011550000}"/>
    <cellStyle name="Percent 6 7 6" xfId="21707" xr:uid="{00000000-0005-0000-0000-000012550000}"/>
    <cellStyle name="Percent 6 7 7" xfId="21708" xr:uid="{00000000-0005-0000-0000-000013550000}"/>
    <cellStyle name="Percent 6 7 8" xfId="21709" xr:uid="{00000000-0005-0000-0000-000014550000}"/>
    <cellStyle name="Percent 6 7 9" xfId="21710" xr:uid="{00000000-0005-0000-0000-000015550000}"/>
    <cellStyle name="Percent 6 8" xfId="21711" xr:uid="{00000000-0005-0000-0000-000016550000}"/>
    <cellStyle name="Percent 6 8 10" xfId="21712" xr:uid="{00000000-0005-0000-0000-000017550000}"/>
    <cellStyle name="Percent 6 8 11" xfId="21713" xr:uid="{00000000-0005-0000-0000-000018550000}"/>
    <cellStyle name="Percent 6 8 12" xfId="21714" xr:uid="{00000000-0005-0000-0000-000019550000}"/>
    <cellStyle name="Percent 6 8 13" xfId="21715" xr:uid="{00000000-0005-0000-0000-00001A550000}"/>
    <cellStyle name="Percent 6 8 14" xfId="21716" xr:uid="{00000000-0005-0000-0000-00001B550000}"/>
    <cellStyle name="Percent 6 8 15" xfId="21717" xr:uid="{00000000-0005-0000-0000-00001C550000}"/>
    <cellStyle name="Percent 6 8 16" xfId="21718" xr:uid="{00000000-0005-0000-0000-00001D550000}"/>
    <cellStyle name="Percent 6 8 17" xfId="21719" xr:uid="{00000000-0005-0000-0000-00001E550000}"/>
    <cellStyle name="Percent 6 8 18" xfId="21720" xr:uid="{00000000-0005-0000-0000-00001F550000}"/>
    <cellStyle name="Percent 6 8 19" xfId="21721" xr:uid="{00000000-0005-0000-0000-000020550000}"/>
    <cellStyle name="Percent 6 8 2" xfId="21722" xr:uid="{00000000-0005-0000-0000-000021550000}"/>
    <cellStyle name="Percent 6 8 20" xfId="21723" xr:uid="{00000000-0005-0000-0000-000022550000}"/>
    <cellStyle name="Percent 6 8 21" xfId="21724" xr:uid="{00000000-0005-0000-0000-000023550000}"/>
    <cellStyle name="Percent 6 8 22" xfId="21725" xr:uid="{00000000-0005-0000-0000-000024550000}"/>
    <cellStyle name="Percent 6 8 23" xfId="21726" xr:uid="{00000000-0005-0000-0000-000025550000}"/>
    <cellStyle name="Percent 6 8 24" xfId="21727" xr:uid="{00000000-0005-0000-0000-000026550000}"/>
    <cellStyle name="Percent 6 8 25" xfId="21728" xr:uid="{00000000-0005-0000-0000-000027550000}"/>
    <cellStyle name="Percent 6 8 26" xfId="21729" xr:uid="{00000000-0005-0000-0000-000028550000}"/>
    <cellStyle name="Percent 6 8 27" xfId="21730" xr:uid="{00000000-0005-0000-0000-000029550000}"/>
    <cellStyle name="Percent 6 8 28" xfId="21731" xr:uid="{00000000-0005-0000-0000-00002A550000}"/>
    <cellStyle name="Percent 6 8 29" xfId="21732" xr:uid="{00000000-0005-0000-0000-00002B550000}"/>
    <cellStyle name="Percent 6 8 3" xfId="21733" xr:uid="{00000000-0005-0000-0000-00002C550000}"/>
    <cellStyle name="Percent 6 8 30" xfId="21734" xr:uid="{00000000-0005-0000-0000-00002D550000}"/>
    <cellStyle name="Percent 6 8 31" xfId="21735" xr:uid="{00000000-0005-0000-0000-00002E550000}"/>
    <cellStyle name="Percent 6 8 32" xfId="21736" xr:uid="{00000000-0005-0000-0000-00002F550000}"/>
    <cellStyle name="Percent 6 8 33" xfId="21737" xr:uid="{00000000-0005-0000-0000-000030550000}"/>
    <cellStyle name="Percent 6 8 34" xfId="21738" xr:uid="{00000000-0005-0000-0000-000031550000}"/>
    <cellStyle name="Percent 6 8 35" xfId="21739" xr:uid="{00000000-0005-0000-0000-000032550000}"/>
    <cellStyle name="Percent 6 8 4" xfId="21740" xr:uid="{00000000-0005-0000-0000-000033550000}"/>
    <cellStyle name="Percent 6 8 5" xfId="21741" xr:uid="{00000000-0005-0000-0000-000034550000}"/>
    <cellStyle name="Percent 6 8 6" xfId="21742" xr:uid="{00000000-0005-0000-0000-000035550000}"/>
    <cellStyle name="Percent 6 8 7" xfId="21743" xr:uid="{00000000-0005-0000-0000-000036550000}"/>
    <cellStyle name="Percent 6 8 8" xfId="21744" xr:uid="{00000000-0005-0000-0000-000037550000}"/>
    <cellStyle name="Percent 6 8 9" xfId="21745" xr:uid="{00000000-0005-0000-0000-000038550000}"/>
    <cellStyle name="Percent 6 9" xfId="21746" xr:uid="{00000000-0005-0000-0000-000039550000}"/>
    <cellStyle name="Percent 6 9 10" xfId="21747" xr:uid="{00000000-0005-0000-0000-00003A550000}"/>
    <cellStyle name="Percent 6 9 11" xfId="21748" xr:uid="{00000000-0005-0000-0000-00003B550000}"/>
    <cellStyle name="Percent 6 9 12" xfId="21749" xr:uid="{00000000-0005-0000-0000-00003C550000}"/>
    <cellStyle name="Percent 6 9 13" xfId="21750" xr:uid="{00000000-0005-0000-0000-00003D550000}"/>
    <cellStyle name="Percent 6 9 14" xfId="21751" xr:uid="{00000000-0005-0000-0000-00003E550000}"/>
    <cellStyle name="Percent 6 9 15" xfId="21752" xr:uid="{00000000-0005-0000-0000-00003F550000}"/>
    <cellStyle name="Percent 6 9 16" xfId="21753" xr:uid="{00000000-0005-0000-0000-000040550000}"/>
    <cellStyle name="Percent 6 9 17" xfId="21754" xr:uid="{00000000-0005-0000-0000-000041550000}"/>
    <cellStyle name="Percent 6 9 18" xfId="21755" xr:uid="{00000000-0005-0000-0000-000042550000}"/>
    <cellStyle name="Percent 6 9 19" xfId="21756" xr:uid="{00000000-0005-0000-0000-000043550000}"/>
    <cellStyle name="Percent 6 9 2" xfId="21757" xr:uid="{00000000-0005-0000-0000-000044550000}"/>
    <cellStyle name="Percent 6 9 20" xfId="21758" xr:uid="{00000000-0005-0000-0000-000045550000}"/>
    <cellStyle name="Percent 6 9 21" xfId="21759" xr:uid="{00000000-0005-0000-0000-000046550000}"/>
    <cellStyle name="Percent 6 9 22" xfId="21760" xr:uid="{00000000-0005-0000-0000-000047550000}"/>
    <cellStyle name="Percent 6 9 23" xfId="21761" xr:uid="{00000000-0005-0000-0000-000048550000}"/>
    <cellStyle name="Percent 6 9 24" xfId="21762" xr:uid="{00000000-0005-0000-0000-000049550000}"/>
    <cellStyle name="Percent 6 9 25" xfId="21763" xr:uid="{00000000-0005-0000-0000-00004A550000}"/>
    <cellStyle name="Percent 6 9 26" xfId="21764" xr:uid="{00000000-0005-0000-0000-00004B550000}"/>
    <cellStyle name="Percent 6 9 27" xfId="21765" xr:uid="{00000000-0005-0000-0000-00004C550000}"/>
    <cellStyle name="Percent 6 9 28" xfId="21766" xr:uid="{00000000-0005-0000-0000-00004D550000}"/>
    <cellStyle name="Percent 6 9 29" xfId="21767" xr:uid="{00000000-0005-0000-0000-00004E550000}"/>
    <cellStyle name="Percent 6 9 3" xfId="21768" xr:uid="{00000000-0005-0000-0000-00004F550000}"/>
    <cellStyle name="Percent 6 9 30" xfId="21769" xr:uid="{00000000-0005-0000-0000-000050550000}"/>
    <cellStyle name="Percent 6 9 31" xfId="21770" xr:uid="{00000000-0005-0000-0000-000051550000}"/>
    <cellStyle name="Percent 6 9 32" xfId="21771" xr:uid="{00000000-0005-0000-0000-000052550000}"/>
    <cellStyle name="Percent 6 9 33" xfId="21772" xr:uid="{00000000-0005-0000-0000-000053550000}"/>
    <cellStyle name="Percent 6 9 34" xfId="21773" xr:uid="{00000000-0005-0000-0000-000054550000}"/>
    <cellStyle name="Percent 6 9 35" xfId="21774" xr:uid="{00000000-0005-0000-0000-000055550000}"/>
    <cellStyle name="Percent 6 9 4" xfId="21775" xr:uid="{00000000-0005-0000-0000-000056550000}"/>
    <cellStyle name="Percent 6 9 5" xfId="21776" xr:uid="{00000000-0005-0000-0000-000057550000}"/>
    <cellStyle name="Percent 6 9 6" xfId="21777" xr:uid="{00000000-0005-0000-0000-000058550000}"/>
    <cellStyle name="Percent 6 9 7" xfId="21778" xr:uid="{00000000-0005-0000-0000-000059550000}"/>
    <cellStyle name="Percent 6 9 8" xfId="21779" xr:uid="{00000000-0005-0000-0000-00005A550000}"/>
    <cellStyle name="Percent 6 9 9" xfId="21780" xr:uid="{00000000-0005-0000-0000-00005B550000}"/>
    <cellStyle name="Percent 7" xfId="21781" xr:uid="{00000000-0005-0000-0000-00005C550000}"/>
    <cellStyle name="Percent 7 10" xfId="21782" xr:uid="{00000000-0005-0000-0000-00005D550000}"/>
    <cellStyle name="Percent 7 10 10" xfId="21783" xr:uid="{00000000-0005-0000-0000-00005E550000}"/>
    <cellStyle name="Percent 7 10 11" xfId="21784" xr:uid="{00000000-0005-0000-0000-00005F550000}"/>
    <cellStyle name="Percent 7 10 12" xfId="21785" xr:uid="{00000000-0005-0000-0000-000060550000}"/>
    <cellStyle name="Percent 7 10 13" xfId="21786" xr:uid="{00000000-0005-0000-0000-000061550000}"/>
    <cellStyle name="Percent 7 10 14" xfId="21787" xr:uid="{00000000-0005-0000-0000-000062550000}"/>
    <cellStyle name="Percent 7 10 15" xfId="21788" xr:uid="{00000000-0005-0000-0000-000063550000}"/>
    <cellStyle name="Percent 7 10 16" xfId="21789" xr:uid="{00000000-0005-0000-0000-000064550000}"/>
    <cellStyle name="Percent 7 10 17" xfId="21790" xr:uid="{00000000-0005-0000-0000-000065550000}"/>
    <cellStyle name="Percent 7 10 18" xfId="21791" xr:uid="{00000000-0005-0000-0000-000066550000}"/>
    <cellStyle name="Percent 7 10 19" xfId="21792" xr:uid="{00000000-0005-0000-0000-000067550000}"/>
    <cellStyle name="Percent 7 10 2" xfId="21793" xr:uid="{00000000-0005-0000-0000-000068550000}"/>
    <cellStyle name="Percent 7 10 20" xfId="21794" xr:uid="{00000000-0005-0000-0000-000069550000}"/>
    <cellStyle name="Percent 7 10 21" xfId="21795" xr:uid="{00000000-0005-0000-0000-00006A550000}"/>
    <cellStyle name="Percent 7 10 22" xfId="21796" xr:uid="{00000000-0005-0000-0000-00006B550000}"/>
    <cellStyle name="Percent 7 10 23" xfId="21797" xr:uid="{00000000-0005-0000-0000-00006C550000}"/>
    <cellStyle name="Percent 7 10 24" xfId="21798" xr:uid="{00000000-0005-0000-0000-00006D550000}"/>
    <cellStyle name="Percent 7 10 25" xfId="21799" xr:uid="{00000000-0005-0000-0000-00006E550000}"/>
    <cellStyle name="Percent 7 10 26" xfId="21800" xr:uid="{00000000-0005-0000-0000-00006F550000}"/>
    <cellStyle name="Percent 7 10 27" xfId="21801" xr:uid="{00000000-0005-0000-0000-000070550000}"/>
    <cellStyle name="Percent 7 10 28" xfId="21802" xr:uid="{00000000-0005-0000-0000-000071550000}"/>
    <cellStyle name="Percent 7 10 29" xfId="21803" xr:uid="{00000000-0005-0000-0000-000072550000}"/>
    <cellStyle name="Percent 7 10 3" xfId="21804" xr:uid="{00000000-0005-0000-0000-000073550000}"/>
    <cellStyle name="Percent 7 10 30" xfId="21805" xr:uid="{00000000-0005-0000-0000-000074550000}"/>
    <cellStyle name="Percent 7 10 31" xfId="21806" xr:uid="{00000000-0005-0000-0000-000075550000}"/>
    <cellStyle name="Percent 7 10 32" xfId="21807" xr:uid="{00000000-0005-0000-0000-000076550000}"/>
    <cellStyle name="Percent 7 10 33" xfId="21808" xr:uid="{00000000-0005-0000-0000-000077550000}"/>
    <cellStyle name="Percent 7 10 34" xfId="21809" xr:uid="{00000000-0005-0000-0000-000078550000}"/>
    <cellStyle name="Percent 7 10 35" xfId="21810" xr:uid="{00000000-0005-0000-0000-000079550000}"/>
    <cellStyle name="Percent 7 10 4" xfId="21811" xr:uid="{00000000-0005-0000-0000-00007A550000}"/>
    <cellStyle name="Percent 7 10 5" xfId="21812" xr:uid="{00000000-0005-0000-0000-00007B550000}"/>
    <cellStyle name="Percent 7 10 6" xfId="21813" xr:uid="{00000000-0005-0000-0000-00007C550000}"/>
    <cellStyle name="Percent 7 10 7" xfId="21814" xr:uid="{00000000-0005-0000-0000-00007D550000}"/>
    <cellStyle name="Percent 7 10 8" xfId="21815" xr:uid="{00000000-0005-0000-0000-00007E550000}"/>
    <cellStyle name="Percent 7 10 9" xfId="21816" xr:uid="{00000000-0005-0000-0000-00007F550000}"/>
    <cellStyle name="Percent 7 11" xfId="21817" xr:uid="{00000000-0005-0000-0000-000080550000}"/>
    <cellStyle name="Percent 7 11 10" xfId="21818" xr:uid="{00000000-0005-0000-0000-000081550000}"/>
    <cellStyle name="Percent 7 11 11" xfId="21819" xr:uid="{00000000-0005-0000-0000-000082550000}"/>
    <cellStyle name="Percent 7 11 12" xfId="21820" xr:uid="{00000000-0005-0000-0000-000083550000}"/>
    <cellStyle name="Percent 7 11 13" xfId="21821" xr:uid="{00000000-0005-0000-0000-000084550000}"/>
    <cellStyle name="Percent 7 11 14" xfId="21822" xr:uid="{00000000-0005-0000-0000-000085550000}"/>
    <cellStyle name="Percent 7 11 15" xfId="21823" xr:uid="{00000000-0005-0000-0000-000086550000}"/>
    <cellStyle name="Percent 7 11 16" xfId="21824" xr:uid="{00000000-0005-0000-0000-000087550000}"/>
    <cellStyle name="Percent 7 11 17" xfId="21825" xr:uid="{00000000-0005-0000-0000-000088550000}"/>
    <cellStyle name="Percent 7 11 18" xfId="21826" xr:uid="{00000000-0005-0000-0000-000089550000}"/>
    <cellStyle name="Percent 7 11 19" xfId="21827" xr:uid="{00000000-0005-0000-0000-00008A550000}"/>
    <cellStyle name="Percent 7 11 2" xfId="21828" xr:uid="{00000000-0005-0000-0000-00008B550000}"/>
    <cellStyle name="Percent 7 11 20" xfId="21829" xr:uid="{00000000-0005-0000-0000-00008C550000}"/>
    <cellStyle name="Percent 7 11 21" xfId="21830" xr:uid="{00000000-0005-0000-0000-00008D550000}"/>
    <cellStyle name="Percent 7 11 22" xfId="21831" xr:uid="{00000000-0005-0000-0000-00008E550000}"/>
    <cellStyle name="Percent 7 11 23" xfId="21832" xr:uid="{00000000-0005-0000-0000-00008F550000}"/>
    <cellStyle name="Percent 7 11 24" xfId="21833" xr:uid="{00000000-0005-0000-0000-000090550000}"/>
    <cellStyle name="Percent 7 11 25" xfId="21834" xr:uid="{00000000-0005-0000-0000-000091550000}"/>
    <cellStyle name="Percent 7 11 26" xfId="21835" xr:uid="{00000000-0005-0000-0000-000092550000}"/>
    <cellStyle name="Percent 7 11 27" xfId="21836" xr:uid="{00000000-0005-0000-0000-000093550000}"/>
    <cellStyle name="Percent 7 11 28" xfId="21837" xr:uid="{00000000-0005-0000-0000-000094550000}"/>
    <cellStyle name="Percent 7 11 29" xfId="21838" xr:uid="{00000000-0005-0000-0000-000095550000}"/>
    <cellStyle name="Percent 7 11 3" xfId="21839" xr:uid="{00000000-0005-0000-0000-000096550000}"/>
    <cellStyle name="Percent 7 11 30" xfId="21840" xr:uid="{00000000-0005-0000-0000-000097550000}"/>
    <cellStyle name="Percent 7 11 31" xfId="21841" xr:uid="{00000000-0005-0000-0000-000098550000}"/>
    <cellStyle name="Percent 7 11 32" xfId="21842" xr:uid="{00000000-0005-0000-0000-000099550000}"/>
    <cellStyle name="Percent 7 11 33" xfId="21843" xr:uid="{00000000-0005-0000-0000-00009A550000}"/>
    <cellStyle name="Percent 7 11 34" xfId="21844" xr:uid="{00000000-0005-0000-0000-00009B550000}"/>
    <cellStyle name="Percent 7 11 35" xfId="21845" xr:uid="{00000000-0005-0000-0000-00009C550000}"/>
    <cellStyle name="Percent 7 11 4" xfId="21846" xr:uid="{00000000-0005-0000-0000-00009D550000}"/>
    <cellStyle name="Percent 7 11 5" xfId="21847" xr:uid="{00000000-0005-0000-0000-00009E550000}"/>
    <cellStyle name="Percent 7 11 6" xfId="21848" xr:uid="{00000000-0005-0000-0000-00009F550000}"/>
    <cellStyle name="Percent 7 11 7" xfId="21849" xr:uid="{00000000-0005-0000-0000-0000A0550000}"/>
    <cellStyle name="Percent 7 11 8" xfId="21850" xr:uid="{00000000-0005-0000-0000-0000A1550000}"/>
    <cellStyle name="Percent 7 11 9" xfId="21851" xr:uid="{00000000-0005-0000-0000-0000A2550000}"/>
    <cellStyle name="Percent 7 12" xfId="21852" xr:uid="{00000000-0005-0000-0000-0000A3550000}"/>
    <cellStyle name="Percent 7 12 10" xfId="21853" xr:uid="{00000000-0005-0000-0000-0000A4550000}"/>
    <cellStyle name="Percent 7 12 11" xfId="21854" xr:uid="{00000000-0005-0000-0000-0000A5550000}"/>
    <cellStyle name="Percent 7 12 12" xfId="21855" xr:uid="{00000000-0005-0000-0000-0000A6550000}"/>
    <cellStyle name="Percent 7 12 13" xfId="21856" xr:uid="{00000000-0005-0000-0000-0000A7550000}"/>
    <cellStyle name="Percent 7 12 14" xfId="21857" xr:uid="{00000000-0005-0000-0000-0000A8550000}"/>
    <cellStyle name="Percent 7 12 15" xfId="21858" xr:uid="{00000000-0005-0000-0000-0000A9550000}"/>
    <cellStyle name="Percent 7 12 16" xfId="21859" xr:uid="{00000000-0005-0000-0000-0000AA550000}"/>
    <cellStyle name="Percent 7 12 17" xfId="21860" xr:uid="{00000000-0005-0000-0000-0000AB550000}"/>
    <cellStyle name="Percent 7 12 18" xfId="21861" xr:uid="{00000000-0005-0000-0000-0000AC550000}"/>
    <cellStyle name="Percent 7 12 19" xfId="21862" xr:uid="{00000000-0005-0000-0000-0000AD550000}"/>
    <cellStyle name="Percent 7 12 2" xfId="21863" xr:uid="{00000000-0005-0000-0000-0000AE550000}"/>
    <cellStyle name="Percent 7 12 20" xfId="21864" xr:uid="{00000000-0005-0000-0000-0000AF550000}"/>
    <cellStyle name="Percent 7 12 21" xfId="21865" xr:uid="{00000000-0005-0000-0000-0000B0550000}"/>
    <cellStyle name="Percent 7 12 22" xfId="21866" xr:uid="{00000000-0005-0000-0000-0000B1550000}"/>
    <cellStyle name="Percent 7 12 23" xfId="21867" xr:uid="{00000000-0005-0000-0000-0000B2550000}"/>
    <cellStyle name="Percent 7 12 24" xfId="21868" xr:uid="{00000000-0005-0000-0000-0000B3550000}"/>
    <cellStyle name="Percent 7 12 25" xfId="21869" xr:uid="{00000000-0005-0000-0000-0000B4550000}"/>
    <cellStyle name="Percent 7 12 26" xfId="21870" xr:uid="{00000000-0005-0000-0000-0000B5550000}"/>
    <cellStyle name="Percent 7 12 27" xfId="21871" xr:uid="{00000000-0005-0000-0000-0000B6550000}"/>
    <cellStyle name="Percent 7 12 28" xfId="21872" xr:uid="{00000000-0005-0000-0000-0000B7550000}"/>
    <cellStyle name="Percent 7 12 29" xfId="21873" xr:uid="{00000000-0005-0000-0000-0000B8550000}"/>
    <cellStyle name="Percent 7 12 3" xfId="21874" xr:uid="{00000000-0005-0000-0000-0000B9550000}"/>
    <cellStyle name="Percent 7 12 30" xfId="21875" xr:uid="{00000000-0005-0000-0000-0000BA550000}"/>
    <cellStyle name="Percent 7 12 31" xfId="21876" xr:uid="{00000000-0005-0000-0000-0000BB550000}"/>
    <cellStyle name="Percent 7 12 32" xfId="21877" xr:uid="{00000000-0005-0000-0000-0000BC550000}"/>
    <cellStyle name="Percent 7 12 33" xfId="21878" xr:uid="{00000000-0005-0000-0000-0000BD550000}"/>
    <cellStyle name="Percent 7 12 34" xfId="21879" xr:uid="{00000000-0005-0000-0000-0000BE550000}"/>
    <cellStyle name="Percent 7 12 35" xfId="21880" xr:uid="{00000000-0005-0000-0000-0000BF550000}"/>
    <cellStyle name="Percent 7 12 4" xfId="21881" xr:uid="{00000000-0005-0000-0000-0000C0550000}"/>
    <cellStyle name="Percent 7 12 5" xfId="21882" xr:uid="{00000000-0005-0000-0000-0000C1550000}"/>
    <cellStyle name="Percent 7 12 6" xfId="21883" xr:uid="{00000000-0005-0000-0000-0000C2550000}"/>
    <cellStyle name="Percent 7 12 7" xfId="21884" xr:uid="{00000000-0005-0000-0000-0000C3550000}"/>
    <cellStyle name="Percent 7 12 8" xfId="21885" xr:uid="{00000000-0005-0000-0000-0000C4550000}"/>
    <cellStyle name="Percent 7 12 9" xfId="21886" xr:uid="{00000000-0005-0000-0000-0000C5550000}"/>
    <cellStyle name="Percent 7 13" xfId="21887" xr:uid="{00000000-0005-0000-0000-0000C6550000}"/>
    <cellStyle name="Percent 7 13 10" xfId="21888" xr:uid="{00000000-0005-0000-0000-0000C7550000}"/>
    <cellStyle name="Percent 7 13 11" xfId="21889" xr:uid="{00000000-0005-0000-0000-0000C8550000}"/>
    <cellStyle name="Percent 7 13 12" xfId="21890" xr:uid="{00000000-0005-0000-0000-0000C9550000}"/>
    <cellStyle name="Percent 7 13 13" xfId="21891" xr:uid="{00000000-0005-0000-0000-0000CA550000}"/>
    <cellStyle name="Percent 7 13 14" xfId="21892" xr:uid="{00000000-0005-0000-0000-0000CB550000}"/>
    <cellStyle name="Percent 7 13 15" xfId="21893" xr:uid="{00000000-0005-0000-0000-0000CC550000}"/>
    <cellStyle name="Percent 7 13 16" xfId="21894" xr:uid="{00000000-0005-0000-0000-0000CD550000}"/>
    <cellStyle name="Percent 7 13 17" xfId="21895" xr:uid="{00000000-0005-0000-0000-0000CE550000}"/>
    <cellStyle name="Percent 7 13 18" xfId="21896" xr:uid="{00000000-0005-0000-0000-0000CF550000}"/>
    <cellStyle name="Percent 7 13 19" xfId="21897" xr:uid="{00000000-0005-0000-0000-0000D0550000}"/>
    <cellStyle name="Percent 7 13 2" xfId="21898" xr:uid="{00000000-0005-0000-0000-0000D1550000}"/>
    <cellStyle name="Percent 7 13 20" xfId="21899" xr:uid="{00000000-0005-0000-0000-0000D2550000}"/>
    <cellStyle name="Percent 7 13 21" xfId="21900" xr:uid="{00000000-0005-0000-0000-0000D3550000}"/>
    <cellStyle name="Percent 7 13 22" xfId="21901" xr:uid="{00000000-0005-0000-0000-0000D4550000}"/>
    <cellStyle name="Percent 7 13 23" xfId="21902" xr:uid="{00000000-0005-0000-0000-0000D5550000}"/>
    <cellStyle name="Percent 7 13 24" xfId="21903" xr:uid="{00000000-0005-0000-0000-0000D6550000}"/>
    <cellStyle name="Percent 7 13 25" xfId="21904" xr:uid="{00000000-0005-0000-0000-0000D7550000}"/>
    <cellStyle name="Percent 7 13 26" xfId="21905" xr:uid="{00000000-0005-0000-0000-0000D8550000}"/>
    <cellStyle name="Percent 7 13 27" xfId="21906" xr:uid="{00000000-0005-0000-0000-0000D9550000}"/>
    <cellStyle name="Percent 7 13 28" xfId="21907" xr:uid="{00000000-0005-0000-0000-0000DA550000}"/>
    <cellStyle name="Percent 7 13 29" xfId="21908" xr:uid="{00000000-0005-0000-0000-0000DB550000}"/>
    <cellStyle name="Percent 7 13 3" xfId="21909" xr:uid="{00000000-0005-0000-0000-0000DC550000}"/>
    <cellStyle name="Percent 7 13 30" xfId="21910" xr:uid="{00000000-0005-0000-0000-0000DD550000}"/>
    <cellStyle name="Percent 7 13 31" xfId="21911" xr:uid="{00000000-0005-0000-0000-0000DE550000}"/>
    <cellStyle name="Percent 7 13 32" xfId="21912" xr:uid="{00000000-0005-0000-0000-0000DF550000}"/>
    <cellStyle name="Percent 7 13 33" xfId="21913" xr:uid="{00000000-0005-0000-0000-0000E0550000}"/>
    <cellStyle name="Percent 7 13 34" xfId="21914" xr:uid="{00000000-0005-0000-0000-0000E1550000}"/>
    <cellStyle name="Percent 7 13 35" xfId="21915" xr:uid="{00000000-0005-0000-0000-0000E2550000}"/>
    <cellStyle name="Percent 7 13 4" xfId="21916" xr:uid="{00000000-0005-0000-0000-0000E3550000}"/>
    <cellStyle name="Percent 7 13 5" xfId="21917" xr:uid="{00000000-0005-0000-0000-0000E4550000}"/>
    <cellStyle name="Percent 7 13 6" xfId="21918" xr:uid="{00000000-0005-0000-0000-0000E5550000}"/>
    <cellStyle name="Percent 7 13 7" xfId="21919" xr:uid="{00000000-0005-0000-0000-0000E6550000}"/>
    <cellStyle name="Percent 7 13 8" xfId="21920" xr:uid="{00000000-0005-0000-0000-0000E7550000}"/>
    <cellStyle name="Percent 7 13 9" xfId="21921" xr:uid="{00000000-0005-0000-0000-0000E8550000}"/>
    <cellStyle name="Percent 7 14" xfId="21922" xr:uid="{00000000-0005-0000-0000-0000E9550000}"/>
    <cellStyle name="Percent 7 14 10" xfId="21923" xr:uid="{00000000-0005-0000-0000-0000EA550000}"/>
    <cellStyle name="Percent 7 14 11" xfId="21924" xr:uid="{00000000-0005-0000-0000-0000EB550000}"/>
    <cellStyle name="Percent 7 14 12" xfId="21925" xr:uid="{00000000-0005-0000-0000-0000EC550000}"/>
    <cellStyle name="Percent 7 14 13" xfId="21926" xr:uid="{00000000-0005-0000-0000-0000ED550000}"/>
    <cellStyle name="Percent 7 14 14" xfId="21927" xr:uid="{00000000-0005-0000-0000-0000EE550000}"/>
    <cellStyle name="Percent 7 14 15" xfId="21928" xr:uid="{00000000-0005-0000-0000-0000EF550000}"/>
    <cellStyle name="Percent 7 14 16" xfId="21929" xr:uid="{00000000-0005-0000-0000-0000F0550000}"/>
    <cellStyle name="Percent 7 14 17" xfId="21930" xr:uid="{00000000-0005-0000-0000-0000F1550000}"/>
    <cellStyle name="Percent 7 14 18" xfId="21931" xr:uid="{00000000-0005-0000-0000-0000F2550000}"/>
    <cellStyle name="Percent 7 14 19" xfId="21932" xr:uid="{00000000-0005-0000-0000-0000F3550000}"/>
    <cellStyle name="Percent 7 14 2" xfId="21933" xr:uid="{00000000-0005-0000-0000-0000F4550000}"/>
    <cellStyle name="Percent 7 14 20" xfId="21934" xr:uid="{00000000-0005-0000-0000-0000F5550000}"/>
    <cellStyle name="Percent 7 14 21" xfId="21935" xr:uid="{00000000-0005-0000-0000-0000F6550000}"/>
    <cellStyle name="Percent 7 14 22" xfId="21936" xr:uid="{00000000-0005-0000-0000-0000F7550000}"/>
    <cellStyle name="Percent 7 14 23" xfId="21937" xr:uid="{00000000-0005-0000-0000-0000F8550000}"/>
    <cellStyle name="Percent 7 14 24" xfId="21938" xr:uid="{00000000-0005-0000-0000-0000F9550000}"/>
    <cellStyle name="Percent 7 14 25" xfId="21939" xr:uid="{00000000-0005-0000-0000-0000FA550000}"/>
    <cellStyle name="Percent 7 14 26" xfId="21940" xr:uid="{00000000-0005-0000-0000-0000FB550000}"/>
    <cellStyle name="Percent 7 14 27" xfId="21941" xr:uid="{00000000-0005-0000-0000-0000FC550000}"/>
    <cellStyle name="Percent 7 14 28" xfId="21942" xr:uid="{00000000-0005-0000-0000-0000FD550000}"/>
    <cellStyle name="Percent 7 14 29" xfId="21943" xr:uid="{00000000-0005-0000-0000-0000FE550000}"/>
    <cellStyle name="Percent 7 14 3" xfId="21944" xr:uid="{00000000-0005-0000-0000-0000FF550000}"/>
    <cellStyle name="Percent 7 14 30" xfId="21945" xr:uid="{00000000-0005-0000-0000-000000560000}"/>
    <cellStyle name="Percent 7 14 31" xfId="21946" xr:uid="{00000000-0005-0000-0000-000001560000}"/>
    <cellStyle name="Percent 7 14 32" xfId="21947" xr:uid="{00000000-0005-0000-0000-000002560000}"/>
    <cellStyle name="Percent 7 14 33" xfId="21948" xr:uid="{00000000-0005-0000-0000-000003560000}"/>
    <cellStyle name="Percent 7 14 34" xfId="21949" xr:uid="{00000000-0005-0000-0000-000004560000}"/>
    <cellStyle name="Percent 7 14 35" xfId="21950" xr:uid="{00000000-0005-0000-0000-000005560000}"/>
    <cellStyle name="Percent 7 14 4" xfId="21951" xr:uid="{00000000-0005-0000-0000-000006560000}"/>
    <cellStyle name="Percent 7 14 5" xfId="21952" xr:uid="{00000000-0005-0000-0000-000007560000}"/>
    <cellStyle name="Percent 7 14 6" xfId="21953" xr:uid="{00000000-0005-0000-0000-000008560000}"/>
    <cellStyle name="Percent 7 14 7" xfId="21954" xr:uid="{00000000-0005-0000-0000-000009560000}"/>
    <cellStyle name="Percent 7 14 8" xfId="21955" xr:uid="{00000000-0005-0000-0000-00000A560000}"/>
    <cellStyle name="Percent 7 14 9" xfId="21956" xr:uid="{00000000-0005-0000-0000-00000B560000}"/>
    <cellStyle name="Percent 7 15" xfId="21957" xr:uid="{00000000-0005-0000-0000-00000C560000}"/>
    <cellStyle name="Percent 7 15 10" xfId="21958" xr:uid="{00000000-0005-0000-0000-00000D560000}"/>
    <cellStyle name="Percent 7 15 11" xfId="21959" xr:uid="{00000000-0005-0000-0000-00000E560000}"/>
    <cellStyle name="Percent 7 15 12" xfId="21960" xr:uid="{00000000-0005-0000-0000-00000F560000}"/>
    <cellStyle name="Percent 7 15 13" xfId="21961" xr:uid="{00000000-0005-0000-0000-000010560000}"/>
    <cellStyle name="Percent 7 15 14" xfId="21962" xr:uid="{00000000-0005-0000-0000-000011560000}"/>
    <cellStyle name="Percent 7 15 15" xfId="21963" xr:uid="{00000000-0005-0000-0000-000012560000}"/>
    <cellStyle name="Percent 7 15 16" xfId="21964" xr:uid="{00000000-0005-0000-0000-000013560000}"/>
    <cellStyle name="Percent 7 15 17" xfId="21965" xr:uid="{00000000-0005-0000-0000-000014560000}"/>
    <cellStyle name="Percent 7 15 18" xfId="21966" xr:uid="{00000000-0005-0000-0000-000015560000}"/>
    <cellStyle name="Percent 7 15 19" xfId="21967" xr:uid="{00000000-0005-0000-0000-000016560000}"/>
    <cellStyle name="Percent 7 15 2" xfId="21968" xr:uid="{00000000-0005-0000-0000-000017560000}"/>
    <cellStyle name="Percent 7 15 20" xfId="21969" xr:uid="{00000000-0005-0000-0000-000018560000}"/>
    <cellStyle name="Percent 7 15 21" xfId="21970" xr:uid="{00000000-0005-0000-0000-000019560000}"/>
    <cellStyle name="Percent 7 15 22" xfId="21971" xr:uid="{00000000-0005-0000-0000-00001A560000}"/>
    <cellStyle name="Percent 7 15 23" xfId="21972" xr:uid="{00000000-0005-0000-0000-00001B560000}"/>
    <cellStyle name="Percent 7 15 24" xfId="21973" xr:uid="{00000000-0005-0000-0000-00001C560000}"/>
    <cellStyle name="Percent 7 15 25" xfId="21974" xr:uid="{00000000-0005-0000-0000-00001D560000}"/>
    <cellStyle name="Percent 7 15 26" xfId="21975" xr:uid="{00000000-0005-0000-0000-00001E560000}"/>
    <cellStyle name="Percent 7 15 27" xfId="21976" xr:uid="{00000000-0005-0000-0000-00001F560000}"/>
    <cellStyle name="Percent 7 15 28" xfId="21977" xr:uid="{00000000-0005-0000-0000-000020560000}"/>
    <cellStyle name="Percent 7 15 29" xfId="21978" xr:uid="{00000000-0005-0000-0000-000021560000}"/>
    <cellStyle name="Percent 7 15 3" xfId="21979" xr:uid="{00000000-0005-0000-0000-000022560000}"/>
    <cellStyle name="Percent 7 15 30" xfId="21980" xr:uid="{00000000-0005-0000-0000-000023560000}"/>
    <cellStyle name="Percent 7 15 31" xfId="21981" xr:uid="{00000000-0005-0000-0000-000024560000}"/>
    <cellStyle name="Percent 7 15 32" xfId="21982" xr:uid="{00000000-0005-0000-0000-000025560000}"/>
    <cellStyle name="Percent 7 15 33" xfId="21983" xr:uid="{00000000-0005-0000-0000-000026560000}"/>
    <cellStyle name="Percent 7 15 34" xfId="21984" xr:uid="{00000000-0005-0000-0000-000027560000}"/>
    <cellStyle name="Percent 7 15 35" xfId="21985" xr:uid="{00000000-0005-0000-0000-000028560000}"/>
    <cellStyle name="Percent 7 15 4" xfId="21986" xr:uid="{00000000-0005-0000-0000-000029560000}"/>
    <cellStyle name="Percent 7 15 5" xfId="21987" xr:uid="{00000000-0005-0000-0000-00002A560000}"/>
    <cellStyle name="Percent 7 15 6" xfId="21988" xr:uid="{00000000-0005-0000-0000-00002B560000}"/>
    <cellStyle name="Percent 7 15 7" xfId="21989" xr:uid="{00000000-0005-0000-0000-00002C560000}"/>
    <cellStyle name="Percent 7 15 8" xfId="21990" xr:uid="{00000000-0005-0000-0000-00002D560000}"/>
    <cellStyle name="Percent 7 15 9" xfId="21991" xr:uid="{00000000-0005-0000-0000-00002E560000}"/>
    <cellStyle name="Percent 7 16" xfId="21992" xr:uid="{00000000-0005-0000-0000-00002F560000}"/>
    <cellStyle name="Percent 7 16 10" xfId="21993" xr:uid="{00000000-0005-0000-0000-000030560000}"/>
    <cellStyle name="Percent 7 16 11" xfId="21994" xr:uid="{00000000-0005-0000-0000-000031560000}"/>
    <cellStyle name="Percent 7 16 12" xfId="21995" xr:uid="{00000000-0005-0000-0000-000032560000}"/>
    <cellStyle name="Percent 7 16 13" xfId="21996" xr:uid="{00000000-0005-0000-0000-000033560000}"/>
    <cellStyle name="Percent 7 16 14" xfId="21997" xr:uid="{00000000-0005-0000-0000-000034560000}"/>
    <cellStyle name="Percent 7 16 15" xfId="21998" xr:uid="{00000000-0005-0000-0000-000035560000}"/>
    <cellStyle name="Percent 7 16 16" xfId="21999" xr:uid="{00000000-0005-0000-0000-000036560000}"/>
    <cellStyle name="Percent 7 16 17" xfId="22000" xr:uid="{00000000-0005-0000-0000-000037560000}"/>
    <cellStyle name="Percent 7 16 18" xfId="22001" xr:uid="{00000000-0005-0000-0000-000038560000}"/>
    <cellStyle name="Percent 7 16 19" xfId="22002" xr:uid="{00000000-0005-0000-0000-000039560000}"/>
    <cellStyle name="Percent 7 16 2" xfId="22003" xr:uid="{00000000-0005-0000-0000-00003A560000}"/>
    <cellStyle name="Percent 7 16 20" xfId="22004" xr:uid="{00000000-0005-0000-0000-00003B560000}"/>
    <cellStyle name="Percent 7 16 21" xfId="22005" xr:uid="{00000000-0005-0000-0000-00003C560000}"/>
    <cellStyle name="Percent 7 16 22" xfId="22006" xr:uid="{00000000-0005-0000-0000-00003D560000}"/>
    <cellStyle name="Percent 7 16 23" xfId="22007" xr:uid="{00000000-0005-0000-0000-00003E560000}"/>
    <cellStyle name="Percent 7 16 24" xfId="22008" xr:uid="{00000000-0005-0000-0000-00003F560000}"/>
    <cellStyle name="Percent 7 16 25" xfId="22009" xr:uid="{00000000-0005-0000-0000-000040560000}"/>
    <cellStyle name="Percent 7 16 26" xfId="22010" xr:uid="{00000000-0005-0000-0000-000041560000}"/>
    <cellStyle name="Percent 7 16 27" xfId="22011" xr:uid="{00000000-0005-0000-0000-000042560000}"/>
    <cellStyle name="Percent 7 16 28" xfId="22012" xr:uid="{00000000-0005-0000-0000-000043560000}"/>
    <cellStyle name="Percent 7 16 29" xfId="22013" xr:uid="{00000000-0005-0000-0000-000044560000}"/>
    <cellStyle name="Percent 7 16 3" xfId="22014" xr:uid="{00000000-0005-0000-0000-000045560000}"/>
    <cellStyle name="Percent 7 16 30" xfId="22015" xr:uid="{00000000-0005-0000-0000-000046560000}"/>
    <cellStyle name="Percent 7 16 31" xfId="22016" xr:uid="{00000000-0005-0000-0000-000047560000}"/>
    <cellStyle name="Percent 7 16 32" xfId="22017" xr:uid="{00000000-0005-0000-0000-000048560000}"/>
    <cellStyle name="Percent 7 16 33" xfId="22018" xr:uid="{00000000-0005-0000-0000-000049560000}"/>
    <cellStyle name="Percent 7 16 34" xfId="22019" xr:uid="{00000000-0005-0000-0000-00004A560000}"/>
    <cellStyle name="Percent 7 16 35" xfId="22020" xr:uid="{00000000-0005-0000-0000-00004B560000}"/>
    <cellStyle name="Percent 7 16 4" xfId="22021" xr:uid="{00000000-0005-0000-0000-00004C560000}"/>
    <cellStyle name="Percent 7 16 5" xfId="22022" xr:uid="{00000000-0005-0000-0000-00004D560000}"/>
    <cellStyle name="Percent 7 16 6" xfId="22023" xr:uid="{00000000-0005-0000-0000-00004E560000}"/>
    <cellStyle name="Percent 7 16 7" xfId="22024" xr:uid="{00000000-0005-0000-0000-00004F560000}"/>
    <cellStyle name="Percent 7 16 8" xfId="22025" xr:uid="{00000000-0005-0000-0000-000050560000}"/>
    <cellStyle name="Percent 7 16 9" xfId="22026" xr:uid="{00000000-0005-0000-0000-000051560000}"/>
    <cellStyle name="Percent 7 17" xfId="22027" xr:uid="{00000000-0005-0000-0000-000052560000}"/>
    <cellStyle name="Percent 7 17 10" xfId="22028" xr:uid="{00000000-0005-0000-0000-000053560000}"/>
    <cellStyle name="Percent 7 17 11" xfId="22029" xr:uid="{00000000-0005-0000-0000-000054560000}"/>
    <cellStyle name="Percent 7 17 12" xfId="22030" xr:uid="{00000000-0005-0000-0000-000055560000}"/>
    <cellStyle name="Percent 7 17 13" xfId="22031" xr:uid="{00000000-0005-0000-0000-000056560000}"/>
    <cellStyle name="Percent 7 17 14" xfId="22032" xr:uid="{00000000-0005-0000-0000-000057560000}"/>
    <cellStyle name="Percent 7 17 15" xfId="22033" xr:uid="{00000000-0005-0000-0000-000058560000}"/>
    <cellStyle name="Percent 7 17 16" xfId="22034" xr:uid="{00000000-0005-0000-0000-000059560000}"/>
    <cellStyle name="Percent 7 17 17" xfId="22035" xr:uid="{00000000-0005-0000-0000-00005A560000}"/>
    <cellStyle name="Percent 7 17 18" xfId="22036" xr:uid="{00000000-0005-0000-0000-00005B560000}"/>
    <cellStyle name="Percent 7 17 19" xfId="22037" xr:uid="{00000000-0005-0000-0000-00005C560000}"/>
    <cellStyle name="Percent 7 17 2" xfId="22038" xr:uid="{00000000-0005-0000-0000-00005D560000}"/>
    <cellStyle name="Percent 7 17 20" xfId="22039" xr:uid="{00000000-0005-0000-0000-00005E560000}"/>
    <cellStyle name="Percent 7 17 21" xfId="22040" xr:uid="{00000000-0005-0000-0000-00005F560000}"/>
    <cellStyle name="Percent 7 17 22" xfId="22041" xr:uid="{00000000-0005-0000-0000-000060560000}"/>
    <cellStyle name="Percent 7 17 23" xfId="22042" xr:uid="{00000000-0005-0000-0000-000061560000}"/>
    <cellStyle name="Percent 7 17 24" xfId="22043" xr:uid="{00000000-0005-0000-0000-000062560000}"/>
    <cellStyle name="Percent 7 17 25" xfId="22044" xr:uid="{00000000-0005-0000-0000-000063560000}"/>
    <cellStyle name="Percent 7 17 26" xfId="22045" xr:uid="{00000000-0005-0000-0000-000064560000}"/>
    <cellStyle name="Percent 7 17 27" xfId="22046" xr:uid="{00000000-0005-0000-0000-000065560000}"/>
    <cellStyle name="Percent 7 17 28" xfId="22047" xr:uid="{00000000-0005-0000-0000-000066560000}"/>
    <cellStyle name="Percent 7 17 29" xfId="22048" xr:uid="{00000000-0005-0000-0000-000067560000}"/>
    <cellStyle name="Percent 7 17 3" xfId="22049" xr:uid="{00000000-0005-0000-0000-000068560000}"/>
    <cellStyle name="Percent 7 17 30" xfId="22050" xr:uid="{00000000-0005-0000-0000-000069560000}"/>
    <cellStyle name="Percent 7 17 31" xfId="22051" xr:uid="{00000000-0005-0000-0000-00006A560000}"/>
    <cellStyle name="Percent 7 17 32" xfId="22052" xr:uid="{00000000-0005-0000-0000-00006B560000}"/>
    <cellStyle name="Percent 7 17 33" xfId="22053" xr:uid="{00000000-0005-0000-0000-00006C560000}"/>
    <cellStyle name="Percent 7 17 34" xfId="22054" xr:uid="{00000000-0005-0000-0000-00006D560000}"/>
    <cellStyle name="Percent 7 17 35" xfId="22055" xr:uid="{00000000-0005-0000-0000-00006E560000}"/>
    <cellStyle name="Percent 7 17 4" xfId="22056" xr:uid="{00000000-0005-0000-0000-00006F560000}"/>
    <cellStyle name="Percent 7 17 5" xfId="22057" xr:uid="{00000000-0005-0000-0000-000070560000}"/>
    <cellStyle name="Percent 7 17 6" xfId="22058" xr:uid="{00000000-0005-0000-0000-000071560000}"/>
    <cellStyle name="Percent 7 17 7" xfId="22059" xr:uid="{00000000-0005-0000-0000-000072560000}"/>
    <cellStyle name="Percent 7 17 8" xfId="22060" xr:uid="{00000000-0005-0000-0000-000073560000}"/>
    <cellStyle name="Percent 7 17 9" xfId="22061" xr:uid="{00000000-0005-0000-0000-000074560000}"/>
    <cellStyle name="Percent 7 18" xfId="22062" xr:uid="{00000000-0005-0000-0000-000075560000}"/>
    <cellStyle name="Percent 7 18 10" xfId="22063" xr:uid="{00000000-0005-0000-0000-000076560000}"/>
    <cellStyle name="Percent 7 18 11" xfId="22064" xr:uid="{00000000-0005-0000-0000-000077560000}"/>
    <cellStyle name="Percent 7 18 12" xfId="22065" xr:uid="{00000000-0005-0000-0000-000078560000}"/>
    <cellStyle name="Percent 7 18 13" xfId="22066" xr:uid="{00000000-0005-0000-0000-000079560000}"/>
    <cellStyle name="Percent 7 18 14" xfId="22067" xr:uid="{00000000-0005-0000-0000-00007A560000}"/>
    <cellStyle name="Percent 7 18 15" xfId="22068" xr:uid="{00000000-0005-0000-0000-00007B560000}"/>
    <cellStyle name="Percent 7 18 16" xfId="22069" xr:uid="{00000000-0005-0000-0000-00007C560000}"/>
    <cellStyle name="Percent 7 18 17" xfId="22070" xr:uid="{00000000-0005-0000-0000-00007D560000}"/>
    <cellStyle name="Percent 7 18 18" xfId="22071" xr:uid="{00000000-0005-0000-0000-00007E560000}"/>
    <cellStyle name="Percent 7 18 19" xfId="22072" xr:uid="{00000000-0005-0000-0000-00007F560000}"/>
    <cellStyle name="Percent 7 18 2" xfId="22073" xr:uid="{00000000-0005-0000-0000-000080560000}"/>
    <cellStyle name="Percent 7 18 20" xfId="22074" xr:uid="{00000000-0005-0000-0000-000081560000}"/>
    <cellStyle name="Percent 7 18 21" xfId="22075" xr:uid="{00000000-0005-0000-0000-000082560000}"/>
    <cellStyle name="Percent 7 18 22" xfId="22076" xr:uid="{00000000-0005-0000-0000-000083560000}"/>
    <cellStyle name="Percent 7 18 23" xfId="22077" xr:uid="{00000000-0005-0000-0000-000084560000}"/>
    <cellStyle name="Percent 7 18 24" xfId="22078" xr:uid="{00000000-0005-0000-0000-000085560000}"/>
    <cellStyle name="Percent 7 18 25" xfId="22079" xr:uid="{00000000-0005-0000-0000-000086560000}"/>
    <cellStyle name="Percent 7 18 26" xfId="22080" xr:uid="{00000000-0005-0000-0000-000087560000}"/>
    <cellStyle name="Percent 7 18 27" xfId="22081" xr:uid="{00000000-0005-0000-0000-000088560000}"/>
    <cellStyle name="Percent 7 18 28" xfId="22082" xr:uid="{00000000-0005-0000-0000-000089560000}"/>
    <cellStyle name="Percent 7 18 29" xfId="22083" xr:uid="{00000000-0005-0000-0000-00008A560000}"/>
    <cellStyle name="Percent 7 18 3" xfId="22084" xr:uid="{00000000-0005-0000-0000-00008B560000}"/>
    <cellStyle name="Percent 7 18 30" xfId="22085" xr:uid="{00000000-0005-0000-0000-00008C560000}"/>
    <cellStyle name="Percent 7 18 31" xfId="22086" xr:uid="{00000000-0005-0000-0000-00008D560000}"/>
    <cellStyle name="Percent 7 18 32" xfId="22087" xr:uid="{00000000-0005-0000-0000-00008E560000}"/>
    <cellStyle name="Percent 7 18 33" xfId="22088" xr:uid="{00000000-0005-0000-0000-00008F560000}"/>
    <cellStyle name="Percent 7 18 34" xfId="22089" xr:uid="{00000000-0005-0000-0000-000090560000}"/>
    <cellStyle name="Percent 7 18 35" xfId="22090" xr:uid="{00000000-0005-0000-0000-000091560000}"/>
    <cellStyle name="Percent 7 18 4" xfId="22091" xr:uid="{00000000-0005-0000-0000-000092560000}"/>
    <cellStyle name="Percent 7 18 5" xfId="22092" xr:uid="{00000000-0005-0000-0000-000093560000}"/>
    <cellStyle name="Percent 7 18 6" xfId="22093" xr:uid="{00000000-0005-0000-0000-000094560000}"/>
    <cellStyle name="Percent 7 18 7" xfId="22094" xr:uid="{00000000-0005-0000-0000-000095560000}"/>
    <cellStyle name="Percent 7 18 8" xfId="22095" xr:uid="{00000000-0005-0000-0000-000096560000}"/>
    <cellStyle name="Percent 7 18 9" xfId="22096" xr:uid="{00000000-0005-0000-0000-000097560000}"/>
    <cellStyle name="Percent 7 19" xfId="22097" xr:uid="{00000000-0005-0000-0000-000098560000}"/>
    <cellStyle name="Percent 7 19 10" xfId="22098" xr:uid="{00000000-0005-0000-0000-000099560000}"/>
    <cellStyle name="Percent 7 19 11" xfId="22099" xr:uid="{00000000-0005-0000-0000-00009A560000}"/>
    <cellStyle name="Percent 7 19 12" xfId="22100" xr:uid="{00000000-0005-0000-0000-00009B560000}"/>
    <cellStyle name="Percent 7 19 13" xfId="22101" xr:uid="{00000000-0005-0000-0000-00009C560000}"/>
    <cellStyle name="Percent 7 19 14" xfId="22102" xr:uid="{00000000-0005-0000-0000-00009D560000}"/>
    <cellStyle name="Percent 7 19 15" xfId="22103" xr:uid="{00000000-0005-0000-0000-00009E560000}"/>
    <cellStyle name="Percent 7 19 16" xfId="22104" xr:uid="{00000000-0005-0000-0000-00009F560000}"/>
    <cellStyle name="Percent 7 19 17" xfId="22105" xr:uid="{00000000-0005-0000-0000-0000A0560000}"/>
    <cellStyle name="Percent 7 19 18" xfId="22106" xr:uid="{00000000-0005-0000-0000-0000A1560000}"/>
    <cellStyle name="Percent 7 19 19" xfId="22107" xr:uid="{00000000-0005-0000-0000-0000A2560000}"/>
    <cellStyle name="Percent 7 19 2" xfId="22108" xr:uid="{00000000-0005-0000-0000-0000A3560000}"/>
    <cellStyle name="Percent 7 19 20" xfId="22109" xr:uid="{00000000-0005-0000-0000-0000A4560000}"/>
    <cellStyle name="Percent 7 19 21" xfId="22110" xr:uid="{00000000-0005-0000-0000-0000A5560000}"/>
    <cellStyle name="Percent 7 19 22" xfId="22111" xr:uid="{00000000-0005-0000-0000-0000A6560000}"/>
    <cellStyle name="Percent 7 19 23" xfId="22112" xr:uid="{00000000-0005-0000-0000-0000A7560000}"/>
    <cellStyle name="Percent 7 19 24" xfId="22113" xr:uid="{00000000-0005-0000-0000-0000A8560000}"/>
    <cellStyle name="Percent 7 19 25" xfId="22114" xr:uid="{00000000-0005-0000-0000-0000A9560000}"/>
    <cellStyle name="Percent 7 19 26" xfId="22115" xr:uid="{00000000-0005-0000-0000-0000AA560000}"/>
    <cellStyle name="Percent 7 19 27" xfId="22116" xr:uid="{00000000-0005-0000-0000-0000AB560000}"/>
    <cellStyle name="Percent 7 19 28" xfId="22117" xr:uid="{00000000-0005-0000-0000-0000AC560000}"/>
    <cellStyle name="Percent 7 19 29" xfId="22118" xr:uid="{00000000-0005-0000-0000-0000AD560000}"/>
    <cellStyle name="Percent 7 19 3" xfId="22119" xr:uid="{00000000-0005-0000-0000-0000AE560000}"/>
    <cellStyle name="Percent 7 19 30" xfId="22120" xr:uid="{00000000-0005-0000-0000-0000AF560000}"/>
    <cellStyle name="Percent 7 19 31" xfId="22121" xr:uid="{00000000-0005-0000-0000-0000B0560000}"/>
    <cellStyle name="Percent 7 19 32" xfId="22122" xr:uid="{00000000-0005-0000-0000-0000B1560000}"/>
    <cellStyle name="Percent 7 19 33" xfId="22123" xr:uid="{00000000-0005-0000-0000-0000B2560000}"/>
    <cellStyle name="Percent 7 19 34" xfId="22124" xr:uid="{00000000-0005-0000-0000-0000B3560000}"/>
    <cellStyle name="Percent 7 19 35" xfId="22125" xr:uid="{00000000-0005-0000-0000-0000B4560000}"/>
    <cellStyle name="Percent 7 19 4" xfId="22126" xr:uid="{00000000-0005-0000-0000-0000B5560000}"/>
    <cellStyle name="Percent 7 19 5" xfId="22127" xr:uid="{00000000-0005-0000-0000-0000B6560000}"/>
    <cellStyle name="Percent 7 19 6" xfId="22128" xr:uid="{00000000-0005-0000-0000-0000B7560000}"/>
    <cellStyle name="Percent 7 19 7" xfId="22129" xr:uid="{00000000-0005-0000-0000-0000B8560000}"/>
    <cellStyle name="Percent 7 19 8" xfId="22130" xr:uid="{00000000-0005-0000-0000-0000B9560000}"/>
    <cellStyle name="Percent 7 19 9" xfId="22131" xr:uid="{00000000-0005-0000-0000-0000BA560000}"/>
    <cellStyle name="Percent 7 2" xfId="22132" xr:uid="{00000000-0005-0000-0000-0000BB560000}"/>
    <cellStyle name="Percent 7 2 10" xfId="22133" xr:uid="{00000000-0005-0000-0000-0000BC560000}"/>
    <cellStyle name="Percent 7 2 11" xfId="22134" xr:uid="{00000000-0005-0000-0000-0000BD560000}"/>
    <cellStyle name="Percent 7 2 12" xfId="22135" xr:uid="{00000000-0005-0000-0000-0000BE560000}"/>
    <cellStyle name="Percent 7 2 13" xfId="22136" xr:uid="{00000000-0005-0000-0000-0000BF560000}"/>
    <cellStyle name="Percent 7 2 14" xfId="22137" xr:uid="{00000000-0005-0000-0000-0000C0560000}"/>
    <cellStyle name="Percent 7 2 15" xfId="22138" xr:uid="{00000000-0005-0000-0000-0000C1560000}"/>
    <cellStyle name="Percent 7 2 16" xfId="22139" xr:uid="{00000000-0005-0000-0000-0000C2560000}"/>
    <cellStyle name="Percent 7 2 17" xfId="22140" xr:uid="{00000000-0005-0000-0000-0000C3560000}"/>
    <cellStyle name="Percent 7 2 18" xfId="22141" xr:uid="{00000000-0005-0000-0000-0000C4560000}"/>
    <cellStyle name="Percent 7 2 19" xfId="22142" xr:uid="{00000000-0005-0000-0000-0000C5560000}"/>
    <cellStyle name="Percent 7 2 2" xfId="22143" xr:uid="{00000000-0005-0000-0000-0000C6560000}"/>
    <cellStyle name="Percent 7 2 20" xfId="22144" xr:uid="{00000000-0005-0000-0000-0000C7560000}"/>
    <cellStyle name="Percent 7 2 21" xfId="22145" xr:uid="{00000000-0005-0000-0000-0000C8560000}"/>
    <cellStyle name="Percent 7 2 22" xfId="22146" xr:uid="{00000000-0005-0000-0000-0000C9560000}"/>
    <cellStyle name="Percent 7 2 23" xfId="22147" xr:uid="{00000000-0005-0000-0000-0000CA560000}"/>
    <cellStyle name="Percent 7 2 24" xfId="22148" xr:uid="{00000000-0005-0000-0000-0000CB560000}"/>
    <cellStyle name="Percent 7 2 25" xfId="22149" xr:uid="{00000000-0005-0000-0000-0000CC560000}"/>
    <cellStyle name="Percent 7 2 26" xfId="22150" xr:uid="{00000000-0005-0000-0000-0000CD560000}"/>
    <cellStyle name="Percent 7 2 27" xfId="22151" xr:uid="{00000000-0005-0000-0000-0000CE560000}"/>
    <cellStyle name="Percent 7 2 28" xfId="22152" xr:uid="{00000000-0005-0000-0000-0000CF560000}"/>
    <cellStyle name="Percent 7 2 29" xfId="22153" xr:uid="{00000000-0005-0000-0000-0000D0560000}"/>
    <cellStyle name="Percent 7 2 3" xfId="22154" xr:uid="{00000000-0005-0000-0000-0000D1560000}"/>
    <cellStyle name="Percent 7 2 30" xfId="22155" xr:uid="{00000000-0005-0000-0000-0000D2560000}"/>
    <cellStyle name="Percent 7 2 31" xfId="22156" xr:uid="{00000000-0005-0000-0000-0000D3560000}"/>
    <cellStyle name="Percent 7 2 32" xfId="22157" xr:uid="{00000000-0005-0000-0000-0000D4560000}"/>
    <cellStyle name="Percent 7 2 33" xfId="22158" xr:uid="{00000000-0005-0000-0000-0000D5560000}"/>
    <cellStyle name="Percent 7 2 34" xfId="22159" xr:uid="{00000000-0005-0000-0000-0000D6560000}"/>
    <cellStyle name="Percent 7 2 35" xfId="22160" xr:uid="{00000000-0005-0000-0000-0000D7560000}"/>
    <cellStyle name="Percent 7 2 4" xfId="22161" xr:uid="{00000000-0005-0000-0000-0000D8560000}"/>
    <cellStyle name="Percent 7 2 5" xfId="22162" xr:uid="{00000000-0005-0000-0000-0000D9560000}"/>
    <cellStyle name="Percent 7 2 6" xfId="22163" xr:uid="{00000000-0005-0000-0000-0000DA560000}"/>
    <cellStyle name="Percent 7 2 7" xfId="22164" xr:uid="{00000000-0005-0000-0000-0000DB560000}"/>
    <cellStyle name="Percent 7 2 8" xfId="22165" xr:uid="{00000000-0005-0000-0000-0000DC560000}"/>
    <cellStyle name="Percent 7 2 9" xfId="22166" xr:uid="{00000000-0005-0000-0000-0000DD560000}"/>
    <cellStyle name="Percent 7 20" xfId="22167" xr:uid="{00000000-0005-0000-0000-0000DE560000}"/>
    <cellStyle name="Percent 7 20 10" xfId="22168" xr:uid="{00000000-0005-0000-0000-0000DF560000}"/>
    <cellStyle name="Percent 7 20 11" xfId="22169" xr:uid="{00000000-0005-0000-0000-0000E0560000}"/>
    <cellStyle name="Percent 7 20 12" xfId="22170" xr:uid="{00000000-0005-0000-0000-0000E1560000}"/>
    <cellStyle name="Percent 7 20 13" xfId="22171" xr:uid="{00000000-0005-0000-0000-0000E2560000}"/>
    <cellStyle name="Percent 7 20 14" xfId="22172" xr:uid="{00000000-0005-0000-0000-0000E3560000}"/>
    <cellStyle name="Percent 7 20 15" xfId="22173" xr:uid="{00000000-0005-0000-0000-0000E4560000}"/>
    <cellStyle name="Percent 7 20 16" xfId="22174" xr:uid="{00000000-0005-0000-0000-0000E5560000}"/>
    <cellStyle name="Percent 7 20 17" xfId="22175" xr:uid="{00000000-0005-0000-0000-0000E6560000}"/>
    <cellStyle name="Percent 7 20 18" xfId="22176" xr:uid="{00000000-0005-0000-0000-0000E7560000}"/>
    <cellStyle name="Percent 7 20 19" xfId="22177" xr:uid="{00000000-0005-0000-0000-0000E8560000}"/>
    <cellStyle name="Percent 7 20 2" xfId="22178" xr:uid="{00000000-0005-0000-0000-0000E9560000}"/>
    <cellStyle name="Percent 7 20 20" xfId="22179" xr:uid="{00000000-0005-0000-0000-0000EA560000}"/>
    <cellStyle name="Percent 7 20 21" xfId="22180" xr:uid="{00000000-0005-0000-0000-0000EB560000}"/>
    <cellStyle name="Percent 7 20 22" xfId="22181" xr:uid="{00000000-0005-0000-0000-0000EC560000}"/>
    <cellStyle name="Percent 7 20 23" xfId="22182" xr:uid="{00000000-0005-0000-0000-0000ED560000}"/>
    <cellStyle name="Percent 7 20 24" xfId="22183" xr:uid="{00000000-0005-0000-0000-0000EE560000}"/>
    <cellStyle name="Percent 7 20 25" xfId="22184" xr:uid="{00000000-0005-0000-0000-0000EF560000}"/>
    <cellStyle name="Percent 7 20 26" xfId="22185" xr:uid="{00000000-0005-0000-0000-0000F0560000}"/>
    <cellStyle name="Percent 7 20 27" xfId="22186" xr:uid="{00000000-0005-0000-0000-0000F1560000}"/>
    <cellStyle name="Percent 7 20 28" xfId="22187" xr:uid="{00000000-0005-0000-0000-0000F2560000}"/>
    <cellStyle name="Percent 7 20 29" xfId="22188" xr:uid="{00000000-0005-0000-0000-0000F3560000}"/>
    <cellStyle name="Percent 7 20 3" xfId="22189" xr:uid="{00000000-0005-0000-0000-0000F4560000}"/>
    <cellStyle name="Percent 7 20 30" xfId="22190" xr:uid="{00000000-0005-0000-0000-0000F5560000}"/>
    <cellStyle name="Percent 7 20 31" xfId="22191" xr:uid="{00000000-0005-0000-0000-0000F6560000}"/>
    <cellStyle name="Percent 7 20 32" xfId="22192" xr:uid="{00000000-0005-0000-0000-0000F7560000}"/>
    <cellStyle name="Percent 7 20 33" xfId="22193" xr:uid="{00000000-0005-0000-0000-0000F8560000}"/>
    <cellStyle name="Percent 7 20 34" xfId="22194" xr:uid="{00000000-0005-0000-0000-0000F9560000}"/>
    <cellStyle name="Percent 7 20 35" xfId="22195" xr:uid="{00000000-0005-0000-0000-0000FA560000}"/>
    <cellStyle name="Percent 7 20 4" xfId="22196" xr:uid="{00000000-0005-0000-0000-0000FB560000}"/>
    <cellStyle name="Percent 7 20 5" xfId="22197" xr:uid="{00000000-0005-0000-0000-0000FC560000}"/>
    <cellStyle name="Percent 7 20 6" xfId="22198" xr:uid="{00000000-0005-0000-0000-0000FD560000}"/>
    <cellStyle name="Percent 7 20 7" xfId="22199" xr:uid="{00000000-0005-0000-0000-0000FE560000}"/>
    <cellStyle name="Percent 7 20 8" xfId="22200" xr:uid="{00000000-0005-0000-0000-0000FF560000}"/>
    <cellStyle name="Percent 7 20 9" xfId="22201" xr:uid="{00000000-0005-0000-0000-000000570000}"/>
    <cellStyle name="Percent 7 21" xfId="22202" xr:uid="{00000000-0005-0000-0000-000001570000}"/>
    <cellStyle name="Percent 7 21 10" xfId="22203" xr:uid="{00000000-0005-0000-0000-000002570000}"/>
    <cellStyle name="Percent 7 21 11" xfId="22204" xr:uid="{00000000-0005-0000-0000-000003570000}"/>
    <cellStyle name="Percent 7 21 12" xfId="22205" xr:uid="{00000000-0005-0000-0000-000004570000}"/>
    <cellStyle name="Percent 7 21 13" xfId="22206" xr:uid="{00000000-0005-0000-0000-000005570000}"/>
    <cellStyle name="Percent 7 21 14" xfId="22207" xr:uid="{00000000-0005-0000-0000-000006570000}"/>
    <cellStyle name="Percent 7 21 15" xfId="22208" xr:uid="{00000000-0005-0000-0000-000007570000}"/>
    <cellStyle name="Percent 7 21 16" xfId="22209" xr:uid="{00000000-0005-0000-0000-000008570000}"/>
    <cellStyle name="Percent 7 21 17" xfId="22210" xr:uid="{00000000-0005-0000-0000-000009570000}"/>
    <cellStyle name="Percent 7 21 18" xfId="22211" xr:uid="{00000000-0005-0000-0000-00000A570000}"/>
    <cellStyle name="Percent 7 21 19" xfId="22212" xr:uid="{00000000-0005-0000-0000-00000B570000}"/>
    <cellStyle name="Percent 7 21 2" xfId="22213" xr:uid="{00000000-0005-0000-0000-00000C570000}"/>
    <cellStyle name="Percent 7 21 20" xfId="22214" xr:uid="{00000000-0005-0000-0000-00000D570000}"/>
    <cellStyle name="Percent 7 21 21" xfId="22215" xr:uid="{00000000-0005-0000-0000-00000E570000}"/>
    <cellStyle name="Percent 7 21 22" xfId="22216" xr:uid="{00000000-0005-0000-0000-00000F570000}"/>
    <cellStyle name="Percent 7 21 23" xfId="22217" xr:uid="{00000000-0005-0000-0000-000010570000}"/>
    <cellStyle name="Percent 7 21 24" xfId="22218" xr:uid="{00000000-0005-0000-0000-000011570000}"/>
    <cellStyle name="Percent 7 21 25" xfId="22219" xr:uid="{00000000-0005-0000-0000-000012570000}"/>
    <cellStyle name="Percent 7 21 26" xfId="22220" xr:uid="{00000000-0005-0000-0000-000013570000}"/>
    <cellStyle name="Percent 7 21 27" xfId="22221" xr:uid="{00000000-0005-0000-0000-000014570000}"/>
    <cellStyle name="Percent 7 21 28" xfId="22222" xr:uid="{00000000-0005-0000-0000-000015570000}"/>
    <cellStyle name="Percent 7 21 29" xfId="22223" xr:uid="{00000000-0005-0000-0000-000016570000}"/>
    <cellStyle name="Percent 7 21 3" xfId="22224" xr:uid="{00000000-0005-0000-0000-000017570000}"/>
    <cellStyle name="Percent 7 21 30" xfId="22225" xr:uid="{00000000-0005-0000-0000-000018570000}"/>
    <cellStyle name="Percent 7 21 31" xfId="22226" xr:uid="{00000000-0005-0000-0000-000019570000}"/>
    <cellStyle name="Percent 7 21 32" xfId="22227" xr:uid="{00000000-0005-0000-0000-00001A570000}"/>
    <cellStyle name="Percent 7 21 33" xfId="22228" xr:uid="{00000000-0005-0000-0000-00001B570000}"/>
    <cellStyle name="Percent 7 21 34" xfId="22229" xr:uid="{00000000-0005-0000-0000-00001C570000}"/>
    <cellStyle name="Percent 7 21 35" xfId="22230" xr:uid="{00000000-0005-0000-0000-00001D570000}"/>
    <cellStyle name="Percent 7 21 4" xfId="22231" xr:uid="{00000000-0005-0000-0000-00001E570000}"/>
    <cellStyle name="Percent 7 21 5" xfId="22232" xr:uid="{00000000-0005-0000-0000-00001F570000}"/>
    <cellStyle name="Percent 7 21 6" xfId="22233" xr:uid="{00000000-0005-0000-0000-000020570000}"/>
    <cellStyle name="Percent 7 21 7" xfId="22234" xr:uid="{00000000-0005-0000-0000-000021570000}"/>
    <cellStyle name="Percent 7 21 8" xfId="22235" xr:uid="{00000000-0005-0000-0000-000022570000}"/>
    <cellStyle name="Percent 7 21 9" xfId="22236" xr:uid="{00000000-0005-0000-0000-000023570000}"/>
    <cellStyle name="Percent 7 22" xfId="22237" xr:uid="{00000000-0005-0000-0000-000024570000}"/>
    <cellStyle name="Percent 7 22 10" xfId="22238" xr:uid="{00000000-0005-0000-0000-000025570000}"/>
    <cellStyle name="Percent 7 22 11" xfId="22239" xr:uid="{00000000-0005-0000-0000-000026570000}"/>
    <cellStyle name="Percent 7 22 12" xfId="22240" xr:uid="{00000000-0005-0000-0000-000027570000}"/>
    <cellStyle name="Percent 7 22 13" xfId="22241" xr:uid="{00000000-0005-0000-0000-000028570000}"/>
    <cellStyle name="Percent 7 22 14" xfId="22242" xr:uid="{00000000-0005-0000-0000-000029570000}"/>
    <cellStyle name="Percent 7 22 15" xfId="22243" xr:uid="{00000000-0005-0000-0000-00002A570000}"/>
    <cellStyle name="Percent 7 22 16" xfId="22244" xr:uid="{00000000-0005-0000-0000-00002B570000}"/>
    <cellStyle name="Percent 7 22 17" xfId="22245" xr:uid="{00000000-0005-0000-0000-00002C570000}"/>
    <cellStyle name="Percent 7 22 18" xfId="22246" xr:uid="{00000000-0005-0000-0000-00002D570000}"/>
    <cellStyle name="Percent 7 22 19" xfId="22247" xr:uid="{00000000-0005-0000-0000-00002E570000}"/>
    <cellStyle name="Percent 7 22 2" xfId="22248" xr:uid="{00000000-0005-0000-0000-00002F570000}"/>
    <cellStyle name="Percent 7 22 20" xfId="22249" xr:uid="{00000000-0005-0000-0000-000030570000}"/>
    <cellStyle name="Percent 7 22 21" xfId="22250" xr:uid="{00000000-0005-0000-0000-000031570000}"/>
    <cellStyle name="Percent 7 22 22" xfId="22251" xr:uid="{00000000-0005-0000-0000-000032570000}"/>
    <cellStyle name="Percent 7 22 23" xfId="22252" xr:uid="{00000000-0005-0000-0000-000033570000}"/>
    <cellStyle name="Percent 7 22 24" xfId="22253" xr:uid="{00000000-0005-0000-0000-000034570000}"/>
    <cellStyle name="Percent 7 22 25" xfId="22254" xr:uid="{00000000-0005-0000-0000-000035570000}"/>
    <cellStyle name="Percent 7 22 26" xfId="22255" xr:uid="{00000000-0005-0000-0000-000036570000}"/>
    <cellStyle name="Percent 7 22 27" xfId="22256" xr:uid="{00000000-0005-0000-0000-000037570000}"/>
    <cellStyle name="Percent 7 22 28" xfId="22257" xr:uid="{00000000-0005-0000-0000-000038570000}"/>
    <cellStyle name="Percent 7 22 29" xfId="22258" xr:uid="{00000000-0005-0000-0000-000039570000}"/>
    <cellStyle name="Percent 7 22 3" xfId="22259" xr:uid="{00000000-0005-0000-0000-00003A570000}"/>
    <cellStyle name="Percent 7 22 30" xfId="22260" xr:uid="{00000000-0005-0000-0000-00003B570000}"/>
    <cellStyle name="Percent 7 22 31" xfId="22261" xr:uid="{00000000-0005-0000-0000-00003C570000}"/>
    <cellStyle name="Percent 7 22 32" xfId="22262" xr:uid="{00000000-0005-0000-0000-00003D570000}"/>
    <cellStyle name="Percent 7 22 33" xfId="22263" xr:uid="{00000000-0005-0000-0000-00003E570000}"/>
    <cellStyle name="Percent 7 22 34" xfId="22264" xr:uid="{00000000-0005-0000-0000-00003F570000}"/>
    <cellStyle name="Percent 7 22 35" xfId="22265" xr:uid="{00000000-0005-0000-0000-000040570000}"/>
    <cellStyle name="Percent 7 22 4" xfId="22266" xr:uid="{00000000-0005-0000-0000-000041570000}"/>
    <cellStyle name="Percent 7 22 5" xfId="22267" xr:uid="{00000000-0005-0000-0000-000042570000}"/>
    <cellStyle name="Percent 7 22 6" xfId="22268" xr:uid="{00000000-0005-0000-0000-000043570000}"/>
    <cellStyle name="Percent 7 22 7" xfId="22269" xr:uid="{00000000-0005-0000-0000-000044570000}"/>
    <cellStyle name="Percent 7 22 8" xfId="22270" xr:uid="{00000000-0005-0000-0000-000045570000}"/>
    <cellStyle name="Percent 7 22 9" xfId="22271" xr:uid="{00000000-0005-0000-0000-000046570000}"/>
    <cellStyle name="Percent 7 23" xfId="22272" xr:uid="{00000000-0005-0000-0000-000047570000}"/>
    <cellStyle name="Percent 7 23 10" xfId="22273" xr:uid="{00000000-0005-0000-0000-000048570000}"/>
    <cellStyle name="Percent 7 23 11" xfId="22274" xr:uid="{00000000-0005-0000-0000-000049570000}"/>
    <cellStyle name="Percent 7 23 12" xfId="22275" xr:uid="{00000000-0005-0000-0000-00004A570000}"/>
    <cellStyle name="Percent 7 23 13" xfId="22276" xr:uid="{00000000-0005-0000-0000-00004B570000}"/>
    <cellStyle name="Percent 7 23 14" xfId="22277" xr:uid="{00000000-0005-0000-0000-00004C570000}"/>
    <cellStyle name="Percent 7 23 15" xfId="22278" xr:uid="{00000000-0005-0000-0000-00004D570000}"/>
    <cellStyle name="Percent 7 23 16" xfId="22279" xr:uid="{00000000-0005-0000-0000-00004E570000}"/>
    <cellStyle name="Percent 7 23 17" xfId="22280" xr:uid="{00000000-0005-0000-0000-00004F570000}"/>
    <cellStyle name="Percent 7 23 18" xfId="22281" xr:uid="{00000000-0005-0000-0000-000050570000}"/>
    <cellStyle name="Percent 7 23 19" xfId="22282" xr:uid="{00000000-0005-0000-0000-000051570000}"/>
    <cellStyle name="Percent 7 23 2" xfId="22283" xr:uid="{00000000-0005-0000-0000-000052570000}"/>
    <cellStyle name="Percent 7 23 20" xfId="22284" xr:uid="{00000000-0005-0000-0000-000053570000}"/>
    <cellStyle name="Percent 7 23 21" xfId="22285" xr:uid="{00000000-0005-0000-0000-000054570000}"/>
    <cellStyle name="Percent 7 23 22" xfId="22286" xr:uid="{00000000-0005-0000-0000-000055570000}"/>
    <cellStyle name="Percent 7 23 23" xfId="22287" xr:uid="{00000000-0005-0000-0000-000056570000}"/>
    <cellStyle name="Percent 7 23 24" xfId="22288" xr:uid="{00000000-0005-0000-0000-000057570000}"/>
    <cellStyle name="Percent 7 23 25" xfId="22289" xr:uid="{00000000-0005-0000-0000-000058570000}"/>
    <cellStyle name="Percent 7 23 26" xfId="22290" xr:uid="{00000000-0005-0000-0000-000059570000}"/>
    <cellStyle name="Percent 7 23 27" xfId="22291" xr:uid="{00000000-0005-0000-0000-00005A570000}"/>
    <cellStyle name="Percent 7 23 28" xfId="22292" xr:uid="{00000000-0005-0000-0000-00005B570000}"/>
    <cellStyle name="Percent 7 23 29" xfId="22293" xr:uid="{00000000-0005-0000-0000-00005C570000}"/>
    <cellStyle name="Percent 7 23 3" xfId="22294" xr:uid="{00000000-0005-0000-0000-00005D570000}"/>
    <cellStyle name="Percent 7 23 30" xfId="22295" xr:uid="{00000000-0005-0000-0000-00005E570000}"/>
    <cellStyle name="Percent 7 23 31" xfId="22296" xr:uid="{00000000-0005-0000-0000-00005F570000}"/>
    <cellStyle name="Percent 7 23 32" xfId="22297" xr:uid="{00000000-0005-0000-0000-000060570000}"/>
    <cellStyle name="Percent 7 23 33" xfId="22298" xr:uid="{00000000-0005-0000-0000-000061570000}"/>
    <cellStyle name="Percent 7 23 34" xfId="22299" xr:uid="{00000000-0005-0000-0000-000062570000}"/>
    <cellStyle name="Percent 7 23 35" xfId="22300" xr:uid="{00000000-0005-0000-0000-000063570000}"/>
    <cellStyle name="Percent 7 23 4" xfId="22301" xr:uid="{00000000-0005-0000-0000-000064570000}"/>
    <cellStyle name="Percent 7 23 5" xfId="22302" xr:uid="{00000000-0005-0000-0000-000065570000}"/>
    <cellStyle name="Percent 7 23 6" xfId="22303" xr:uid="{00000000-0005-0000-0000-000066570000}"/>
    <cellStyle name="Percent 7 23 7" xfId="22304" xr:uid="{00000000-0005-0000-0000-000067570000}"/>
    <cellStyle name="Percent 7 23 8" xfId="22305" xr:uid="{00000000-0005-0000-0000-000068570000}"/>
    <cellStyle name="Percent 7 23 9" xfId="22306" xr:uid="{00000000-0005-0000-0000-000069570000}"/>
    <cellStyle name="Percent 7 24" xfId="22307" xr:uid="{00000000-0005-0000-0000-00006A570000}"/>
    <cellStyle name="Percent 7 24 10" xfId="22308" xr:uid="{00000000-0005-0000-0000-00006B570000}"/>
    <cellStyle name="Percent 7 24 11" xfId="22309" xr:uid="{00000000-0005-0000-0000-00006C570000}"/>
    <cellStyle name="Percent 7 24 12" xfId="22310" xr:uid="{00000000-0005-0000-0000-00006D570000}"/>
    <cellStyle name="Percent 7 24 13" xfId="22311" xr:uid="{00000000-0005-0000-0000-00006E570000}"/>
    <cellStyle name="Percent 7 24 14" xfId="22312" xr:uid="{00000000-0005-0000-0000-00006F570000}"/>
    <cellStyle name="Percent 7 24 15" xfId="22313" xr:uid="{00000000-0005-0000-0000-000070570000}"/>
    <cellStyle name="Percent 7 24 16" xfId="22314" xr:uid="{00000000-0005-0000-0000-000071570000}"/>
    <cellStyle name="Percent 7 24 17" xfId="22315" xr:uid="{00000000-0005-0000-0000-000072570000}"/>
    <cellStyle name="Percent 7 24 18" xfId="22316" xr:uid="{00000000-0005-0000-0000-000073570000}"/>
    <cellStyle name="Percent 7 24 19" xfId="22317" xr:uid="{00000000-0005-0000-0000-000074570000}"/>
    <cellStyle name="Percent 7 24 2" xfId="22318" xr:uid="{00000000-0005-0000-0000-000075570000}"/>
    <cellStyle name="Percent 7 24 20" xfId="22319" xr:uid="{00000000-0005-0000-0000-000076570000}"/>
    <cellStyle name="Percent 7 24 21" xfId="22320" xr:uid="{00000000-0005-0000-0000-000077570000}"/>
    <cellStyle name="Percent 7 24 22" xfId="22321" xr:uid="{00000000-0005-0000-0000-000078570000}"/>
    <cellStyle name="Percent 7 24 23" xfId="22322" xr:uid="{00000000-0005-0000-0000-000079570000}"/>
    <cellStyle name="Percent 7 24 24" xfId="22323" xr:uid="{00000000-0005-0000-0000-00007A570000}"/>
    <cellStyle name="Percent 7 24 25" xfId="22324" xr:uid="{00000000-0005-0000-0000-00007B570000}"/>
    <cellStyle name="Percent 7 24 26" xfId="22325" xr:uid="{00000000-0005-0000-0000-00007C570000}"/>
    <cellStyle name="Percent 7 24 27" xfId="22326" xr:uid="{00000000-0005-0000-0000-00007D570000}"/>
    <cellStyle name="Percent 7 24 28" xfId="22327" xr:uid="{00000000-0005-0000-0000-00007E570000}"/>
    <cellStyle name="Percent 7 24 29" xfId="22328" xr:uid="{00000000-0005-0000-0000-00007F570000}"/>
    <cellStyle name="Percent 7 24 3" xfId="22329" xr:uid="{00000000-0005-0000-0000-000080570000}"/>
    <cellStyle name="Percent 7 24 30" xfId="22330" xr:uid="{00000000-0005-0000-0000-000081570000}"/>
    <cellStyle name="Percent 7 24 31" xfId="22331" xr:uid="{00000000-0005-0000-0000-000082570000}"/>
    <cellStyle name="Percent 7 24 32" xfId="22332" xr:uid="{00000000-0005-0000-0000-000083570000}"/>
    <cellStyle name="Percent 7 24 33" xfId="22333" xr:uid="{00000000-0005-0000-0000-000084570000}"/>
    <cellStyle name="Percent 7 24 34" xfId="22334" xr:uid="{00000000-0005-0000-0000-000085570000}"/>
    <cellStyle name="Percent 7 24 35" xfId="22335" xr:uid="{00000000-0005-0000-0000-000086570000}"/>
    <cellStyle name="Percent 7 24 4" xfId="22336" xr:uid="{00000000-0005-0000-0000-000087570000}"/>
    <cellStyle name="Percent 7 24 5" xfId="22337" xr:uid="{00000000-0005-0000-0000-000088570000}"/>
    <cellStyle name="Percent 7 24 6" xfId="22338" xr:uid="{00000000-0005-0000-0000-000089570000}"/>
    <cellStyle name="Percent 7 24 7" xfId="22339" xr:uid="{00000000-0005-0000-0000-00008A570000}"/>
    <cellStyle name="Percent 7 24 8" xfId="22340" xr:uid="{00000000-0005-0000-0000-00008B570000}"/>
    <cellStyle name="Percent 7 24 9" xfId="22341" xr:uid="{00000000-0005-0000-0000-00008C570000}"/>
    <cellStyle name="Percent 7 25" xfId="22342" xr:uid="{00000000-0005-0000-0000-00008D570000}"/>
    <cellStyle name="Percent 7 25 10" xfId="22343" xr:uid="{00000000-0005-0000-0000-00008E570000}"/>
    <cellStyle name="Percent 7 25 11" xfId="22344" xr:uid="{00000000-0005-0000-0000-00008F570000}"/>
    <cellStyle name="Percent 7 25 12" xfId="22345" xr:uid="{00000000-0005-0000-0000-000090570000}"/>
    <cellStyle name="Percent 7 25 13" xfId="22346" xr:uid="{00000000-0005-0000-0000-000091570000}"/>
    <cellStyle name="Percent 7 25 14" xfId="22347" xr:uid="{00000000-0005-0000-0000-000092570000}"/>
    <cellStyle name="Percent 7 25 15" xfId="22348" xr:uid="{00000000-0005-0000-0000-000093570000}"/>
    <cellStyle name="Percent 7 25 16" xfId="22349" xr:uid="{00000000-0005-0000-0000-000094570000}"/>
    <cellStyle name="Percent 7 25 17" xfId="22350" xr:uid="{00000000-0005-0000-0000-000095570000}"/>
    <cellStyle name="Percent 7 25 18" xfId="22351" xr:uid="{00000000-0005-0000-0000-000096570000}"/>
    <cellStyle name="Percent 7 25 19" xfId="22352" xr:uid="{00000000-0005-0000-0000-000097570000}"/>
    <cellStyle name="Percent 7 25 2" xfId="22353" xr:uid="{00000000-0005-0000-0000-000098570000}"/>
    <cellStyle name="Percent 7 25 20" xfId="22354" xr:uid="{00000000-0005-0000-0000-000099570000}"/>
    <cellStyle name="Percent 7 25 21" xfId="22355" xr:uid="{00000000-0005-0000-0000-00009A570000}"/>
    <cellStyle name="Percent 7 25 22" xfId="22356" xr:uid="{00000000-0005-0000-0000-00009B570000}"/>
    <cellStyle name="Percent 7 25 23" xfId="22357" xr:uid="{00000000-0005-0000-0000-00009C570000}"/>
    <cellStyle name="Percent 7 25 24" xfId="22358" xr:uid="{00000000-0005-0000-0000-00009D570000}"/>
    <cellStyle name="Percent 7 25 25" xfId="22359" xr:uid="{00000000-0005-0000-0000-00009E570000}"/>
    <cellStyle name="Percent 7 25 26" xfId="22360" xr:uid="{00000000-0005-0000-0000-00009F570000}"/>
    <cellStyle name="Percent 7 25 27" xfId="22361" xr:uid="{00000000-0005-0000-0000-0000A0570000}"/>
    <cellStyle name="Percent 7 25 28" xfId="22362" xr:uid="{00000000-0005-0000-0000-0000A1570000}"/>
    <cellStyle name="Percent 7 25 29" xfId="22363" xr:uid="{00000000-0005-0000-0000-0000A2570000}"/>
    <cellStyle name="Percent 7 25 3" xfId="22364" xr:uid="{00000000-0005-0000-0000-0000A3570000}"/>
    <cellStyle name="Percent 7 25 30" xfId="22365" xr:uid="{00000000-0005-0000-0000-0000A4570000}"/>
    <cellStyle name="Percent 7 25 31" xfId="22366" xr:uid="{00000000-0005-0000-0000-0000A5570000}"/>
    <cellStyle name="Percent 7 25 32" xfId="22367" xr:uid="{00000000-0005-0000-0000-0000A6570000}"/>
    <cellStyle name="Percent 7 25 33" xfId="22368" xr:uid="{00000000-0005-0000-0000-0000A7570000}"/>
    <cellStyle name="Percent 7 25 34" xfId="22369" xr:uid="{00000000-0005-0000-0000-0000A8570000}"/>
    <cellStyle name="Percent 7 25 35" xfId="22370" xr:uid="{00000000-0005-0000-0000-0000A9570000}"/>
    <cellStyle name="Percent 7 25 4" xfId="22371" xr:uid="{00000000-0005-0000-0000-0000AA570000}"/>
    <cellStyle name="Percent 7 25 5" xfId="22372" xr:uid="{00000000-0005-0000-0000-0000AB570000}"/>
    <cellStyle name="Percent 7 25 6" xfId="22373" xr:uid="{00000000-0005-0000-0000-0000AC570000}"/>
    <cellStyle name="Percent 7 25 7" xfId="22374" xr:uid="{00000000-0005-0000-0000-0000AD570000}"/>
    <cellStyle name="Percent 7 25 8" xfId="22375" xr:uid="{00000000-0005-0000-0000-0000AE570000}"/>
    <cellStyle name="Percent 7 25 9" xfId="22376" xr:uid="{00000000-0005-0000-0000-0000AF570000}"/>
    <cellStyle name="Percent 7 3" xfId="22377" xr:uid="{00000000-0005-0000-0000-0000B0570000}"/>
    <cellStyle name="Percent 7 3 10" xfId="22378" xr:uid="{00000000-0005-0000-0000-0000B1570000}"/>
    <cellStyle name="Percent 7 3 11" xfId="22379" xr:uid="{00000000-0005-0000-0000-0000B2570000}"/>
    <cellStyle name="Percent 7 3 12" xfId="22380" xr:uid="{00000000-0005-0000-0000-0000B3570000}"/>
    <cellStyle name="Percent 7 3 13" xfId="22381" xr:uid="{00000000-0005-0000-0000-0000B4570000}"/>
    <cellStyle name="Percent 7 3 14" xfId="22382" xr:uid="{00000000-0005-0000-0000-0000B5570000}"/>
    <cellStyle name="Percent 7 3 15" xfId="22383" xr:uid="{00000000-0005-0000-0000-0000B6570000}"/>
    <cellStyle name="Percent 7 3 16" xfId="22384" xr:uid="{00000000-0005-0000-0000-0000B7570000}"/>
    <cellStyle name="Percent 7 3 17" xfId="22385" xr:uid="{00000000-0005-0000-0000-0000B8570000}"/>
    <cellStyle name="Percent 7 3 18" xfId="22386" xr:uid="{00000000-0005-0000-0000-0000B9570000}"/>
    <cellStyle name="Percent 7 3 19" xfId="22387" xr:uid="{00000000-0005-0000-0000-0000BA570000}"/>
    <cellStyle name="Percent 7 3 2" xfId="22388" xr:uid="{00000000-0005-0000-0000-0000BB570000}"/>
    <cellStyle name="Percent 7 3 20" xfId="22389" xr:uid="{00000000-0005-0000-0000-0000BC570000}"/>
    <cellStyle name="Percent 7 3 21" xfId="22390" xr:uid="{00000000-0005-0000-0000-0000BD570000}"/>
    <cellStyle name="Percent 7 3 22" xfId="22391" xr:uid="{00000000-0005-0000-0000-0000BE570000}"/>
    <cellStyle name="Percent 7 3 23" xfId="22392" xr:uid="{00000000-0005-0000-0000-0000BF570000}"/>
    <cellStyle name="Percent 7 3 24" xfId="22393" xr:uid="{00000000-0005-0000-0000-0000C0570000}"/>
    <cellStyle name="Percent 7 3 25" xfId="22394" xr:uid="{00000000-0005-0000-0000-0000C1570000}"/>
    <cellStyle name="Percent 7 3 26" xfId="22395" xr:uid="{00000000-0005-0000-0000-0000C2570000}"/>
    <cellStyle name="Percent 7 3 27" xfId="22396" xr:uid="{00000000-0005-0000-0000-0000C3570000}"/>
    <cellStyle name="Percent 7 3 28" xfId="22397" xr:uid="{00000000-0005-0000-0000-0000C4570000}"/>
    <cellStyle name="Percent 7 3 29" xfId="22398" xr:uid="{00000000-0005-0000-0000-0000C5570000}"/>
    <cellStyle name="Percent 7 3 3" xfId="22399" xr:uid="{00000000-0005-0000-0000-0000C6570000}"/>
    <cellStyle name="Percent 7 3 30" xfId="22400" xr:uid="{00000000-0005-0000-0000-0000C7570000}"/>
    <cellStyle name="Percent 7 3 31" xfId="22401" xr:uid="{00000000-0005-0000-0000-0000C8570000}"/>
    <cellStyle name="Percent 7 3 32" xfId="22402" xr:uid="{00000000-0005-0000-0000-0000C9570000}"/>
    <cellStyle name="Percent 7 3 33" xfId="22403" xr:uid="{00000000-0005-0000-0000-0000CA570000}"/>
    <cellStyle name="Percent 7 3 34" xfId="22404" xr:uid="{00000000-0005-0000-0000-0000CB570000}"/>
    <cellStyle name="Percent 7 3 35" xfId="22405" xr:uid="{00000000-0005-0000-0000-0000CC570000}"/>
    <cellStyle name="Percent 7 3 4" xfId="22406" xr:uid="{00000000-0005-0000-0000-0000CD570000}"/>
    <cellStyle name="Percent 7 3 5" xfId="22407" xr:uid="{00000000-0005-0000-0000-0000CE570000}"/>
    <cellStyle name="Percent 7 3 6" xfId="22408" xr:uid="{00000000-0005-0000-0000-0000CF570000}"/>
    <cellStyle name="Percent 7 3 7" xfId="22409" xr:uid="{00000000-0005-0000-0000-0000D0570000}"/>
    <cellStyle name="Percent 7 3 8" xfId="22410" xr:uid="{00000000-0005-0000-0000-0000D1570000}"/>
    <cellStyle name="Percent 7 3 9" xfId="22411" xr:uid="{00000000-0005-0000-0000-0000D2570000}"/>
    <cellStyle name="Percent 7 4" xfId="22412" xr:uid="{00000000-0005-0000-0000-0000D3570000}"/>
    <cellStyle name="Percent 7 4 10" xfId="22413" xr:uid="{00000000-0005-0000-0000-0000D4570000}"/>
    <cellStyle name="Percent 7 4 11" xfId="22414" xr:uid="{00000000-0005-0000-0000-0000D5570000}"/>
    <cellStyle name="Percent 7 4 12" xfId="22415" xr:uid="{00000000-0005-0000-0000-0000D6570000}"/>
    <cellStyle name="Percent 7 4 13" xfId="22416" xr:uid="{00000000-0005-0000-0000-0000D7570000}"/>
    <cellStyle name="Percent 7 4 14" xfId="22417" xr:uid="{00000000-0005-0000-0000-0000D8570000}"/>
    <cellStyle name="Percent 7 4 15" xfId="22418" xr:uid="{00000000-0005-0000-0000-0000D9570000}"/>
    <cellStyle name="Percent 7 4 16" xfId="22419" xr:uid="{00000000-0005-0000-0000-0000DA570000}"/>
    <cellStyle name="Percent 7 4 17" xfId="22420" xr:uid="{00000000-0005-0000-0000-0000DB570000}"/>
    <cellStyle name="Percent 7 4 18" xfId="22421" xr:uid="{00000000-0005-0000-0000-0000DC570000}"/>
    <cellStyle name="Percent 7 4 19" xfId="22422" xr:uid="{00000000-0005-0000-0000-0000DD570000}"/>
    <cellStyle name="Percent 7 4 2" xfId="22423" xr:uid="{00000000-0005-0000-0000-0000DE570000}"/>
    <cellStyle name="Percent 7 4 20" xfId="22424" xr:uid="{00000000-0005-0000-0000-0000DF570000}"/>
    <cellStyle name="Percent 7 4 21" xfId="22425" xr:uid="{00000000-0005-0000-0000-0000E0570000}"/>
    <cellStyle name="Percent 7 4 22" xfId="22426" xr:uid="{00000000-0005-0000-0000-0000E1570000}"/>
    <cellStyle name="Percent 7 4 23" xfId="22427" xr:uid="{00000000-0005-0000-0000-0000E2570000}"/>
    <cellStyle name="Percent 7 4 24" xfId="22428" xr:uid="{00000000-0005-0000-0000-0000E3570000}"/>
    <cellStyle name="Percent 7 4 25" xfId="22429" xr:uid="{00000000-0005-0000-0000-0000E4570000}"/>
    <cellStyle name="Percent 7 4 26" xfId="22430" xr:uid="{00000000-0005-0000-0000-0000E5570000}"/>
    <cellStyle name="Percent 7 4 27" xfId="22431" xr:uid="{00000000-0005-0000-0000-0000E6570000}"/>
    <cellStyle name="Percent 7 4 28" xfId="22432" xr:uid="{00000000-0005-0000-0000-0000E7570000}"/>
    <cellStyle name="Percent 7 4 29" xfId="22433" xr:uid="{00000000-0005-0000-0000-0000E8570000}"/>
    <cellStyle name="Percent 7 4 3" xfId="22434" xr:uid="{00000000-0005-0000-0000-0000E9570000}"/>
    <cellStyle name="Percent 7 4 30" xfId="22435" xr:uid="{00000000-0005-0000-0000-0000EA570000}"/>
    <cellStyle name="Percent 7 4 31" xfId="22436" xr:uid="{00000000-0005-0000-0000-0000EB570000}"/>
    <cellStyle name="Percent 7 4 32" xfId="22437" xr:uid="{00000000-0005-0000-0000-0000EC570000}"/>
    <cellStyle name="Percent 7 4 33" xfId="22438" xr:uid="{00000000-0005-0000-0000-0000ED570000}"/>
    <cellStyle name="Percent 7 4 34" xfId="22439" xr:uid="{00000000-0005-0000-0000-0000EE570000}"/>
    <cellStyle name="Percent 7 4 35" xfId="22440" xr:uid="{00000000-0005-0000-0000-0000EF570000}"/>
    <cellStyle name="Percent 7 4 4" xfId="22441" xr:uid="{00000000-0005-0000-0000-0000F0570000}"/>
    <cellStyle name="Percent 7 4 5" xfId="22442" xr:uid="{00000000-0005-0000-0000-0000F1570000}"/>
    <cellStyle name="Percent 7 4 6" xfId="22443" xr:uid="{00000000-0005-0000-0000-0000F2570000}"/>
    <cellStyle name="Percent 7 4 7" xfId="22444" xr:uid="{00000000-0005-0000-0000-0000F3570000}"/>
    <cellStyle name="Percent 7 4 8" xfId="22445" xr:uid="{00000000-0005-0000-0000-0000F4570000}"/>
    <cellStyle name="Percent 7 4 9" xfId="22446" xr:uid="{00000000-0005-0000-0000-0000F5570000}"/>
    <cellStyle name="Percent 7 5" xfId="22447" xr:uid="{00000000-0005-0000-0000-0000F6570000}"/>
    <cellStyle name="Percent 7 5 10" xfId="22448" xr:uid="{00000000-0005-0000-0000-0000F7570000}"/>
    <cellStyle name="Percent 7 5 11" xfId="22449" xr:uid="{00000000-0005-0000-0000-0000F8570000}"/>
    <cellStyle name="Percent 7 5 12" xfId="22450" xr:uid="{00000000-0005-0000-0000-0000F9570000}"/>
    <cellStyle name="Percent 7 5 13" xfId="22451" xr:uid="{00000000-0005-0000-0000-0000FA570000}"/>
    <cellStyle name="Percent 7 5 14" xfId="22452" xr:uid="{00000000-0005-0000-0000-0000FB570000}"/>
    <cellStyle name="Percent 7 5 15" xfId="22453" xr:uid="{00000000-0005-0000-0000-0000FC570000}"/>
    <cellStyle name="Percent 7 5 16" xfId="22454" xr:uid="{00000000-0005-0000-0000-0000FD570000}"/>
    <cellStyle name="Percent 7 5 17" xfId="22455" xr:uid="{00000000-0005-0000-0000-0000FE570000}"/>
    <cellStyle name="Percent 7 5 18" xfId="22456" xr:uid="{00000000-0005-0000-0000-0000FF570000}"/>
    <cellStyle name="Percent 7 5 19" xfId="22457" xr:uid="{00000000-0005-0000-0000-000000580000}"/>
    <cellStyle name="Percent 7 5 2" xfId="22458" xr:uid="{00000000-0005-0000-0000-000001580000}"/>
    <cellStyle name="Percent 7 5 20" xfId="22459" xr:uid="{00000000-0005-0000-0000-000002580000}"/>
    <cellStyle name="Percent 7 5 21" xfId="22460" xr:uid="{00000000-0005-0000-0000-000003580000}"/>
    <cellStyle name="Percent 7 5 22" xfId="22461" xr:uid="{00000000-0005-0000-0000-000004580000}"/>
    <cellStyle name="Percent 7 5 23" xfId="22462" xr:uid="{00000000-0005-0000-0000-000005580000}"/>
    <cellStyle name="Percent 7 5 24" xfId="22463" xr:uid="{00000000-0005-0000-0000-000006580000}"/>
    <cellStyle name="Percent 7 5 25" xfId="22464" xr:uid="{00000000-0005-0000-0000-000007580000}"/>
    <cellStyle name="Percent 7 5 26" xfId="22465" xr:uid="{00000000-0005-0000-0000-000008580000}"/>
    <cellStyle name="Percent 7 5 27" xfId="22466" xr:uid="{00000000-0005-0000-0000-000009580000}"/>
    <cellStyle name="Percent 7 5 28" xfId="22467" xr:uid="{00000000-0005-0000-0000-00000A580000}"/>
    <cellStyle name="Percent 7 5 29" xfId="22468" xr:uid="{00000000-0005-0000-0000-00000B580000}"/>
    <cellStyle name="Percent 7 5 3" xfId="22469" xr:uid="{00000000-0005-0000-0000-00000C580000}"/>
    <cellStyle name="Percent 7 5 30" xfId="22470" xr:uid="{00000000-0005-0000-0000-00000D580000}"/>
    <cellStyle name="Percent 7 5 31" xfId="22471" xr:uid="{00000000-0005-0000-0000-00000E580000}"/>
    <cellStyle name="Percent 7 5 32" xfId="22472" xr:uid="{00000000-0005-0000-0000-00000F580000}"/>
    <cellStyle name="Percent 7 5 33" xfId="22473" xr:uid="{00000000-0005-0000-0000-000010580000}"/>
    <cellStyle name="Percent 7 5 34" xfId="22474" xr:uid="{00000000-0005-0000-0000-000011580000}"/>
    <cellStyle name="Percent 7 5 35" xfId="22475" xr:uid="{00000000-0005-0000-0000-000012580000}"/>
    <cellStyle name="Percent 7 5 4" xfId="22476" xr:uid="{00000000-0005-0000-0000-000013580000}"/>
    <cellStyle name="Percent 7 5 5" xfId="22477" xr:uid="{00000000-0005-0000-0000-000014580000}"/>
    <cellStyle name="Percent 7 5 6" xfId="22478" xr:uid="{00000000-0005-0000-0000-000015580000}"/>
    <cellStyle name="Percent 7 5 7" xfId="22479" xr:uid="{00000000-0005-0000-0000-000016580000}"/>
    <cellStyle name="Percent 7 5 8" xfId="22480" xr:uid="{00000000-0005-0000-0000-000017580000}"/>
    <cellStyle name="Percent 7 5 9" xfId="22481" xr:uid="{00000000-0005-0000-0000-000018580000}"/>
    <cellStyle name="Percent 7 6" xfId="22482" xr:uid="{00000000-0005-0000-0000-000019580000}"/>
    <cellStyle name="Percent 7 6 10" xfId="22483" xr:uid="{00000000-0005-0000-0000-00001A580000}"/>
    <cellStyle name="Percent 7 6 11" xfId="22484" xr:uid="{00000000-0005-0000-0000-00001B580000}"/>
    <cellStyle name="Percent 7 6 12" xfId="22485" xr:uid="{00000000-0005-0000-0000-00001C580000}"/>
    <cellStyle name="Percent 7 6 13" xfId="22486" xr:uid="{00000000-0005-0000-0000-00001D580000}"/>
    <cellStyle name="Percent 7 6 14" xfId="22487" xr:uid="{00000000-0005-0000-0000-00001E580000}"/>
    <cellStyle name="Percent 7 6 15" xfId="22488" xr:uid="{00000000-0005-0000-0000-00001F580000}"/>
    <cellStyle name="Percent 7 6 16" xfId="22489" xr:uid="{00000000-0005-0000-0000-000020580000}"/>
    <cellStyle name="Percent 7 6 17" xfId="22490" xr:uid="{00000000-0005-0000-0000-000021580000}"/>
    <cellStyle name="Percent 7 6 18" xfId="22491" xr:uid="{00000000-0005-0000-0000-000022580000}"/>
    <cellStyle name="Percent 7 6 19" xfId="22492" xr:uid="{00000000-0005-0000-0000-000023580000}"/>
    <cellStyle name="Percent 7 6 2" xfId="22493" xr:uid="{00000000-0005-0000-0000-000024580000}"/>
    <cellStyle name="Percent 7 6 20" xfId="22494" xr:uid="{00000000-0005-0000-0000-000025580000}"/>
    <cellStyle name="Percent 7 6 21" xfId="22495" xr:uid="{00000000-0005-0000-0000-000026580000}"/>
    <cellStyle name="Percent 7 6 22" xfId="22496" xr:uid="{00000000-0005-0000-0000-000027580000}"/>
    <cellStyle name="Percent 7 6 23" xfId="22497" xr:uid="{00000000-0005-0000-0000-000028580000}"/>
    <cellStyle name="Percent 7 6 24" xfId="22498" xr:uid="{00000000-0005-0000-0000-000029580000}"/>
    <cellStyle name="Percent 7 6 25" xfId="22499" xr:uid="{00000000-0005-0000-0000-00002A580000}"/>
    <cellStyle name="Percent 7 6 26" xfId="22500" xr:uid="{00000000-0005-0000-0000-00002B580000}"/>
    <cellStyle name="Percent 7 6 27" xfId="22501" xr:uid="{00000000-0005-0000-0000-00002C580000}"/>
    <cellStyle name="Percent 7 6 28" xfId="22502" xr:uid="{00000000-0005-0000-0000-00002D580000}"/>
    <cellStyle name="Percent 7 6 29" xfId="22503" xr:uid="{00000000-0005-0000-0000-00002E580000}"/>
    <cellStyle name="Percent 7 6 3" xfId="22504" xr:uid="{00000000-0005-0000-0000-00002F580000}"/>
    <cellStyle name="Percent 7 6 30" xfId="22505" xr:uid="{00000000-0005-0000-0000-000030580000}"/>
    <cellStyle name="Percent 7 6 31" xfId="22506" xr:uid="{00000000-0005-0000-0000-000031580000}"/>
    <cellStyle name="Percent 7 6 32" xfId="22507" xr:uid="{00000000-0005-0000-0000-000032580000}"/>
    <cellStyle name="Percent 7 6 33" xfId="22508" xr:uid="{00000000-0005-0000-0000-000033580000}"/>
    <cellStyle name="Percent 7 6 34" xfId="22509" xr:uid="{00000000-0005-0000-0000-000034580000}"/>
    <cellStyle name="Percent 7 6 35" xfId="22510" xr:uid="{00000000-0005-0000-0000-000035580000}"/>
    <cellStyle name="Percent 7 6 4" xfId="22511" xr:uid="{00000000-0005-0000-0000-000036580000}"/>
    <cellStyle name="Percent 7 6 5" xfId="22512" xr:uid="{00000000-0005-0000-0000-000037580000}"/>
    <cellStyle name="Percent 7 6 6" xfId="22513" xr:uid="{00000000-0005-0000-0000-000038580000}"/>
    <cellStyle name="Percent 7 6 7" xfId="22514" xr:uid="{00000000-0005-0000-0000-000039580000}"/>
    <cellStyle name="Percent 7 6 8" xfId="22515" xr:uid="{00000000-0005-0000-0000-00003A580000}"/>
    <cellStyle name="Percent 7 6 9" xfId="22516" xr:uid="{00000000-0005-0000-0000-00003B580000}"/>
    <cellStyle name="Percent 7 7" xfId="22517" xr:uid="{00000000-0005-0000-0000-00003C580000}"/>
    <cellStyle name="Percent 7 7 10" xfId="22518" xr:uid="{00000000-0005-0000-0000-00003D580000}"/>
    <cellStyle name="Percent 7 7 11" xfId="22519" xr:uid="{00000000-0005-0000-0000-00003E580000}"/>
    <cellStyle name="Percent 7 7 12" xfId="22520" xr:uid="{00000000-0005-0000-0000-00003F580000}"/>
    <cellStyle name="Percent 7 7 13" xfId="22521" xr:uid="{00000000-0005-0000-0000-000040580000}"/>
    <cellStyle name="Percent 7 7 14" xfId="22522" xr:uid="{00000000-0005-0000-0000-000041580000}"/>
    <cellStyle name="Percent 7 7 15" xfId="22523" xr:uid="{00000000-0005-0000-0000-000042580000}"/>
    <cellStyle name="Percent 7 7 16" xfId="22524" xr:uid="{00000000-0005-0000-0000-000043580000}"/>
    <cellStyle name="Percent 7 7 17" xfId="22525" xr:uid="{00000000-0005-0000-0000-000044580000}"/>
    <cellStyle name="Percent 7 7 18" xfId="22526" xr:uid="{00000000-0005-0000-0000-000045580000}"/>
    <cellStyle name="Percent 7 7 19" xfId="22527" xr:uid="{00000000-0005-0000-0000-000046580000}"/>
    <cellStyle name="Percent 7 7 2" xfId="22528" xr:uid="{00000000-0005-0000-0000-000047580000}"/>
    <cellStyle name="Percent 7 7 20" xfId="22529" xr:uid="{00000000-0005-0000-0000-000048580000}"/>
    <cellStyle name="Percent 7 7 21" xfId="22530" xr:uid="{00000000-0005-0000-0000-000049580000}"/>
    <cellStyle name="Percent 7 7 22" xfId="22531" xr:uid="{00000000-0005-0000-0000-00004A580000}"/>
    <cellStyle name="Percent 7 7 23" xfId="22532" xr:uid="{00000000-0005-0000-0000-00004B580000}"/>
    <cellStyle name="Percent 7 7 24" xfId="22533" xr:uid="{00000000-0005-0000-0000-00004C580000}"/>
    <cellStyle name="Percent 7 7 25" xfId="22534" xr:uid="{00000000-0005-0000-0000-00004D580000}"/>
    <cellStyle name="Percent 7 7 26" xfId="22535" xr:uid="{00000000-0005-0000-0000-00004E580000}"/>
    <cellStyle name="Percent 7 7 27" xfId="22536" xr:uid="{00000000-0005-0000-0000-00004F580000}"/>
    <cellStyle name="Percent 7 7 28" xfId="22537" xr:uid="{00000000-0005-0000-0000-000050580000}"/>
    <cellStyle name="Percent 7 7 29" xfId="22538" xr:uid="{00000000-0005-0000-0000-000051580000}"/>
    <cellStyle name="Percent 7 7 3" xfId="22539" xr:uid="{00000000-0005-0000-0000-000052580000}"/>
    <cellStyle name="Percent 7 7 30" xfId="22540" xr:uid="{00000000-0005-0000-0000-000053580000}"/>
    <cellStyle name="Percent 7 7 31" xfId="22541" xr:uid="{00000000-0005-0000-0000-000054580000}"/>
    <cellStyle name="Percent 7 7 32" xfId="22542" xr:uid="{00000000-0005-0000-0000-000055580000}"/>
    <cellStyle name="Percent 7 7 33" xfId="22543" xr:uid="{00000000-0005-0000-0000-000056580000}"/>
    <cellStyle name="Percent 7 7 34" xfId="22544" xr:uid="{00000000-0005-0000-0000-000057580000}"/>
    <cellStyle name="Percent 7 7 35" xfId="22545" xr:uid="{00000000-0005-0000-0000-000058580000}"/>
    <cellStyle name="Percent 7 7 4" xfId="22546" xr:uid="{00000000-0005-0000-0000-000059580000}"/>
    <cellStyle name="Percent 7 7 5" xfId="22547" xr:uid="{00000000-0005-0000-0000-00005A580000}"/>
    <cellStyle name="Percent 7 7 6" xfId="22548" xr:uid="{00000000-0005-0000-0000-00005B580000}"/>
    <cellStyle name="Percent 7 7 7" xfId="22549" xr:uid="{00000000-0005-0000-0000-00005C580000}"/>
    <cellStyle name="Percent 7 7 8" xfId="22550" xr:uid="{00000000-0005-0000-0000-00005D580000}"/>
    <cellStyle name="Percent 7 7 9" xfId="22551" xr:uid="{00000000-0005-0000-0000-00005E580000}"/>
    <cellStyle name="Percent 7 8" xfId="22552" xr:uid="{00000000-0005-0000-0000-00005F580000}"/>
    <cellStyle name="Percent 7 8 10" xfId="22553" xr:uid="{00000000-0005-0000-0000-000060580000}"/>
    <cellStyle name="Percent 7 8 11" xfId="22554" xr:uid="{00000000-0005-0000-0000-000061580000}"/>
    <cellStyle name="Percent 7 8 12" xfId="22555" xr:uid="{00000000-0005-0000-0000-000062580000}"/>
    <cellStyle name="Percent 7 8 13" xfId="22556" xr:uid="{00000000-0005-0000-0000-000063580000}"/>
    <cellStyle name="Percent 7 8 14" xfId="22557" xr:uid="{00000000-0005-0000-0000-000064580000}"/>
    <cellStyle name="Percent 7 8 15" xfId="22558" xr:uid="{00000000-0005-0000-0000-000065580000}"/>
    <cellStyle name="Percent 7 8 16" xfId="22559" xr:uid="{00000000-0005-0000-0000-000066580000}"/>
    <cellStyle name="Percent 7 8 17" xfId="22560" xr:uid="{00000000-0005-0000-0000-000067580000}"/>
    <cellStyle name="Percent 7 8 18" xfId="22561" xr:uid="{00000000-0005-0000-0000-000068580000}"/>
    <cellStyle name="Percent 7 8 19" xfId="22562" xr:uid="{00000000-0005-0000-0000-000069580000}"/>
    <cellStyle name="Percent 7 8 2" xfId="22563" xr:uid="{00000000-0005-0000-0000-00006A580000}"/>
    <cellStyle name="Percent 7 8 20" xfId="22564" xr:uid="{00000000-0005-0000-0000-00006B580000}"/>
    <cellStyle name="Percent 7 8 21" xfId="22565" xr:uid="{00000000-0005-0000-0000-00006C580000}"/>
    <cellStyle name="Percent 7 8 22" xfId="22566" xr:uid="{00000000-0005-0000-0000-00006D580000}"/>
    <cellStyle name="Percent 7 8 23" xfId="22567" xr:uid="{00000000-0005-0000-0000-00006E580000}"/>
    <cellStyle name="Percent 7 8 24" xfId="22568" xr:uid="{00000000-0005-0000-0000-00006F580000}"/>
    <cellStyle name="Percent 7 8 25" xfId="22569" xr:uid="{00000000-0005-0000-0000-000070580000}"/>
    <cellStyle name="Percent 7 8 26" xfId="22570" xr:uid="{00000000-0005-0000-0000-000071580000}"/>
    <cellStyle name="Percent 7 8 27" xfId="22571" xr:uid="{00000000-0005-0000-0000-000072580000}"/>
    <cellStyle name="Percent 7 8 28" xfId="22572" xr:uid="{00000000-0005-0000-0000-000073580000}"/>
    <cellStyle name="Percent 7 8 29" xfId="22573" xr:uid="{00000000-0005-0000-0000-000074580000}"/>
    <cellStyle name="Percent 7 8 3" xfId="22574" xr:uid="{00000000-0005-0000-0000-000075580000}"/>
    <cellStyle name="Percent 7 8 30" xfId="22575" xr:uid="{00000000-0005-0000-0000-000076580000}"/>
    <cellStyle name="Percent 7 8 31" xfId="22576" xr:uid="{00000000-0005-0000-0000-000077580000}"/>
    <cellStyle name="Percent 7 8 32" xfId="22577" xr:uid="{00000000-0005-0000-0000-000078580000}"/>
    <cellStyle name="Percent 7 8 33" xfId="22578" xr:uid="{00000000-0005-0000-0000-000079580000}"/>
    <cellStyle name="Percent 7 8 34" xfId="22579" xr:uid="{00000000-0005-0000-0000-00007A580000}"/>
    <cellStyle name="Percent 7 8 35" xfId="22580" xr:uid="{00000000-0005-0000-0000-00007B580000}"/>
    <cellStyle name="Percent 7 8 4" xfId="22581" xr:uid="{00000000-0005-0000-0000-00007C580000}"/>
    <cellStyle name="Percent 7 8 5" xfId="22582" xr:uid="{00000000-0005-0000-0000-00007D580000}"/>
    <cellStyle name="Percent 7 8 6" xfId="22583" xr:uid="{00000000-0005-0000-0000-00007E580000}"/>
    <cellStyle name="Percent 7 8 7" xfId="22584" xr:uid="{00000000-0005-0000-0000-00007F580000}"/>
    <cellStyle name="Percent 7 8 8" xfId="22585" xr:uid="{00000000-0005-0000-0000-000080580000}"/>
    <cellStyle name="Percent 7 8 9" xfId="22586" xr:uid="{00000000-0005-0000-0000-000081580000}"/>
    <cellStyle name="Percent 7 9" xfId="22587" xr:uid="{00000000-0005-0000-0000-000082580000}"/>
    <cellStyle name="Percent 7 9 10" xfId="22588" xr:uid="{00000000-0005-0000-0000-000083580000}"/>
    <cellStyle name="Percent 7 9 11" xfId="22589" xr:uid="{00000000-0005-0000-0000-000084580000}"/>
    <cellStyle name="Percent 7 9 12" xfId="22590" xr:uid="{00000000-0005-0000-0000-000085580000}"/>
    <cellStyle name="Percent 7 9 13" xfId="22591" xr:uid="{00000000-0005-0000-0000-000086580000}"/>
    <cellStyle name="Percent 7 9 14" xfId="22592" xr:uid="{00000000-0005-0000-0000-000087580000}"/>
    <cellStyle name="Percent 7 9 15" xfId="22593" xr:uid="{00000000-0005-0000-0000-000088580000}"/>
    <cellStyle name="Percent 7 9 16" xfId="22594" xr:uid="{00000000-0005-0000-0000-000089580000}"/>
    <cellStyle name="Percent 7 9 17" xfId="22595" xr:uid="{00000000-0005-0000-0000-00008A580000}"/>
    <cellStyle name="Percent 7 9 18" xfId="22596" xr:uid="{00000000-0005-0000-0000-00008B580000}"/>
    <cellStyle name="Percent 7 9 19" xfId="22597" xr:uid="{00000000-0005-0000-0000-00008C580000}"/>
    <cellStyle name="Percent 7 9 2" xfId="22598" xr:uid="{00000000-0005-0000-0000-00008D580000}"/>
    <cellStyle name="Percent 7 9 20" xfId="22599" xr:uid="{00000000-0005-0000-0000-00008E580000}"/>
    <cellStyle name="Percent 7 9 21" xfId="22600" xr:uid="{00000000-0005-0000-0000-00008F580000}"/>
    <cellStyle name="Percent 7 9 22" xfId="22601" xr:uid="{00000000-0005-0000-0000-000090580000}"/>
    <cellStyle name="Percent 7 9 23" xfId="22602" xr:uid="{00000000-0005-0000-0000-000091580000}"/>
    <cellStyle name="Percent 7 9 24" xfId="22603" xr:uid="{00000000-0005-0000-0000-000092580000}"/>
    <cellStyle name="Percent 7 9 25" xfId="22604" xr:uid="{00000000-0005-0000-0000-000093580000}"/>
    <cellStyle name="Percent 7 9 26" xfId="22605" xr:uid="{00000000-0005-0000-0000-000094580000}"/>
    <cellStyle name="Percent 7 9 27" xfId="22606" xr:uid="{00000000-0005-0000-0000-000095580000}"/>
    <cellStyle name="Percent 7 9 28" xfId="22607" xr:uid="{00000000-0005-0000-0000-000096580000}"/>
    <cellStyle name="Percent 7 9 29" xfId="22608" xr:uid="{00000000-0005-0000-0000-000097580000}"/>
    <cellStyle name="Percent 7 9 3" xfId="22609" xr:uid="{00000000-0005-0000-0000-000098580000}"/>
    <cellStyle name="Percent 7 9 30" xfId="22610" xr:uid="{00000000-0005-0000-0000-000099580000}"/>
    <cellStyle name="Percent 7 9 31" xfId="22611" xr:uid="{00000000-0005-0000-0000-00009A580000}"/>
    <cellStyle name="Percent 7 9 32" xfId="22612" xr:uid="{00000000-0005-0000-0000-00009B580000}"/>
    <cellStyle name="Percent 7 9 33" xfId="22613" xr:uid="{00000000-0005-0000-0000-00009C580000}"/>
    <cellStyle name="Percent 7 9 34" xfId="22614" xr:uid="{00000000-0005-0000-0000-00009D580000}"/>
    <cellStyle name="Percent 7 9 35" xfId="22615" xr:uid="{00000000-0005-0000-0000-00009E580000}"/>
    <cellStyle name="Percent 7 9 4" xfId="22616" xr:uid="{00000000-0005-0000-0000-00009F580000}"/>
    <cellStyle name="Percent 7 9 5" xfId="22617" xr:uid="{00000000-0005-0000-0000-0000A0580000}"/>
    <cellStyle name="Percent 7 9 6" xfId="22618" xr:uid="{00000000-0005-0000-0000-0000A1580000}"/>
    <cellStyle name="Percent 7 9 7" xfId="22619" xr:uid="{00000000-0005-0000-0000-0000A2580000}"/>
    <cellStyle name="Percent 7 9 8" xfId="22620" xr:uid="{00000000-0005-0000-0000-0000A3580000}"/>
    <cellStyle name="Percent 7 9 9" xfId="22621" xr:uid="{00000000-0005-0000-0000-0000A4580000}"/>
    <cellStyle name="Percent 8" xfId="22622" xr:uid="{00000000-0005-0000-0000-0000A5580000}"/>
    <cellStyle name="Percent 8 2" xfId="22623" xr:uid="{00000000-0005-0000-0000-0000A6580000}"/>
    <cellStyle name="Percent 8 3" xfId="22624" xr:uid="{00000000-0005-0000-0000-0000A7580000}"/>
    <cellStyle name="Percent 9" xfId="22625" xr:uid="{00000000-0005-0000-0000-0000A8580000}"/>
    <cellStyle name="Pourcentage_Ankara-New costing - based on T1" xfId="22626" xr:uid="{00000000-0005-0000-0000-0000A9580000}"/>
    <cellStyle name="PSChar" xfId="22627" xr:uid="{00000000-0005-0000-0000-0000AA580000}"/>
    <cellStyle name="PSDate" xfId="22628" xr:uid="{00000000-0005-0000-0000-0000AB580000}"/>
    <cellStyle name="PSDec" xfId="22629" xr:uid="{00000000-0005-0000-0000-0000AC580000}"/>
    <cellStyle name="PSHeading" xfId="22630" xr:uid="{00000000-0005-0000-0000-0000AD580000}"/>
    <cellStyle name="PSInt" xfId="22631" xr:uid="{00000000-0005-0000-0000-0000AE580000}"/>
    <cellStyle name="PSSpacer" xfId="22632" xr:uid="{00000000-0005-0000-0000-0000AF580000}"/>
    <cellStyle name="Published" xfId="22633" xr:uid="{00000000-0005-0000-0000-0000B0580000}"/>
    <cellStyle name="Published 10" xfId="22634" xr:uid="{00000000-0005-0000-0000-0000B1580000}"/>
    <cellStyle name="Published 11" xfId="22635" xr:uid="{00000000-0005-0000-0000-0000B2580000}"/>
    <cellStyle name="Published 12" xfId="22636" xr:uid="{00000000-0005-0000-0000-0000B3580000}"/>
    <cellStyle name="Published 13" xfId="22637" xr:uid="{00000000-0005-0000-0000-0000B4580000}"/>
    <cellStyle name="Published 14" xfId="22638" xr:uid="{00000000-0005-0000-0000-0000B5580000}"/>
    <cellStyle name="Published 15" xfId="22639" xr:uid="{00000000-0005-0000-0000-0000B6580000}"/>
    <cellStyle name="Published 16" xfId="22640" xr:uid="{00000000-0005-0000-0000-0000B7580000}"/>
    <cellStyle name="Published 17" xfId="22641" xr:uid="{00000000-0005-0000-0000-0000B8580000}"/>
    <cellStyle name="Published 18" xfId="22642" xr:uid="{00000000-0005-0000-0000-0000B9580000}"/>
    <cellStyle name="Published 19" xfId="22643" xr:uid="{00000000-0005-0000-0000-0000BA580000}"/>
    <cellStyle name="Published 2" xfId="22644" xr:uid="{00000000-0005-0000-0000-0000BB580000}"/>
    <cellStyle name="Published 2 10" xfId="22645" xr:uid="{00000000-0005-0000-0000-0000BC580000}"/>
    <cellStyle name="Published 2 11" xfId="22646" xr:uid="{00000000-0005-0000-0000-0000BD580000}"/>
    <cellStyle name="Published 2 12" xfId="22647" xr:uid="{00000000-0005-0000-0000-0000BE580000}"/>
    <cellStyle name="Published 2 13" xfId="22648" xr:uid="{00000000-0005-0000-0000-0000BF580000}"/>
    <cellStyle name="Published 2 14" xfId="22649" xr:uid="{00000000-0005-0000-0000-0000C0580000}"/>
    <cellStyle name="Published 2 15" xfId="22650" xr:uid="{00000000-0005-0000-0000-0000C1580000}"/>
    <cellStyle name="Published 2 16" xfId="22651" xr:uid="{00000000-0005-0000-0000-0000C2580000}"/>
    <cellStyle name="Published 2 17" xfId="22652" xr:uid="{00000000-0005-0000-0000-0000C3580000}"/>
    <cellStyle name="Published 2 18" xfId="22653" xr:uid="{00000000-0005-0000-0000-0000C4580000}"/>
    <cellStyle name="Published 2 19" xfId="22654" xr:uid="{00000000-0005-0000-0000-0000C5580000}"/>
    <cellStyle name="Published 2 2" xfId="22655" xr:uid="{00000000-0005-0000-0000-0000C6580000}"/>
    <cellStyle name="Published 2 20" xfId="22656" xr:uid="{00000000-0005-0000-0000-0000C7580000}"/>
    <cellStyle name="Published 2 21" xfId="22657" xr:uid="{00000000-0005-0000-0000-0000C8580000}"/>
    <cellStyle name="Published 2 22" xfId="22658" xr:uid="{00000000-0005-0000-0000-0000C9580000}"/>
    <cellStyle name="Published 2 23" xfId="22659" xr:uid="{00000000-0005-0000-0000-0000CA580000}"/>
    <cellStyle name="Published 2 24" xfId="22660" xr:uid="{00000000-0005-0000-0000-0000CB580000}"/>
    <cellStyle name="Published 2 25" xfId="22661" xr:uid="{00000000-0005-0000-0000-0000CC580000}"/>
    <cellStyle name="Published 2 26" xfId="22662" xr:uid="{00000000-0005-0000-0000-0000CD580000}"/>
    <cellStyle name="Published 2 27" xfId="22663" xr:uid="{00000000-0005-0000-0000-0000CE580000}"/>
    <cellStyle name="Published 2 28" xfId="22664" xr:uid="{00000000-0005-0000-0000-0000CF580000}"/>
    <cellStyle name="Published 2 29" xfId="22665" xr:uid="{00000000-0005-0000-0000-0000D0580000}"/>
    <cellStyle name="Published 2 3" xfId="22666" xr:uid="{00000000-0005-0000-0000-0000D1580000}"/>
    <cellStyle name="Published 2 30" xfId="22667" xr:uid="{00000000-0005-0000-0000-0000D2580000}"/>
    <cellStyle name="Published 2 31" xfId="22668" xr:uid="{00000000-0005-0000-0000-0000D3580000}"/>
    <cellStyle name="Published 2 32" xfId="22669" xr:uid="{00000000-0005-0000-0000-0000D4580000}"/>
    <cellStyle name="Published 2 33" xfId="22670" xr:uid="{00000000-0005-0000-0000-0000D5580000}"/>
    <cellStyle name="Published 2 34" xfId="22671" xr:uid="{00000000-0005-0000-0000-0000D6580000}"/>
    <cellStyle name="Published 2 35" xfId="22672" xr:uid="{00000000-0005-0000-0000-0000D7580000}"/>
    <cellStyle name="Published 2 36" xfId="22673" xr:uid="{00000000-0005-0000-0000-0000D8580000}"/>
    <cellStyle name="Published 2 37" xfId="22674" xr:uid="{00000000-0005-0000-0000-0000D9580000}"/>
    <cellStyle name="Published 2 38" xfId="22675" xr:uid="{00000000-0005-0000-0000-0000DA580000}"/>
    <cellStyle name="Published 2 39" xfId="22676" xr:uid="{00000000-0005-0000-0000-0000DB580000}"/>
    <cellStyle name="Published 2 4" xfId="22677" xr:uid="{00000000-0005-0000-0000-0000DC580000}"/>
    <cellStyle name="Published 2 40" xfId="22678" xr:uid="{00000000-0005-0000-0000-0000DD580000}"/>
    <cellStyle name="Published 2 41" xfId="22679" xr:uid="{00000000-0005-0000-0000-0000DE580000}"/>
    <cellStyle name="Published 2 42" xfId="22680" xr:uid="{00000000-0005-0000-0000-0000DF580000}"/>
    <cellStyle name="Published 2 43" xfId="22681" xr:uid="{00000000-0005-0000-0000-0000E0580000}"/>
    <cellStyle name="Published 2 44" xfId="22682" xr:uid="{00000000-0005-0000-0000-0000E1580000}"/>
    <cellStyle name="Published 2 45" xfId="22683" xr:uid="{00000000-0005-0000-0000-0000E2580000}"/>
    <cellStyle name="Published 2 46" xfId="22684" xr:uid="{00000000-0005-0000-0000-0000E3580000}"/>
    <cellStyle name="Published 2 47" xfId="22685" xr:uid="{00000000-0005-0000-0000-0000E4580000}"/>
    <cellStyle name="Published 2 48" xfId="22686" xr:uid="{00000000-0005-0000-0000-0000E5580000}"/>
    <cellStyle name="Published 2 49" xfId="22687" xr:uid="{00000000-0005-0000-0000-0000E6580000}"/>
    <cellStyle name="Published 2 5" xfId="22688" xr:uid="{00000000-0005-0000-0000-0000E7580000}"/>
    <cellStyle name="Published 2 50" xfId="22689" xr:uid="{00000000-0005-0000-0000-0000E8580000}"/>
    <cellStyle name="Published 2 51" xfId="22690" xr:uid="{00000000-0005-0000-0000-0000E9580000}"/>
    <cellStyle name="Published 2 52" xfId="22691" xr:uid="{00000000-0005-0000-0000-0000EA580000}"/>
    <cellStyle name="Published 2 53" xfId="22692" xr:uid="{00000000-0005-0000-0000-0000EB580000}"/>
    <cellStyle name="Published 2 54" xfId="22693" xr:uid="{00000000-0005-0000-0000-0000EC580000}"/>
    <cellStyle name="Published 2 55" xfId="22694" xr:uid="{00000000-0005-0000-0000-0000ED580000}"/>
    <cellStyle name="Published 2 56" xfId="22695" xr:uid="{00000000-0005-0000-0000-0000EE580000}"/>
    <cellStyle name="Published 2 57" xfId="22696" xr:uid="{00000000-0005-0000-0000-0000EF580000}"/>
    <cellStyle name="Published 2 58" xfId="22697" xr:uid="{00000000-0005-0000-0000-0000F0580000}"/>
    <cellStyle name="Published 2 59" xfId="22698" xr:uid="{00000000-0005-0000-0000-0000F1580000}"/>
    <cellStyle name="Published 2 6" xfId="22699" xr:uid="{00000000-0005-0000-0000-0000F2580000}"/>
    <cellStyle name="Published 2 60" xfId="22700" xr:uid="{00000000-0005-0000-0000-0000F3580000}"/>
    <cellStyle name="Published 2 61" xfId="22701" xr:uid="{00000000-0005-0000-0000-0000F4580000}"/>
    <cellStyle name="Published 2 62" xfId="22702" xr:uid="{00000000-0005-0000-0000-0000F5580000}"/>
    <cellStyle name="Published 2 63" xfId="22703" xr:uid="{00000000-0005-0000-0000-0000F6580000}"/>
    <cellStyle name="Published 2 64" xfId="22704" xr:uid="{00000000-0005-0000-0000-0000F7580000}"/>
    <cellStyle name="Published 2 65" xfId="22705" xr:uid="{00000000-0005-0000-0000-0000F8580000}"/>
    <cellStyle name="Published 2 66" xfId="22706" xr:uid="{00000000-0005-0000-0000-0000F9580000}"/>
    <cellStyle name="Published 2 67" xfId="22707" xr:uid="{00000000-0005-0000-0000-0000FA580000}"/>
    <cellStyle name="Published 2 68" xfId="22708" xr:uid="{00000000-0005-0000-0000-0000FB580000}"/>
    <cellStyle name="Published 2 69" xfId="22709" xr:uid="{00000000-0005-0000-0000-0000FC580000}"/>
    <cellStyle name="Published 2 7" xfId="22710" xr:uid="{00000000-0005-0000-0000-0000FD580000}"/>
    <cellStyle name="Published 2 70" xfId="22711" xr:uid="{00000000-0005-0000-0000-0000FE580000}"/>
    <cellStyle name="Published 2 71" xfId="22712" xr:uid="{00000000-0005-0000-0000-0000FF580000}"/>
    <cellStyle name="Published 2 72" xfId="22713" xr:uid="{00000000-0005-0000-0000-000000590000}"/>
    <cellStyle name="Published 2 73" xfId="22714" xr:uid="{00000000-0005-0000-0000-000001590000}"/>
    <cellStyle name="Published 2 74" xfId="22715" xr:uid="{00000000-0005-0000-0000-000002590000}"/>
    <cellStyle name="Published 2 75" xfId="22716" xr:uid="{00000000-0005-0000-0000-000003590000}"/>
    <cellStyle name="Published 2 76" xfId="22717" xr:uid="{00000000-0005-0000-0000-000004590000}"/>
    <cellStyle name="Published 2 77" xfId="22718" xr:uid="{00000000-0005-0000-0000-000005590000}"/>
    <cellStyle name="Published 2 78" xfId="22719" xr:uid="{00000000-0005-0000-0000-000006590000}"/>
    <cellStyle name="Published 2 79" xfId="22720" xr:uid="{00000000-0005-0000-0000-000007590000}"/>
    <cellStyle name="Published 2 8" xfId="22721" xr:uid="{00000000-0005-0000-0000-000008590000}"/>
    <cellStyle name="Published 2 80" xfId="22722" xr:uid="{00000000-0005-0000-0000-000009590000}"/>
    <cellStyle name="Published 2 81" xfId="22723" xr:uid="{00000000-0005-0000-0000-00000A590000}"/>
    <cellStyle name="Published 2 82" xfId="22724" xr:uid="{00000000-0005-0000-0000-00000B590000}"/>
    <cellStyle name="Published 2 9" xfId="22725" xr:uid="{00000000-0005-0000-0000-00000C590000}"/>
    <cellStyle name="Published 20" xfId="22726" xr:uid="{00000000-0005-0000-0000-00000D590000}"/>
    <cellStyle name="Published 21" xfId="22727" xr:uid="{00000000-0005-0000-0000-00000E590000}"/>
    <cellStyle name="Published 22" xfId="22728" xr:uid="{00000000-0005-0000-0000-00000F590000}"/>
    <cellStyle name="Published 23" xfId="22729" xr:uid="{00000000-0005-0000-0000-000010590000}"/>
    <cellStyle name="Published 24" xfId="22730" xr:uid="{00000000-0005-0000-0000-000011590000}"/>
    <cellStyle name="Published 25" xfId="22731" xr:uid="{00000000-0005-0000-0000-000012590000}"/>
    <cellStyle name="Published 26" xfId="22732" xr:uid="{00000000-0005-0000-0000-000013590000}"/>
    <cellStyle name="Published 27" xfId="22733" xr:uid="{00000000-0005-0000-0000-000014590000}"/>
    <cellStyle name="Published 28" xfId="22734" xr:uid="{00000000-0005-0000-0000-000015590000}"/>
    <cellStyle name="Published 29" xfId="22735" xr:uid="{00000000-0005-0000-0000-000016590000}"/>
    <cellStyle name="Published 3" xfId="22736" xr:uid="{00000000-0005-0000-0000-000017590000}"/>
    <cellStyle name="Published 30" xfId="22737" xr:uid="{00000000-0005-0000-0000-000018590000}"/>
    <cellStyle name="Published 31" xfId="22738" xr:uid="{00000000-0005-0000-0000-000019590000}"/>
    <cellStyle name="Published 32" xfId="22739" xr:uid="{00000000-0005-0000-0000-00001A590000}"/>
    <cellStyle name="Published 33" xfId="22740" xr:uid="{00000000-0005-0000-0000-00001B590000}"/>
    <cellStyle name="Published 34" xfId="22741" xr:uid="{00000000-0005-0000-0000-00001C590000}"/>
    <cellStyle name="Published 35" xfId="22742" xr:uid="{00000000-0005-0000-0000-00001D590000}"/>
    <cellStyle name="Published 36" xfId="22743" xr:uid="{00000000-0005-0000-0000-00001E590000}"/>
    <cellStyle name="Published 37" xfId="22744" xr:uid="{00000000-0005-0000-0000-00001F590000}"/>
    <cellStyle name="Published 38" xfId="22745" xr:uid="{00000000-0005-0000-0000-000020590000}"/>
    <cellStyle name="Published 39" xfId="22746" xr:uid="{00000000-0005-0000-0000-000021590000}"/>
    <cellStyle name="Published 4" xfId="22747" xr:uid="{00000000-0005-0000-0000-000022590000}"/>
    <cellStyle name="Published 40" xfId="22748" xr:uid="{00000000-0005-0000-0000-000023590000}"/>
    <cellStyle name="Published 41" xfId="22749" xr:uid="{00000000-0005-0000-0000-000024590000}"/>
    <cellStyle name="Published 42" xfId="22750" xr:uid="{00000000-0005-0000-0000-000025590000}"/>
    <cellStyle name="Published 43" xfId="22751" xr:uid="{00000000-0005-0000-0000-000026590000}"/>
    <cellStyle name="Published 44" xfId="22752" xr:uid="{00000000-0005-0000-0000-000027590000}"/>
    <cellStyle name="Published 45" xfId="22753" xr:uid="{00000000-0005-0000-0000-000028590000}"/>
    <cellStyle name="Published 46" xfId="22754" xr:uid="{00000000-0005-0000-0000-000029590000}"/>
    <cellStyle name="Published 47" xfId="22755" xr:uid="{00000000-0005-0000-0000-00002A590000}"/>
    <cellStyle name="Published 48" xfId="22756" xr:uid="{00000000-0005-0000-0000-00002B590000}"/>
    <cellStyle name="Published 49" xfId="22757" xr:uid="{00000000-0005-0000-0000-00002C590000}"/>
    <cellStyle name="Published 5" xfId="22758" xr:uid="{00000000-0005-0000-0000-00002D590000}"/>
    <cellStyle name="Published 50" xfId="22759" xr:uid="{00000000-0005-0000-0000-00002E590000}"/>
    <cellStyle name="Published 51" xfId="22760" xr:uid="{00000000-0005-0000-0000-00002F590000}"/>
    <cellStyle name="Published 52" xfId="22761" xr:uid="{00000000-0005-0000-0000-000030590000}"/>
    <cellStyle name="Published 53" xfId="22762" xr:uid="{00000000-0005-0000-0000-000031590000}"/>
    <cellStyle name="Published 54" xfId="22763" xr:uid="{00000000-0005-0000-0000-000032590000}"/>
    <cellStyle name="Published 55" xfId="22764" xr:uid="{00000000-0005-0000-0000-000033590000}"/>
    <cellStyle name="Published 56" xfId="22765" xr:uid="{00000000-0005-0000-0000-000034590000}"/>
    <cellStyle name="Published 57" xfId="22766" xr:uid="{00000000-0005-0000-0000-000035590000}"/>
    <cellStyle name="Published 58" xfId="22767" xr:uid="{00000000-0005-0000-0000-000036590000}"/>
    <cellStyle name="Published 59" xfId="22768" xr:uid="{00000000-0005-0000-0000-000037590000}"/>
    <cellStyle name="Published 6" xfId="22769" xr:uid="{00000000-0005-0000-0000-000038590000}"/>
    <cellStyle name="Published 60" xfId="22770" xr:uid="{00000000-0005-0000-0000-000039590000}"/>
    <cellStyle name="Published 61" xfId="22771" xr:uid="{00000000-0005-0000-0000-00003A590000}"/>
    <cellStyle name="Published 62" xfId="22772" xr:uid="{00000000-0005-0000-0000-00003B590000}"/>
    <cellStyle name="Published 63" xfId="22773" xr:uid="{00000000-0005-0000-0000-00003C590000}"/>
    <cellStyle name="Published 64" xfId="22774" xr:uid="{00000000-0005-0000-0000-00003D590000}"/>
    <cellStyle name="Published 65" xfId="22775" xr:uid="{00000000-0005-0000-0000-00003E590000}"/>
    <cellStyle name="Published 66" xfId="22776" xr:uid="{00000000-0005-0000-0000-00003F590000}"/>
    <cellStyle name="Published 67" xfId="22777" xr:uid="{00000000-0005-0000-0000-000040590000}"/>
    <cellStyle name="Published 68" xfId="22778" xr:uid="{00000000-0005-0000-0000-000041590000}"/>
    <cellStyle name="Published 69" xfId="22779" xr:uid="{00000000-0005-0000-0000-000042590000}"/>
    <cellStyle name="Published 7" xfId="22780" xr:uid="{00000000-0005-0000-0000-000043590000}"/>
    <cellStyle name="Published 70" xfId="22781" xr:uid="{00000000-0005-0000-0000-000044590000}"/>
    <cellStyle name="Published 71" xfId="22782" xr:uid="{00000000-0005-0000-0000-000045590000}"/>
    <cellStyle name="Published 72" xfId="22783" xr:uid="{00000000-0005-0000-0000-000046590000}"/>
    <cellStyle name="Published 73" xfId="22784" xr:uid="{00000000-0005-0000-0000-000047590000}"/>
    <cellStyle name="Published 74" xfId="22785" xr:uid="{00000000-0005-0000-0000-000048590000}"/>
    <cellStyle name="Published 75" xfId="22786" xr:uid="{00000000-0005-0000-0000-000049590000}"/>
    <cellStyle name="Published 76" xfId="22787" xr:uid="{00000000-0005-0000-0000-00004A590000}"/>
    <cellStyle name="Published 77" xfId="22788" xr:uid="{00000000-0005-0000-0000-00004B590000}"/>
    <cellStyle name="Published 78" xfId="22789" xr:uid="{00000000-0005-0000-0000-00004C590000}"/>
    <cellStyle name="Published 79" xfId="22790" xr:uid="{00000000-0005-0000-0000-00004D590000}"/>
    <cellStyle name="Published 8" xfId="22791" xr:uid="{00000000-0005-0000-0000-00004E590000}"/>
    <cellStyle name="Published 80" xfId="22792" xr:uid="{00000000-0005-0000-0000-00004F590000}"/>
    <cellStyle name="Published 81" xfId="22793" xr:uid="{00000000-0005-0000-0000-000050590000}"/>
    <cellStyle name="Published 82" xfId="22794" xr:uid="{00000000-0005-0000-0000-000051590000}"/>
    <cellStyle name="Published 83" xfId="22795" xr:uid="{00000000-0005-0000-0000-000052590000}"/>
    <cellStyle name="Published 9" xfId="22796" xr:uid="{00000000-0005-0000-0000-000053590000}"/>
    <cellStyle name="Published_4 July 2012 Decomp" xfId="22797" xr:uid="{00000000-0005-0000-0000-000054590000}"/>
    <cellStyle name="Ratio" xfId="22798" xr:uid="{00000000-0005-0000-0000-000055590000}"/>
    <cellStyle name="result" xfId="22799" xr:uid="{00000000-0005-0000-0000-000056590000}"/>
    <cellStyle name="result 2" xfId="22800" xr:uid="{00000000-0005-0000-0000-000057590000}"/>
    <cellStyle name="Result2" xfId="22801" xr:uid="{00000000-0005-0000-0000-000058590000}"/>
    <cellStyle name="Right Number" xfId="22802" xr:uid="{00000000-0005-0000-0000-000059590000}"/>
    <cellStyle name="SAPBEXaggData" xfId="22803" xr:uid="{00000000-0005-0000-0000-00005A590000}"/>
    <cellStyle name="SAPBEXaggDataEmph" xfId="22804" xr:uid="{00000000-0005-0000-0000-00005B590000}"/>
    <cellStyle name="SAPBEXaggItem" xfId="22805" xr:uid="{00000000-0005-0000-0000-00005C590000}"/>
    <cellStyle name="SAPBEXaggItemX" xfId="22806" xr:uid="{00000000-0005-0000-0000-00005D590000}"/>
    <cellStyle name="SAPBEXchaText" xfId="22807" xr:uid="{00000000-0005-0000-0000-00005E590000}"/>
    <cellStyle name="SAPBEXexcBad7" xfId="22808" xr:uid="{00000000-0005-0000-0000-00005F590000}"/>
    <cellStyle name="SAPBEXexcBad8" xfId="22809" xr:uid="{00000000-0005-0000-0000-000060590000}"/>
    <cellStyle name="SAPBEXexcBad9" xfId="22810" xr:uid="{00000000-0005-0000-0000-000061590000}"/>
    <cellStyle name="SAPBEXexcCritical4" xfId="22811" xr:uid="{00000000-0005-0000-0000-000062590000}"/>
    <cellStyle name="SAPBEXexcCritical5" xfId="22812" xr:uid="{00000000-0005-0000-0000-000063590000}"/>
    <cellStyle name="SAPBEXexcCritical6" xfId="22813" xr:uid="{00000000-0005-0000-0000-000064590000}"/>
    <cellStyle name="SAPBEXexcGood1" xfId="22814" xr:uid="{00000000-0005-0000-0000-000065590000}"/>
    <cellStyle name="SAPBEXexcGood2" xfId="22815" xr:uid="{00000000-0005-0000-0000-000066590000}"/>
    <cellStyle name="SAPBEXexcGood3" xfId="22816" xr:uid="{00000000-0005-0000-0000-000067590000}"/>
    <cellStyle name="SAPBEXfilterDrill" xfId="22817" xr:uid="{00000000-0005-0000-0000-000068590000}"/>
    <cellStyle name="SAPBEXfilterItem" xfId="22818" xr:uid="{00000000-0005-0000-0000-000069590000}"/>
    <cellStyle name="SAPBEXfilterText" xfId="22819" xr:uid="{00000000-0005-0000-0000-00006A590000}"/>
    <cellStyle name="SAPBEXformats" xfId="22820" xr:uid="{00000000-0005-0000-0000-00006B590000}"/>
    <cellStyle name="SAPBEXheaderItem" xfId="22821" xr:uid="{00000000-0005-0000-0000-00006C590000}"/>
    <cellStyle name="SAPBEXheaderText" xfId="22822" xr:uid="{00000000-0005-0000-0000-00006D590000}"/>
    <cellStyle name="SAPBEXHLevel0" xfId="22823" xr:uid="{00000000-0005-0000-0000-00006E590000}"/>
    <cellStyle name="SAPBEXHLevel0 2" xfId="22824" xr:uid="{00000000-0005-0000-0000-00006F590000}"/>
    <cellStyle name="SAPBEXHLevel0 3" xfId="22825" xr:uid="{00000000-0005-0000-0000-000070590000}"/>
    <cellStyle name="SAPBEXHLevel0X" xfId="22826" xr:uid="{00000000-0005-0000-0000-000071590000}"/>
    <cellStyle name="SAPBEXHLevel0X 2" xfId="22827" xr:uid="{00000000-0005-0000-0000-000072590000}"/>
    <cellStyle name="SAPBEXHLevel0X 3" xfId="22828" xr:uid="{00000000-0005-0000-0000-000073590000}"/>
    <cellStyle name="SAPBEXHLevel1" xfId="22829" xr:uid="{00000000-0005-0000-0000-000074590000}"/>
    <cellStyle name="SAPBEXHLevel1 2" xfId="22830" xr:uid="{00000000-0005-0000-0000-000075590000}"/>
    <cellStyle name="SAPBEXHLevel1 3" xfId="22831" xr:uid="{00000000-0005-0000-0000-000076590000}"/>
    <cellStyle name="SAPBEXHLevel1X" xfId="22832" xr:uid="{00000000-0005-0000-0000-000077590000}"/>
    <cellStyle name="SAPBEXHLevel1X 2" xfId="22833" xr:uid="{00000000-0005-0000-0000-000078590000}"/>
    <cellStyle name="SAPBEXHLevel1X 3" xfId="22834" xr:uid="{00000000-0005-0000-0000-000079590000}"/>
    <cellStyle name="SAPBEXHLevel2" xfId="22835" xr:uid="{00000000-0005-0000-0000-00007A590000}"/>
    <cellStyle name="SAPBEXHLevel2 2" xfId="22836" xr:uid="{00000000-0005-0000-0000-00007B590000}"/>
    <cellStyle name="SAPBEXHLevel2 3" xfId="22837" xr:uid="{00000000-0005-0000-0000-00007C590000}"/>
    <cellStyle name="SAPBEXHLevel2X" xfId="22838" xr:uid="{00000000-0005-0000-0000-00007D590000}"/>
    <cellStyle name="SAPBEXHLevel2X 2" xfId="22839" xr:uid="{00000000-0005-0000-0000-00007E590000}"/>
    <cellStyle name="SAPBEXHLevel2X 3" xfId="22840" xr:uid="{00000000-0005-0000-0000-00007F590000}"/>
    <cellStyle name="SAPBEXHLevel3" xfId="22841" xr:uid="{00000000-0005-0000-0000-000080590000}"/>
    <cellStyle name="SAPBEXHLevel3 2" xfId="22842" xr:uid="{00000000-0005-0000-0000-000081590000}"/>
    <cellStyle name="SAPBEXHLevel3 3" xfId="22843" xr:uid="{00000000-0005-0000-0000-000082590000}"/>
    <cellStyle name="SAPBEXHLevel3X" xfId="22844" xr:uid="{00000000-0005-0000-0000-000083590000}"/>
    <cellStyle name="SAPBEXHLevel3X 2" xfId="22845" xr:uid="{00000000-0005-0000-0000-000084590000}"/>
    <cellStyle name="SAPBEXHLevel3X 3" xfId="22846" xr:uid="{00000000-0005-0000-0000-000085590000}"/>
    <cellStyle name="SAPBEXresData" xfId="22847" xr:uid="{00000000-0005-0000-0000-000086590000}"/>
    <cellStyle name="SAPBEXresDataEmph" xfId="22848" xr:uid="{00000000-0005-0000-0000-000087590000}"/>
    <cellStyle name="SAPBEXresItem" xfId="22849" xr:uid="{00000000-0005-0000-0000-000088590000}"/>
    <cellStyle name="SAPBEXresItemX" xfId="22850" xr:uid="{00000000-0005-0000-0000-000089590000}"/>
    <cellStyle name="SAPBEXstdData" xfId="22851" xr:uid="{00000000-0005-0000-0000-00008A590000}"/>
    <cellStyle name="SAPBEXstdDataEmph" xfId="22852" xr:uid="{00000000-0005-0000-0000-00008B590000}"/>
    <cellStyle name="SAPBEXstdItem" xfId="22853" xr:uid="{00000000-0005-0000-0000-00008C590000}"/>
    <cellStyle name="SAPBEXstdItemX" xfId="22854" xr:uid="{00000000-0005-0000-0000-00008D590000}"/>
    <cellStyle name="SAPBEXtitle" xfId="22855" xr:uid="{00000000-0005-0000-0000-00008E590000}"/>
    <cellStyle name="SAPBEXundefined" xfId="22856" xr:uid="{00000000-0005-0000-0000-00008F590000}"/>
    <cellStyle name="SAPError" xfId="22857" xr:uid="{00000000-0005-0000-0000-000090590000}"/>
    <cellStyle name="SAPKey" xfId="22858" xr:uid="{00000000-0005-0000-0000-000091590000}"/>
    <cellStyle name="SAPLocked" xfId="22859" xr:uid="{00000000-0005-0000-0000-000092590000}"/>
    <cellStyle name="SAPOutput" xfId="22860" xr:uid="{00000000-0005-0000-0000-000093590000}"/>
    <cellStyle name="SAPSpace" xfId="22861" xr:uid="{00000000-0005-0000-0000-000094590000}"/>
    <cellStyle name="SAPText" xfId="22862" xr:uid="{00000000-0005-0000-0000-000095590000}"/>
    <cellStyle name="SAPUnLocked" xfId="22863" xr:uid="{00000000-0005-0000-0000-000096590000}"/>
    <cellStyle name="Satisfaisant" xfId="22864" xr:uid="{00000000-0005-0000-0000-000097590000}"/>
    <cellStyle name="secondary" xfId="22865" xr:uid="{00000000-0005-0000-0000-000098590000}"/>
    <cellStyle name="section" xfId="22866" xr:uid="{00000000-0005-0000-0000-000099590000}"/>
    <cellStyle name="section 2" xfId="22867" xr:uid="{00000000-0005-0000-0000-00009A590000}"/>
    <cellStyle name="Section Number" xfId="22868" xr:uid="{00000000-0005-0000-0000-00009B590000}"/>
    <cellStyle name="Section_End" xfId="22869" xr:uid="{00000000-0005-0000-0000-00009C590000}"/>
    <cellStyle name="SHItems" xfId="22870" xr:uid="{00000000-0005-0000-0000-00009D590000}"/>
    <cellStyle name="SHQuadro" xfId="22871" xr:uid="{00000000-0005-0000-0000-00009E590000}"/>
    <cellStyle name="Small" xfId="22872" xr:uid="{00000000-0005-0000-0000-00009F590000}"/>
    <cellStyle name="Solver" xfId="22873" xr:uid="{00000000-0005-0000-0000-0000A0590000}"/>
    <cellStyle name="Sortie" xfId="22874" xr:uid="{00000000-0005-0000-0000-0000A1590000}"/>
    <cellStyle name="SQL" xfId="22875" xr:uid="{00000000-0005-0000-0000-0000A2590000}"/>
    <cellStyle name="Standard" xfId="22876" xr:uid="{00000000-0005-0000-0000-0000A3590000}"/>
    <cellStyle name="Std_%" xfId="22877" xr:uid="{00000000-0005-0000-0000-0000A4590000}"/>
    <cellStyle name="Style 1" xfId="22878" xr:uid="{00000000-0005-0000-0000-0000A5590000}"/>
    <cellStyle name="Style 1 10" xfId="22879" xr:uid="{00000000-0005-0000-0000-0000A6590000}"/>
    <cellStyle name="Style 1 10 2" xfId="22880" xr:uid="{00000000-0005-0000-0000-0000A7590000}"/>
    <cellStyle name="Style 1 11" xfId="22881" xr:uid="{00000000-0005-0000-0000-0000A8590000}"/>
    <cellStyle name="Style 1 11 2" xfId="22882" xr:uid="{00000000-0005-0000-0000-0000A9590000}"/>
    <cellStyle name="Style 1 12" xfId="22883" xr:uid="{00000000-0005-0000-0000-0000AA590000}"/>
    <cellStyle name="Style 1 12 2" xfId="22884" xr:uid="{00000000-0005-0000-0000-0000AB590000}"/>
    <cellStyle name="Style 1 13" xfId="22885" xr:uid="{00000000-0005-0000-0000-0000AC590000}"/>
    <cellStyle name="Style 1 13 2" xfId="22886" xr:uid="{00000000-0005-0000-0000-0000AD590000}"/>
    <cellStyle name="Style 1 14" xfId="22887" xr:uid="{00000000-0005-0000-0000-0000AE590000}"/>
    <cellStyle name="Style 1 14 2" xfId="22888" xr:uid="{00000000-0005-0000-0000-0000AF590000}"/>
    <cellStyle name="Style 1 15" xfId="22889" xr:uid="{00000000-0005-0000-0000-0000B0590000}"/>
    <cellStyle name="Style 1 15 2" xfId="22890" xr:uid="{00000000-0005-0000-0000-0000B1590000}"/>
    <cellStyle name="Style 1 16" xfId="22891" xr:uid="{00000000-0005-0000-0000-0000B2590000}"/>
    <cellStyle name="Style 1 16 2" xfId="22892" xr:uid="{00000000-0005-0000-0000-0000B3590000}"/>
    <cellStyle name="Style 1 17" xfId="22893" xr:uid="{00000000-0005-0000-0000-0000B4590000}"/>
    <cellStyle name="Style 1 17 2" xfId="22894" xr:uid="{00000000-0005-0000-0000-0000B5590000}"/>
    <cellStyle name="Style 1 18" xfId="22895" xr:uid="{00000000-0005-0000-0000-0000B6590000}"/>
    <cellStyle name="Style 1 18 2" xfId="22896" xr:uid="{00000000-0005-0000-0000-0000B7590000}"/>
    <cellStyle name="Style 1 19" xfId="22897" xr:uid="{00000000-0005-0000-0000-0000B8590000}"/>
    <cellStyle name="Style 1 19 2" xfId="22898" xr:uid="{00000000-0005-0000-0000-0000B9590000}"/>
    <cellStyle name="Style 1 2" xfId="22899" xr:uid="{00000000-0005-0000-0000-0000BA590000}"/>
    <cellStyle name="Style 1 2 10" xfId="22900" xr:uid="{00000000-0005-0000-0000-0000BB590000}"/>
    <cellStyle name="Style 1 2 11" xfId="22901" xr:uid="{00000000-0005-0000-0000-0000BC590000}"/>
    <cellStyle name="Style 1 2 12" xfId="22902" xr:uid="{00000000-0005-0000-0000-0000BD590000}"/>
    <cellStyle name="Style 1 2 13" xfId="22903" xr:uid="{00000000-0005-0000-0000-0000BE590000}"/>
    <cellStyle name="Style 1 2 14" xfId="22904" xr:uid="{00000000-0005-0000-0000-0000BF590000}"/>
    <cellStyle name="Style 1 2 15" xfId="22905" xr:uid="{00000000-0005-0000-0000-0000C0590000}"/>
    <cellStyle name="Style 1 2 16" xfId="22906" xr:uid="{00000000-0005-0000-0000-0000C1590000}"/>
    <cellStyle name="Style 1 2 17" xfId="22907" xr:uid="{00000000-0005-0000-0000-0000C2590000}"/>
    <cellStyle name="Style 1 2 18" xfId="22908" xr:uid="{00000000-0005-0000-0000-0000C3590000}"/>
    <cellStyle name="Style 1 2 19" xfId="22909" xr:uid="{00000000-0005-0000-0000-0000C4590000}"/>
    <cellStyle name="Style 1 2 2" xfId="22910" xr:uid="{00000000-0005-0000-0000-0000C5590000}"/>
    <cellStyle name="Style 1 2 2 2" xfId="22911" xr:uid="{00000000-0005-0000-0000-0000C6590000}"/>
    <cellStyle name="Style 1 2 2 2 2" xfId="22912" xr:uid="{00000000-0005-0000-0000-0000C7590000}"/>
    <cellStyle name="Style 1 2 2 3" xfId="22913" xr:uid="{00000000-0005-0000-0000-0000C8590000}"/>
    <cellStyle name="Style 1 2 2 4" xfId="22914" xr:uid="{00000000-0005-0000-0000-0000C9590000}"/>
    <cellStyle name="Style 1 2 2 5" xfId="22915" xr:uid="{00000000-0005-0000-0000-0000CA590000}"/>
    <cellStyle name="Style 1 2 20" xfId="22916" xr:uid="{00000000-0005-0000-0000-0000CB590000}"/>
    <cellStyle name="Style 1 2 21" xfId="22917" xr:uid="{00000000-0005-0000-0000-0000CC590000}"/>
    <cellStyle name="Style 1 2 22" xfId="22918" xr:uid="{00000000-0005-0000-0000-0000CD590000}"/>
    <cellStyle name="Style 1 2 23" xfId="22919" xr:uid="{00000000-0005-0000-0000-0000CE590000}"/>
    <cellStyle name="Style 1 2 24" xfId="22920" xr:uid="{00000000-0005-0000-0000-0000CF590000}"/>
    <cellStyle name="Style 1 2 25" xfId="22921" xr:uid="{00000000-0005-0000-0000-0000D0590000}"/>
    <cellStyle name="Style 1 2 26" xfId="22922" xr:uid="{00000000-0005-0000-0000-0000D1590000}"/>
    <cellStyle name="Style 1 2 27" xfId="22923" xr:uid="{00000000-0005-0000-0000-0000D2590000}"/>
    <cellStyle name="Style 1 2 28" xfId="22924" xr:uid="{00000000-0005-0000-0000-0000D3590000}"/>
    <cellStyle name="Style 1 2 29" xfId="22925" xr:uid="{00000000-0005-0000-0000-0000D4590000}"/>
    <cellStyle name="Style 1 2 3" xfId="22926" xr:uid="{00000000-0005-0000-0000-0000D5590000}"/>
    <cellStyle name="Style 1 2 3 2" xfId="22927" xr:uid="{00000000-0005-0000-0000-0000D6590000}"/>
    <cellStyle name="Style 1 2 3 2 2" xfId="22928" xr:uid="{00000000-0005-0000-0000-0000D7590000}"/>
    <cellStyle name="Style 1 2 3 3" xfId="22929" xr:uid="{00000000-0005-0000-0000-0000D8590000}"/>
    <cellStyle name="Style 1 2 3 4" xfId="22930" xr:uid="{00000000-0005-0000-0000-0000D9590000}"/>
    <cellStyle name="Style 1 2 3 5" xfId="22931" xr:uid="{00000000-0005-0000-0000-0000DA590000}"/>
    <cellStyle name="Style 1 2 30" xfId="22932" xr:uid="{00000000-0005-0000-0000-0000DB590000}"/>
    <cellStyle name="Style 1 2 31" xfId="22933" xr:uid="{00000000-0005-0000-0000-0000DC590000}"/>
    <cellStyle name="Style 1 2 32" xfId="22934" xr:uid="{00000000-0005-0000-0000-0000DD590000}"/>
    <cellStyle name="Style 1 2 33" xfId="22935" xr:uid="{00000000-0005-0000-0000-0000DE590000}"/>
    <cellStyle name="Style 1 2 34" xfId="22936" xr:uid="{00000000-0005-0000-0000-0000DF590000}"/>
    <cellStyle name="Style 1 2 35" xfId="22937" xr:uid="{00000000-0005-0000-0000-0000E0590000}"/>
    <cellStyle name="Style 1 2 36" xfId="22938" xr:uid="{00000000-0005-0000-0000-0000E1590000}"/>
    <cellStyle name="Style 1 2 37" xfId="22939" xr:uid="{00000000-0005-0000-0000-0000E2590000}"/>
    <cellStyle name="Style 1 2 38" xfId="22940" xr:uid="{00000000-0005-0000-0000-0000E3590000}"/>
    <cellStyle name="Style 1 2 39" xfId="22941" xr:uid="{00000000-0005-0000-0000-0000E4590000}"/>
    <cellStyle name="Style 1 2 4" xfId="22942" xr:uid="{00000000-0005-0000-0000-0000E5590000}"/>
    <cellStyle name="Style 1 2 4 10" xfId="22943" xr:uid="{00000000-0005-0000-0000-0000E6590000}"/>
    <cellStyle name="Style 1 2 4 11" xfId="22944" xr:uid="{00000000-0005-0000-0000-0000E7590000}"/>
    <cellStyle name="Style 1 2 4 12" xfId="22945" xr:uid="{00000000-0005-0000-0000-0000E8590000}"/>
    <cellStyle name="Style 1 2 4 13" xfId="22946" xr:uid="{00000000-0005-0000-0000-0000E9590000}"/>
    <cellStyle name="Style 1 2 4 14" xfId="22947" xr:uid="{00000000-0005-0000-0000-0000EA590000}"/>
    <cellStyle name="Style 1 2 4 15" xfId="22948" xr:uid="{00000000-0005-0000-0000-0000EB590000}"/>
    <cellStyle name="Style 1 2 4 16" xfId="22949" xr:uid="{00000000-0005-0000-0000-0000EC590000}"/>
    <cellStyle name="Style 1 2 4 17" xfId="22950" xr:uid="{00000000-0005-0000-0000-0000ED590000}"/>
    <cellStyle name="Style 1 2 4 18" xfId="22951" xr:uid="{00000000-0005-0000-0000-0000EE590000}"/>
    <cellStyle name="Style 1 2 4 19" xfId="22952" xr:uid="{00000000-0005-0000-0000-0000EF590000}"/>
    <cellStyle name="Style 1 2 4 2" xfId="22953" xr:uid="{00000000-0005-0000-0000-0000F0590000}"/>
    <cellStyle name="Style 1 2 4 2 2" xfId="22954" xr:uid="{00000000-0005-0000-0000-0000F1590000}"/>
    <cellStyle name="Style 1 2 4 2 2 2" xfId="22955" xr:uid="{00000000-0005-0000-0000-0000F2590000}"/>
    <cellStyle name="Style 1 2 4 2 3" xfId="22956" xr:uid="{00000000-0005-0000-0000-0000F3590000}"/>
    <cellStyle name="Style 1 2 4 20" xfId="22957" xr:uid="{00000000-0005-0000-0000-0000F4590000}"/>
    <cellStyle name="Style 1 2 4 21" xfId="22958" xr:uid="{00000000-0005-0000-0000-0000F5590000}"/>
    <cellStyle name="Style 1 2 4 22" xfId="22959" xr:uid="{00000000-0005-0000-0000-0000F6590000}"/>
    <cellStyle name="Style 1 2 4 3" xfId="22960" xr:uid="{00000000-0005-0000-0000-0000F7590000}"/>
    <cellStyle name="Style 1 2 4 3 2" xfId="22961" xr:uid="{00000000-0005-0000-0000-0000F8590000}"/>
    <cellStyle name="Style 1 2 4 4" xfId="22962" xr:uid="{00000000-0005-0000-0000-0000F9590000}"/>
    <cellStyle name="Style 1 2 4 5" xfId="22963" xr:uid="{00000000-0005-0000-0000-0000FA590000}"/>
    <cellStyle name="Style 1 2 4 6" xfId="22964" xr:uid="{00000000-0005-0000-0000-0000FB590000}"/>
    <cellStyle name="Style 1 2 4 7" xfId="22965" xr:uid="{00000000-0005-0000-0000-0000FC590000}"/>
    <cellStyle name="Style 1 2 4 8" xfId="22966" xr:uid="{00000000-0005-0000-0000-0000FD590000}"/>
    <cellStyle name="Style 1 2 4 9" xfId="22967" xr:uid="{00000000-0005-0000-0000-0000FE590000}"/>
    <cellStyle name="Style 1 2 40" xfId="22968" xr:uid="{00000000-0005-0000-0000-0000FF590000}"/>
    <cellStyle name="Style 1 2 41" xfId="22969" xr:uid="{00000000-0005-0000-0000-0000005A0000}"/>
    <cellStyle name="Style 1 2 42" xfId="22970" xr:uid="{00000000-0005-0000-0000-0000015A0000}"/>
    <cellStyle name="Style 1 2 43" xfId="22971" xr:uid="{00000000-0005-0000-0000-0000025A0000}"/>
    <cellStyle name="Style 1 2 44" xfId="22972" xr:uid="{00000000-0005-0000-0000-0000035A0000}"/>
    <cellStyle name="Style 1 2 45" xfId="22973" xr:uid="{00000000-0005-0000-0000-0000045A0000}"/>
    <cellStyle name="Style 1 2 46" xfId="22974" xr:uid="{00000000-0005-0000-0000-0000055A0000}"/>
    <cellStyle name="Style 1 2 47" xfId="22975" xr:uid="{00000000-0005-0000-0000-0000065A0000}"/>
    <cellStyle name="Style 1 2 48" xfId="22976" xr:uid="{00000000-0005-0000-0000-0000075A0000}"/>
    <cellStyle name="Style 1 2 49" xfId="22977" xr:uid="{00000000-0005-0000-0000-0000085A0000}"/>
    <cellStyle name="Style 1 2 5" xfId="22978" xr:uid="{00000000-0005-0000-0000-0000095A0000}"/>
    <cellStyle name="Style 1 2 5 10" xfId="22979" xr:uid="{00000000-0005-0000-0000-00000A5A0000}"/>
    <cellStyle name="Style 1 2 5 11" xfId="22980" xr:uid="{00000000-0005-0000-0000-00000B5A0000}"/>
    <cellStyle name="Style 1 2 5 12" xfId="22981" xr:uid="{00000000-0005-0000-0000-00000C5A0000}"/>
    <cellStyle name="Style 1 2 5 13" xfId="22982" xr:uid="{00000000-0005-0000-0000-00000D5A0000}"/>
    <cellStyle name="Style 1 2 5 14" xfId="22983" xr:uid="{00000000-0005-0000-0000-00000E5A0000}"/>
    <cellStyle name="Style 1 2 5 15" xfId="22984" xr:uid="{00000000-0005-0000-0000-00000F5A0000}"/>
    <cellStyle name="Style 1 2 5 16" xfId="22985" xr:uid="{00000000-0005-0000-0000-0000105A0000}"/>
    <cellStyle name="Style 1 2 5 17" xfId="22986" xr:uid="{00000000-0005-0000-0000-0000115A0000}"/>
    <cellStyle name="Style 1 2 5 18" xfId="22987" xr:uid="{00000000-0005-0000-0000-0000125A0000}"/>
    <cellStyle name="Style 1 2 5 19" xfId="22988" xr:uid="{00000000-0005-0000-0000-0000135A0000}"/>
    <cellStyle name="Style 1 2 5 2" xfId="22989" xr:uid="{00000000-0005-0000-0000-0000145A0000}"/>
    <cellStyle name="Style 1 2 5 2 2" xfId="22990" xr:uid="{00000000-0005-0000-0000-0000155A0000}"/>
    <cellStyle name="Style 1 2 5 20" xfId="22991" xr:uid="{00000000-0005-0000-0000-0000165A0000}"/>
    <cellStyle name="Style 1 2 5 21" xfId="22992" xr:uid="{00000000-0005-0000-0000-0000175A0000}"/>
    <cellStyle name="Style 1 2 5 3" xfId="22993" xr:uid="{00000000-0005-0000-0000-0000185A0000}"/>
    <cellStyle name="Style 1 2 5 4" xfId="22994" xr:uid="{00000000-0005-0000-0000-0000195A0000}"/>
    <cellStyle name="Style 1 2 5 5" xfId="22995" xr:uid="{00000000-0005-0000-0000-00001A5A0000}"/>
    <cellStyle name="Style 1 2 5 6" xfId="22996" xr:uid="{00000000-0005-0000-0000-00001B5A0000}"/>
    <cellStyle name="Style 1 2 5 7" xfId="22997" xr:uid="{00000000-0005-0000-0000-00001C5A0000}"/>
    <cellStyle name="Style 1 2 5 8" xfId="22998" xr:uid="{00000000-0005-0000-0000-00001D5A0000}"/>
    <cellStyle name="Style 1 2 5 9" xfId="22999" xr:uid="{00000000-0005-0000-0000-00001E5A0000}"/>
    <cellStyle name="Style 1 2 50" xfId="23000" xr:uid="{00000000-0005-0000-0000-00001F5A0000}"/>
    <cellStyle name="Style 1 2 51" xfId="23001" xr:uid="{00000000-0005-0000-0000-0000205A0000}"/>
    <cellStyle name="Style 1 2 52" xfId="23002" xr:uid="{00000000-0005-0000-0000-0000215A0000}"/>
    <cellStyle name="Style 1 2 53" xfId="23003" xr:uid="{00000000-0005-0000-0000-0000225A0000}"/>
    <cellStyle name="Style 1 2 54" xfId="23004" xr:uid="{00000000-0005-0000-0000-0000235A0000}"/>
    <cellStyle name="Style 1 2 55" xfId="23005" xr:uid="{00000000-0005-0000-0000-0000245A0000}"/>
    <cellStyle name="Style 1 2 56" xfId="23006" xr:uid="{00000000-0005-0000-0000-0000255A0000}"/>
    <cellStyle name="Style 1 2 57" xfId="23007" xr:uid="{00000000-0005-0000-0000-0000265A0000}"/>
    <cellStyle name="Style 1 2 58" xfId="23008" xr:uid="{00000000-0005-0000-0000-0000275A0000}"/>
    <cellStyle name="Style 1 2 59" xfId="23009" xr:uid="{00000000-0005-0000-0000-0000285A0000}"/>
    <cellStyle name="Style 1 2 6" xfId="23010" xr:uid="{00000000-0005-0000-0000-0000295A0000}"/>
    <cellStyle name="Style 1 2 6 2" xfId="23011" xr:uid="{00000000-0005-0000-0000-00002A5A0000}"/>
    <cellStyle name="Style 1 2 6 3" xfId="23012" xr:uid="{00000000-0005-0000-0000-00002B5A0000}"/>
    <cellStyle name="Style 1 2 60" xfId="23013" xr:uid="{00000000-0005-0000-0000-00002C5A0000}"/>
    <cellStyle name="Style 1 2 61" xfId="23014" xr:uid="{00000000-0005-0000-0000-00002D5A0000}"/>
    <cellStyle name="Style 1 2 62" xfId="23015" xr:uid="{00000000-0005-0000-0000-00002E5A0000}"/>
    <cellStyle name="Style 1 2 63" xfId="23016" xr:uid="{00000000-0005-0000-0000-00002F5A0000}"/>
    <cellStyle name="Style 1 2 64" xfId="23017" xr:uid="{00000000-0005-0000-0000-0000305A0000}"/>
    <cellStyle name="Style 1 2 65" xfId="23018" xr:uid="{00000000-0005-0000-0000-0000315A0000}"/>
    <cellStyle name="Style 1 2 66" xfId="23019" xr:uid="{00000000-0005-0000-0000-0000325A0000}"/>
    <cellStyle name="Style 1 2 67" xfId="23020" xr:uid="{00000000-0005-0000-0000-0000335A0000}"/>
    <cellStyle name="Style 1 2 68" xfId="23021" xr:uid="{00000000-0005-0000-0000-0000345A0000}"/>
    <cellStyle name="Style 1 2 69" xfId="23022" xr:uid="{00000000-0005-0000-0000-0000355A0000}"/>
    <cellStyle name="Style 1 2 7" xfId="23023" xr:uid="{00000000-0005-0000-0000-0000365A0000}"/>
    <cellStyle name="Style 1 2 70" xfId="23024" xr:uid="{00000000-0005-0000-0000-0000375A0000}"/>
    <cellStyle name="Style 1 2 71" xfId="23025" xr:uid="{00000000-0005-0000-0000-0000385A0000}"/>
    <cellStyle name="Style 1 2 72" xfId="23026" xr:uid="{00000000-0005-0000-0000-0000395A0000}"/>
    <cellStyle name="Style 1 2 73" xfId="23027" xr:uid="{00000000-0005-0000-0000-00003A5A0000}"/>
    <cellStyle name="Style 1 2 74" xfId="23028" xr:uid="{00000000-0005-0000-0000-00003B5A0000}"/>
    <cellStyle name="Style 1 2 75" xfId="23029" xr:uid="{00000000-0005-0000-0000-00003C5A0000}"/>
    <cellStyle name="Style 1 2 76" xfId="23030" xr:uid="{00000000-0005-0000-0000-00003D5A0000}"/>
    <cellStyle name="Style 1 2 77" xfId="23031" xr:uid="{00000000-0005-0000-0000-00003E5A0000}"/>
    <cellStyle name="Style 1 2 78" xfId="23032" xr:uid="{00000000-0005-0000-0000-00003F5A0000}"/>
    <cellStyle name="Style 1 2 79" xfId="23033" xr:uid="{00000000-0005-0000-0000-0000405A0000}"/>
    <cellStyle name="Style 1 2 8" xfId="23034" xr:uid="{00000000-0005-0000-0000-0000415A0000}"/>
    <cellStyle name="Style 1 2 80" xfId="23035" xr:uid="{00000000-0005-0000-0000-0000425A0000}"/>
    <cellStyle name="Style 1 2 81" xfId="23036" xr:uid="{00000000-0005-0000-0000-0000435A0000}"/>
    <cellStyle name="Style 1 2 82" xfId="23037" xr:uid="{00000000-0005-0000-0000-0000445A0000}"/>
    <cellStyle name="Style 1 2 83" xfId="23038" xr:uid="{00000000-0005-0000-0000-0000455A0000}"/>
    <cellStyle name="Style 1 2 84" xfId="23039" xr:uid="{00000000-0005-0000-0000-0000465A0000}"/>
    <cellStyle name="Style 1 2 9" xfId="23040" xr:uid="{00000000-0005-0000-0000-0000475A0000}"/>
    <cellStyle name="Style 1 20" xfId="23041" xr:uid="{00000000-0005-0000-0000-0000485A0000}"/>
    <cellStyle name="Style 1 20 2" xfId="23042" xr:uid="{00000000-0005-0000-0000-0000495A0000}"/>
    <cellStyle name="Style 1 21" xfId="23043" xr:uid="{00000000-0005-0000-0000-00004A5A0000}"/>
    <cellStyle name="Style 1 21 2" xfId="23044" xr:uid="{00000000-0005-0000-0000-00004B5A0000}"/>
    <cellStyle name="Style 1 22" xfId="23045" xr:uid="{00000000-0005-0000-0000-00004C5A0000}"/>
    <cellStyle name="Style 1 22 2" xfId="23046" xr:uid="{00000000-0005-0000-0000-00004D5A0000}"/>
    <cellStyle name="Style 1 23" xfId="23047" xr:uid="{00000000-0005-0000-0000-00004E5A0000}"/>
    <cellStyle name="Style 1 23 2" xfId="23048" xr:uid="{00000000-0005-0000-0000-00004F5A0000}"/>
    <cellStyle name="Style 1 24" xfId="23049" xr:uid="{00000000-0005-0000-0000-0000505A0000}"/>
    <cellStyle name="Style 1 24 2" xfId="23050" xr:uid="{00000000-0005-0000-0000-0000515A0000}"/>
    <cellStyle name="Style 1 25" xfId="23051" xr:uid="{00000000-0005-0000-0000-0000525A0000}"/>
    <cellStyle name="Style 1 25 2" xfId="23052" xr:uid="{00000000-0005-0000-0000-0000535A0000}"/>
    <cellStyle name="Style 1 26" xfId="23053" xr:uid="{00000000-0005-0000-0000-0000545A0000}"/>
    <cellStyle name="Style 1 26 2" xfId="23054" xr:uid="{00000000-0005-0000-0000-0000555A0000}"/>
    <cellStyle name="Style 1 27" xfId="23055" xr:uid="{00000000-0005-0000-0000-0000565A0000}"/>
    <cellStyle name="Style 1 28" xfId="23056" xr:uid="{00000000-0005-0000-0000-0000575A0000}"/>
    <cellStyle name="Style 1 29" xfId="23057" xr:uid="{00000000-0005-0000-0000-0000585A0000}"/>
    <cellStyle name="Style 1 3" xfId="23058" xr:uid="{00000000-0005-0000-0000-0000595A0000}"/>
    <cellStyle name="Style 1 3 2" xfId="23059" xr:uid="{00000000-0005-0000-0000-00005A5A0000}"/>
    <cellStyle name="Style 1 3 2 2" xfId="23060" xr:uid="{00000000-0005-0000-0000-00005B5A0000}"/>
    <cellStyle name="Style 1 3 3" xfId="23061" xr:uid="{00000000-0005-0000-0000-00005C5A0000}"/>
    <cellStyle name="Style 1 3 4" xfId="23062" xr:uid="{00000000-0005-0000-0000-00005D5A0000}"/>
    <cellStyle name="Style 1 3 5" xfId="23063" xr:uid="{00000000-0005-0000-0000-00005E5A0000}"/>
    <cellStyle name="Style 1 30" xfId="23064" xr:uid="{00000000-0005-0000-0000-00005F5A0000}"/>
    <cellStyle name="Style 1 31" xfId="23065" xr:uid="{00000000-0005-0000-0000-0000605A0000}"/>
    <cellStyle name="Style 1 32" xfId="23066" xr:uid="{00000000-0005-0000-0000-0000615A0000}"/>
    <cellStyle name="Style 1 33" xfId="23067" xr:uid="{00000000-0005-0000-0000-0000625A0000}"/>
    <cellStyle name="Style 1 34" xfId="23068" xr:uid="{00000000-0005-0000-0000-0000635A0000}"/>
    <cellStyle name="Style 1 35" xfId="23069" xr:uid="{00000000-0005-0000-0000-0000645A0000}"/>
    <cellStyle name="Style 1 36" xfId="23070" xr:uid="{00000000-0005-0000-0000-0000655A0000}"/>
    <cellStyle name="Style 1 37" xfId="23071" xr:uid="{00000000-0005-0000-0000-0000665A0000}"/>
    <cellStyle name="Style 1 38" xfId="23072" xr:uid="{00000000-0005-0000-0000-0000675A0000}"/>
    <cellStyle name="Style 1 39" xfId="23073" xr:uid="{00000000-0005-0000-0000-0000685A0000}"/>
    <cellStyle name="Style 1 4" xfId="23074" xr:uid="{00000000-0005-0000-0000-0000695A0000}"/>
    <cellStyle name="Style 1 4 2" xfId="23075" xr:uid="{00000000-0005-0000-0000-00006A5A0000}"/>
    <cellStyle name="Style 1 4 2 2" xfId="23076" xr:uid="{00000000-0005-0000-0000-00006B5A0000}"/>
    <cellStyle name="Style 1 4 3" xfId="23077" xr:uid="{00000000-0005-0000-0000-00006C5A0000}"/>
    <cellStyle name="Style 1 4 4" xfId="23078" xr:uid="{00000000-0005-0000-0000-00006D5A0000}"/>
    <cellStyle name="Style 1 4 5" xfId="23079" xr:uid="{00000000-0005-0000-0000-00006E5A0000}"/>
    <cellStyle name="Style 1 40" xfId="23080" xr:uid="{00000000-0005-0000-0000-00006F5A0000}"/>
    <cellStyle name="Style 1 41" xfId="23081" xr:uid="{00000000-0005-0000-0000-0000705A0000}"/>
    <cellStyle name="Style 1 42" xfId="23082" xr:uid="{00000000-0005-0000-0000-0000715A0000}"/>
    <cellStyle name="Style 1 43" xfId="23083" xr:uid="{00000000-0005-0000-0000-0000725A0000}"/>
    <cellStyle name="Style 1 44" xfId="23084" xr:uid="{00000000-0005-0000-0000-0000735A0000}"/>
    <cellStyle name="Style 1 45" xfId="23085" xr:uid="{00000000-0005-0000-0000-0000745A0000}"/>
    <cellStyle name="Style 1 46" xfId="23086" xr:uid="{00000000-0005-0000-0000-0000755A0000}"/>
    <cellStyle name="Style 1 47" xfId="23087" xr:uid="{00000000-0005-0000-0000-0000765A0000}"/>
    <cellStyle name="Style 1 48" xfId="23088" xr:uid="{00000000-0005-0000-0000-0000775A0000}"/>
    <cellStyle name="Style 1 49" xfId="23089" xr:uid="{00000000-0005-0000-0000-0000785A0000}"/>
    <cellStyle name="Style 1 5" xfId="23090" xr:uid="{00000000-0005-0000-0000-0000795A0000}"/>
    <cellStyle name="Style 1 5 10" xfId="23091" xr:uid="{00000000-0005-0000-0000-00007A5A0000}"/>
    <cellStyle name="Style 1 5 11" xfId="23092" xr:uid="{00000000-0005-0000-0000-00007B5A0000}"/>
    <cellStyle name="Style 1 5 12" xfId="23093" xr:uid="{00000000-0005-0000-0000-00007C5A0000}"/>
    <cellStyle name="Style 1 5 13" xfId="23094" xr:uid="{00000000-0005-0000-0000-00007D5A0000}"/>
    <cellStyle name="Style 1 5 14" xfId="23095" xr:uid="{00000000-0005-0000-0000-00007E5A0000}"/>
    <cellStyle name="Style 1 5 15" xfId="23096" xr:uid="{00000000-0005-0000-0000-00007F5A0000}"/>
    <cellStyle name="Style 1 5 16" xfId="23097" xr:uid="{00000000-0005-0000-0000-0000805A0000}"/>
    <cellStyle name="Style 1 5 17" xfId="23098" xr:uid="{00000000-0005-0000-0000-0000815A0000}"/>
    <cellStyle name="Style 1 5 18" xfId="23099" xr:uid="{00000000-0005-0000-0000-0000825A0000}"/>
    <cellStyle name="Style 1 5 19" xfId="23100" xr:uid="{00000000-0005-0000-0000-0000835A0000}"/>
    <cellStyle name="Style 1 5 2" xfId="23101" xr:uid="{00000000-0005-0000-0000-0000845A0000}"/>
    <cellStyle name="Style 1 5 2 2" xfId="23102" xr:uid="{00000000-0005-0000-0000-0000855A0000}"/>
    <cellStyle name="Style 1 5 2 2 2" xfId="23103" xr:uid="{00000000-0005-0000-0000-0000865A0000}"/>
    <cellStyle name="Style 1 5 2 3" xfId="23104" xr:uid="{00000000-0005-0000-0000-0000875A0000}"/>
    <cellStyle name="Style 1 5 2 3 10" xfId="23105" xr:uid="{00000000-0005-0000-0000-0000885A0000}"/>
    <cellStyle name="Style 1 5 2 3 11" xfId="23106" xr:uid="{00000000-0005-0000-0000-0000895A0000}"/>
    <cellStyle name="Style 1 5 2 3 12" xfId="23107" xr:uid="{00000000-0005-0000-0000-00008A5A0000}"/>
    <cellStyle name="Style 1 5 2 3 13" xfId="23108" xr:uid="{00000000-0005-0000-0000-00008B5A0000}"/>
    <cellStyle name="Style 1 5 2 3 14" xfId="23109" xr:uid="{00000000-0005-0000-0000-00008C5A0000}"/>
    <cellStyle name="Style 1 5 2 3 15" xfId="23110" xr:uid="{00000000-0005-0000-0000-00008D5A0000}"/>
    <cellStyle name="Style 1 5 2 3 16" xfId="23111" xr:uid="{00000000-0005-0000-0000-00008E5A0000}"/>
    <cellStyle name="Style 1 5 2 3 17" xfId="23112" xr:uid="{00000000-0005-0000-0000-00008F5A0000}"/>
    <cellStyle name="Style 1 5 2 3 18" xfId="23113" xr:uid="{00000000-0005-0000-0000-0000905A0000}"/>
    <cellStyle name="Style 1 5 2 3 19" xfId="23114" xr:uid="{00000000-0005-0000-0000-0000915A0000}"/>
    <cellStyle name="Style 1 5 2 3 2" xfId="23115" xr:uid="{00000000-0005-0000-0000-0000925A0000}"/>
    <cellStyle name="Style 1 5 2 3 2 2" xfId="23116" xr:uid="{00000000-0005-0000-0000-0000935A0000}"/>
    <cellStyle name="Style 1 5 2 3 3" xfId="23117" xr:uid="{00000000-0005-0000-0000-0000945A0000}"/>
    <cellStyle name="Style 1 5 2 3 4" xfId="23118" xr:uid="{00000000-0005-0000-0000-0000955A0000}"/>
    <cellStyle name="Style 1 5 2 3 5" xfId="23119" xr:uid="{00000000-0005-0000-0000-0000965A0000}"/>
    <cellStyle name="Style 1 5 2 3 6" xfId="23120" xr:uid="{00000000-0005-0000-0000-0000975A0000}"/>
    <cellStyle name="Style 1 5 2 3 7" xfId="23121" xr:uid="{00000000-0005-0000-0000-0000985A0000}"/>
    <cellStyle name="Style 1 5 2 3 8" xfId="23122" xr:uid="{00000000-0005-0000-0000-0000995A0000}"/>
    <cellStyle name="Style 1 5 2 3 9" xfId="23123" xr:uid="{00000000-0005-0000-0000-00009A5A0000}"/>
    <cellStyle name="Style 1 5 2 4" xfId="23124" xr:uid="{00000000-0005-0000-0000-00009B5A0000}"/>
    <cellStyle name="Style 1 5 20" xfId="23125" xr:uid="{00000000-0005-0000-0000-00009C5A0000}"/>
    <cellStyle name="Style 1 5 21" xfId="23126" xr:uid="{00000000-0005-0000-0000-00009D5A0000}"/>
    <cellStyle name="Style 1 5 22" xfId="23127" xr:uid="{00000000-0005-0000-0000-00009E5A0000}"/>
    <cellStyle name="Style 1 5 23" xfId="23128" xr:uid="{00000000-0005-0000-0000-00009F5A0000}"/>
    <cellStyle name="Style 1 5 3" xfId="23129" xr:uid="{00000000-0005-0000-0000-0000A05A0000}"/>
    <cellStyle name="Style 1 5 3 2" xfId="23130" xr:uid="{00000000-0005-0000-0000-0000A15A0000}"/>
    <cellStyle name="Style 1 5 4" xfId="23131" xr:uid="{00000000-0005-0000-0000-0000A25A0000}"/>
    <cellStyle name="Style 1 5 4 10" xfId="23132" xr:uid="{00000000-0005-0000-0000-0000A35A0000}"/>
    <cellStyle name="Style 1 5 4 11" xfId="23133" xr:uid="{00000000-0005-0000-0000-0000A45A0000}"/>
    <cellStyle name="Style 1 5 4 12" xfId="23134" xr:uid="{00000000-0005-0000-0000-0000A55A0000}"/>
    <cellStyle name="Style 1 5 4 13" xfId="23135" xr:uid="{00000000-0005-0000-0000-0000A65A0000}"/>
    <cellStyle name="Style 1 5 4 14" xfId="23136" xr:uid="{00000000-0005-0000-0000-0000A75A0000}"/>
    <cellStyle name="Style 1 5 4 15" xfId="23137" xr:uid="{00000000-0005-0000-0000-0000A85A0000}"/>
    <cellStyle name="Style 1 5 4 16" xfId="23138" xr:uid="{00000000-0005-0000-0000-0000A95A0000}"/>
    <cellStyle name="Style 1 5 4 17" xfId="23139" xr:uid="{00000000-0005-0000-0000-0000AA5A0000}"/>
    <cellStyle name="Style 1 5 4 18" xfId="23140" xr:uid="{00000000-0005-0000-0000-0000AB5A0000}"/>
    <cellStyle name="Style 1 5 4 19" xfId="23141" xr:uid="{00000000-0005-0000-0000-0000AC5A0000}"/>
    <cellStyle name="Style 1 5 4 2" xfId="23142" xr:uid="{00000000-0005-0000-0000-0000AD5A0000}"/>
    <cellStyle name="Style 1 5 4 2 2" xfId="23143" xr:uid="{00000000-0005-0000-0000-0000AE5A0000}"/>
    <cellStyle name="Style 1 5 4 3" xfId="23144" xr:uid="{00000000-0005-0000-0000-0000AF5A0000}"/>
    <cellStyle name="Style 1 5 4 4" xfId="23145" xr:uid="{00000000-0005-0000-0000-0000B05A0000}"/>
    <cellStyle name="Style 1 5 4 5" xfId="23146" xr:uid="{00000000-0005-0000-0000-0000B15A0000}"/>
    <cellStyle name="Style 1 5 4 6" xfId="23147" xr:uid="{00000000-0005-0000-0000-0000B25A0000}"/>
    <cellStyle name="Style 1 5 4 7" xfId="23148" xr:uid="{00000000-0005-0000-0000-0000B35A0000}"/>
    <cellStyle name="Style 1 5 4 8" xfId="23149" xr:uid="{00000000-0005-0000-0000-0000B45A0000}"/>
    <cellStyle name="Style 1 5 4 9" xfId="23150" xr:uid="{00000000-0005-0000-0000-0000B55A0000}"/>
    <cellStyle name="Style 1 5 5" xfId="23151" xr:uid="{00000000-0005-0000-0000-0000B65A0000}"/>
    <cellStyle name="Style 1 5 5 2" xfId="23152" xr:uid="{00000000-0005-0000-0000-0000B75A0000}"/>
    <cellStyle name="Style 1 5 6" xfId="23153" xr:uid="{00000000-0005-0000-0000-0000B85A0000}"/>
    <cellStyle name="Style 1 5 7" xfId="23154" xr:uid="{00000000-0005-0000-0000-0000B95A0000}"/>
    <cellStyle name="Style 1 5 8" xfId="23155" xr:uid="{00000000-0005-0000-0000-0000BA5A0000}"/>
    <cellStyle name="Style 1 5 9" xfId="23156" xr:uid="{00000000-0005-0000-0000-0000BB5A0000}"/>
    <cellStyle name="Style 1 50" xfId="23157" xr:uid="{00000000-0005-0000-0000-0000BC5A0000}"/>
    <cellStyle name="Style 1 51" xfId="23158" xr:uid="{00000000-0005-0000-0000-0000BD5A0000}"/>
    <cellStyle name="Style 1 52" xfId="23159" xr:uid="{00000000-0005-0000-0000-0000BE5A0000}"/>
    <cellStyle name="Style 1 53" xfId="23160" xr:uid="{00000000-0005-0000-0000-0000BF5A0000}"/>
    <cellStyle name="Style 1 54" xfId="23161" xr:uid="{00000000-0005-0000-0000-0000C05A0000}"/>
    <cellStyle name="Style 1 55" xfId="23162" xr:uid="{00000000-0005-0000-0000-0000C15A0000}"/>
    <cellStyle name="Style 1 56" xfId="23163" xr:uid="{00000000-0005-0000-0000-0000C25A0000}"/>
    <cellStyle name="Style 1 57" xfId="23164" xr:uid="{00000000-0005-0000-0000-0000C35A0000}"/>
    <cellStyle name="Style 1 58" xfId="23165" xr:uid="{00000000-0005-0000-0000-0000C45A0000}"/>
    <cellStyle name="Style 1 59" xfId="23166" xr:uid="{00000000-0005-0000-0000-0000C55A0000}"/>
    <cellStyle name="Style 1 6" xfId="23167" xr:uid="{00000000-0005-0000-0000-0000C65A0000}"/>
    <cellStyle name="Style 1 6 10" xfId="23168" xr:uid="{00000000-0005-0000-0000-0000C75A0000}"/>
    <cellStyle name="Style 1 6 11" xfId="23169" xr:uid="{00000000-0005-0000-0000-0000C85A0000}"/>
    <cellStyle name="Style 1 6 12" xfId="23170" xr:uid="{00000000-0005-0000-0000-0000C95A0000}"/>
    <cellStyle name="Style 1 6 13" xfId="23171" xr:uid="{00000000-0005-0000-0000-0000CA5A0000}"/>
    <cellStyle name="Style 1 6 14" xfId="23172" xr:uid="{00000000-0005-0000-0000-0000CB5A0000}"/>
    <cellStyle name="Style 1 6 15" xfId="23173" xr:uid="{00000000-0005-0000-0000-0000CC5A0000}"/>
    <cellStyle name="Style 1 6 16" xfId="23174" xr:uid="{00000000-0005-0000-0000-0000CD5A0000}"/>
    <cellStyle name="Style 1 6 17" xfId="23175" xr:uid="{00000000-0005-0000-0000-0000CE5A0000}"/>
    <cellStyle name="Style 1 6 18" xfId="23176" xr:uid="{00000000-0005-0000-0000-0000CF5A0000}"/>
    <cellStyle name="Style 1 6 19" xfId="23177" xr:uid="{00000000-0005-0000-0000-0000D05A0000}"/>
    <cellStyle name="Style 1 6 2" xfId="23178" xr:uid="{00000000-0005-0000-0000-0000D15A0000}"/>
    <cellStyle name="Style 1 6 2 2" xfId="23179" xr:uid="{00000000-0005-0000-0000-0000D25A0000}"/>
    <cellStyle name="Style 1 6 2 2 2" xfId="23180" xr:uid="{00000000-0005-0000-0000-0000D35A0000}"/>
    <cellStyle name="Style 1 6 2 3" xfId="23181" xr:uid="{00000000-0005-0000-0000-0000D45A0000}"/>
    <cellStyle name="Style 1 6 20" xfId="23182" xr:uid="{00000000-0005-0000-0000-0000D55A0000}"/>
    <cellStyle name="Style 1 6 21" xfId="23183" xr:uid="{00000000-0005-0000-0000-0000D65A0000}"/>
    <cellStyle name="Style 1 6 22" xfId="23184" xr:uid="{00000000-0005-0000-0000-0000D75A0000}"/>
    <cellStyle name="Style 1 6 3" xfId="23185" xr:uid="{00000000-0005-0000-0000-0000D85A0000}"/>
    <cellStyle name="Style 1 6 3 2" xfId="23186" xr:uid="{00000000-0005-0000-0000-0000D95A0000}"/>
    <cellStyle name="Style 1 6 4" xfId="23187" xr:uid="{00000000-0005-0000-0000-0000DA5A0000}"/>
    <cellStyle name="Style 1 6 5" xfId="23188" xr:uid="{00000000-0005-0000-0000-0000DB5A0000}"/>
    <cellStyle name="Style 1 6 6" xfId="23189" xr:uid="{00000000-0005-0000-0000-0000DC5A0000}"/>
    <cellStyle name="Style 1 6 7" xfId="23190" xr:uid="{00000000-0005-0000-0000-0000DD5A0000}"/>
    <cellStyle name="Style 1 6 8" xfId="23191" xr:uid="{00000000-0005-0000-0000-0000DE5A0000}"/>
    <cellStyle name="Style 1 6 9" xfId="23192" xr:uid="{00000000-0005-0000-0000-0000DF5A0000}"/>
    <cellStyle name="Style 1 60" xfId="23193" xr:uid="{00000000-0005-0000-0000-0000E05A0000}"/>
    <cellStyle name="Style 1 61" xfId="23194" xr:uid="{00000000-0005-0000-0000-0000E15A0000}"/>
    <cellStyle name="Style 1 62" xfId="23195" xr:uid="{00000000-0005-0000-0000-0000E25A0000}"/>
    <cellStyle name="Style 1 63" xfId="23196" xr:uid="{00000000-0005-0000-0000-0000E35A0000}"/>
    <cellStyle name="Style 1 64" xfId="23197" xr:uid="{00000000-0005-0000-0000-0000E45A0000}"/>
    <cellStyle name="Style 1 65" xfId="23198" xr:uid="{00000000-0005-0000-0000-0000E55A0000}"/>
    <cellStyle name="Style 1 66" xfId="23199" xr:uid="{00000000-0005-0000-0000-0000E65A0000}"/>
    <cellStyle name="Style 1 67" xfId="23200" xr:uid="{00000000-0005-0000-0000-0000E75A0000}"/>
    <cellStyle name="Style 1 68" xfId="23201" xr:uid="{00000000-0005-0000-0000-0000E85A0000}"/>
    <cellStyle name="Style 1 69" xfId="23202" xr:uid="{00000000-0005-0000-0000-0000E95A0000}"/>
    <cellStyle name="Style 1 7" xfId="23203" xr:uid="{00000000-0005-0000-0000-0000EA5A0000}"/>
    <cellStyle name="Style 1 7 2" xfId="23204" xr:uid="{00000000-0005-0000-0000-0000EB5A0000}"/>
    <cellStyle name="Style 1 7 2 2" xfId="23205" xr:uid="{00000000-0005-0000-0000-0000EC5A0000}"/>
    <cellStyle name="Style 1 7 3" xfId="23206" xr:uid="{00000000-0005-0000-0000-0000ED5A0000}"/>
    <cellStyle name="Style 1 7 4" xfId="23207" xr:uid="{00000000-0005-0000-0000-0000EE5A0000}"/>
    <cellStyle name="Style 1 7 5" xfId="23208" xr:uid="{00000000-0005-0000-0000-0000EF5A0000}"/>
    <cellStyle name="Style 1 70" xfId="23209" xr:uid="{00000000-0005-0000-0000-0000F05A0000}"/>
    <cellStyle name="Style 1 71" xfId="23210" xr:uid="{00000000-0005-0000-0000-0000F15A0000}"/>
    <cellStyle name="Style 1 72" xfId="23211" xr:uid="{00000000-0005-0000-0000-0000F25A0000}"/>
    <cellStyle name="Style 1 73" xfId="23212" xr:uid="{00000000-0005-0000-0000-0000F35A0000}"/>
    <cellStyle name="Style 1 74" xfId="23213" xr:uid="{00000000-0005-0000-0000-0000F45A0000}"/>
    <cellStyle name="Style 1 75" xfId="23214" xr:uid="{00000000-0005-0000-0000-0000F55A0000}"/>
    <cellStyle name="Style 1 76" xfId="23215" xr:uid="{00000000-0005-0000-0000-0000F65A0000}"/>
    <cellStyle name="Style 1 77" xfId="23216" xr:uid="{00000000-0005-0000-0000-0000F75A0000}"/>
    <cellStyle name="Style 1 78" xfId="23217" xr:uid="{00000000-0005-0000-0000-0000F85A0000}"/>
    <cellStyle name="Style 1 79" xfId="23218" xr:uid="{00000000-0005-0000-0000-0000F95A0000}"/>
    <cellStyle name="Style 1 8" xfId="23219" xr:uid="{00000000-0005-0000-0000-0000FA5A0000}"/>
    <cellStyle name="Style 1 8 2" xfId="23220" xr:uid="{00000000-0005-0000-0000-0000FB5A0000}"/>
    <cellStyle name="Style 1 80" xfId="23221" xr:uid="{00000000-0005-0000-0000-0000FC5A0000}"/>
    <cellStyle name="Style 1 81" xfId="23222" xr:uid="{00000000-0005-0000-0000-0000FD5A0000}"/>
    <cellStyle name="Style 1 82" xfId="23223" xr:uid="{00000000-0005-0000-0000-0000FE5A0000}"/>
    <cellStyle name="Style 1 83" xfId="23224" xr:uid="{00000000-0005-0000-0000-0000FF5A0000}"/>
    <cellStyle name="Style 1 84" xfId="23225" xr:uid="{00000000-0005-0000-0000-0000005B0000}"/>
    <cellStyle name="Style 1 9" xfId="23226" xr:uid="{00000000-0005-0000-0000-0000015B0000}"/>
    <cellStyle name="Style 1 9 2" xfId="23227" xr:uid="{00000000-0005-0000-0000-0000025B0000}"/>
    <cellStyle name="Style 1_110324 - Modelled Scenarios v1" xfId="23228" xr:uid="{00000000-0005-0000-0000-0000035B0000}"/>
    <cellStyle name="Style 2" xfId="23229" xr:uid="{00000000-0005-0000-0000-0000045B0000}"/>
    <cellStyle name="Style 26" xfId="23230" xr:uid="{00000000-0005-0000-0000-0000055B0000}"/>
    <cellStyle name="Style 26 2" xfId="23231" xr:uid="{00000000-0005-0000-0000-0000065B0000}"/>
    <cellStyle name="Style 26 2 2" xfId="23232" xr:uid="{00000000-0005-0000-0000-0000075B0000}"/>
    <cellStyle name="Style 26 2 2 2" xfId="23233" xr:uid="{00000000-0005-0000-0000-0000085B0000}"/>
    <cellStyle name="Style 26 2 2 3" xfId="23234" xr:uid="{00000000-0005-0000-0000-0000095B0000}"/>
    <cellStyle name="Style 26 2 3" xfId="23235" xr:uid="{00000000-0005-0000-0000-00000A5B0000}"/>
    <cellStyle name="Style 26 2 4" xfId="23236" xr:uid="{00000000-0005-0000-0000-00000B5B0000}"/>
    <cellStyle name="Style 26 2_Gold Price" xfId="23237" xr:uid="{00000000-0005-0000-0000-00000C5B0000}"/>
    <cellStyle name="Style 26 3" xfId="23238" xr:uid="{00000000-0005-0000-0000-00000D5B0000}"/>
    <cellStyle name="Style 26 3 2" xfId="23239" xr:uid="{00000000-0005-0000-0000-00000E5B0000}"/>
    <cellStyle name="Style 26 3 2 2" xfId="23240" xr:uid="{00000000-0005-0000-0000-00000F5B0000}"/>
    <cellStyle name="Style 26 3 3" xfId="23241" xr:uid="{00000000-0005-0000-0000-0000105B0000}"/>
    <cellStyle name="Style 26 3 4" xfId="23242" xr:uid="{00000000-0005-0000-0000-0000115B0000}"/>
    <cellStyle name="Style 26 4" xfId="23243" xr:uid="{00000000-0005-0000-0000-0000125B0000}"/>
    <cellStyle name="Style 26 4 2" xfId="23244" xr:uid="{00000000-0005-0000-0000-0000135B0000}"/>
    <cellStyle name="Style 26 4 2 2" xfId="23245" xr:uid="{00000000-0005-0000-0000-0000145B0000}"/>
    <cellStyle name="Style 26 4 3" xfId="23246" xr:uid="{00000000-0005-0000-0000-0000155B0000}"/>
    <cellStyle name="Style 26 4 4" xfId="23247" xr:uid="{00000000-0005-0000-0000-0000165B0000}"/>
    <cellStyle name="Style 26 5" xfId="23248" xr:uid="{00000000-0005-0000-0000-0000175B0000}"/>
    <cellStyle name="Style 26 5 2" xfId="23249" xr:uid="{00000000-0005-0000-0000-0000185B0000}"/>
    <cellStyle name="Style 26 5 2 2" xfId="23250" xr:uid="{00000000-0005-0000-0000-0000195B0000}"/>
    <cellStyle name="Style 26 5 3" xfId="23251" xr:uid="{00000000-0005-0000-0000-00001A5B0000}"/>
    <cellStyle name="Style 26 5 4" xfId="23252" xr:uid="{00000000-0005-0000-0000-00001B5B0000}"/>
    <cellStyle name="Style 26 6" xfId="23253" xr:uid="{00000000-0005-0000-0000-00001C5B0000}"/>
    <cellStyle name="Style 26 7" xfId="23254" xr:uid="{00000000-0005-0000-0000-00001D5B0000}"/>
    <cellStyle name="Style 26_Monthly Price Data" xfId="23255" xr:uid="{00000000-0005-0000-0000-00001E5B0000}"/>
    <cellStyle name="Style 34" xfId="23256" xr:uid="{00000000-0005-0000-0000-00001F5B0000}"/>
    <cellStyle name="Style 34 10" xfId="23257" xr:uid="{00000000-0005-0000-0000-0000205B0000}"/>
    <cellStyle name="Style 34 11" xfId="23258" xr:uid="{00000000-0005-0000-0000-0000215B0000}"/>
    <cellStyle name="Style 34 12" xfId="23259" xr:uid="{00000000-0005-0000-0000-0000225B0000}"/>
    <cellStyle name="Style 34 13" xfId="23260" xr:uid="{00000000-0005-0000-0000-0000235B0000}"/>
    <cellStyle name="Style 34 14" xfId="23261" xr:uid="{00000000-0005-0000-0000-0000245B0000}"/>
    <cellStyle name="Style 34 15" xfId="23262" xr:uid="{00000000-0005-0000-0000-0000255B0000}"/>
    <cellStyle name="Style 34 16" xfId="23263" xr:uid="{00000000-0005-0000-0000-0000265B0000}"/>
    <cellStyle name="Style 34 17" xfId="23264" xr:uid="{00000000-0005-0000-0000-0000275B0000}"/>
    <cellStyle name="Style 34 18" xfId="23265" xr:uid="{00000000-0005-0000-0000-0000285B0000}"/>
    <cellStyle name="Style 34 2" xfId="23266" xr:uid="{00000000-0005-0000-0000-0000295B0000}"/>
    <cellStyle name="Style 34 2 2" xfId="23267" xr:uid="{00000000-0005-0000-0000-00002A5B0000}"/>
    <cellStyle name="Style 34 3" xfId="23268" xr:uid="{00000000-0005-0000-0000-00002B5B0000}"/>
    <cellStyle name="Style 34 3 2" xfId="23269" xr:uid="{00000000-0005-0000-0000-00002C5B0000}"/>
    <cellStyle name="Style 34 4" xfId="23270" xr:uid="{00000000-0005-0000-0000-00002D5B0000}"/>
    <cellStyle name="Style 34 4 2" xfId="23271" xr:uid="{00000000-0005-0000-0000-00002E5B0000}"/>
    <cellStyle name="Style 34 5" xfId="23272" xr:uid="{00000000-0005-0000-0000-00002F5B0000}"/>
    <cellStyle name="Style 34 5 2" xfId="23273" xr:uid="{00000000-0005-0000-0000-0000305B0000}"/>
    <cellStyle name="Style 34 6" xfId="23274" xr:uid="{00000000-0005-0000-0000-0000315B0000}"/>
    <cellStyle name="Style 34 7" xfId="23275" xr:uid="{00000000-0005-0000-0000-0000325B0000}"/>
    <cellStyle name="Style 34 8" xfId="23276" xr:uid="{00000000-0005-0000-0000-0000335B0000}"/>
    <cellStyle name="Style 34 9" xfId="23277" xr:uid="{00000000-0005-0000-0000-0000345B0000}"/>
    <cellStyle name="Style 34_Gold Price" xfId="23278" xr:uid="{00000000-0005-0000-0000-0000355B0000}"/>
    <cellStyle name="Style 35" xfId="23279" xr:uid="{00000000-0005-0000-0000-0000365B0000}"/>
    <cellStyle name="Style 35 10" xfId="23280" xr:uid="{00000000-0005-0000-0000-0000375B0000}"/>
    <cellStyle name="Style 35 11" xfId="23281" xr:uid="{00000000-0005-0000-0000-0000385B0000}"/>
    <cellStyle name="Style 35 12" xfId="23282" xr:uid="{00000000-0005-0000-0000-0000395B0000}"/>
    <cellStyle name="Style 35 13" xfId="23283" xr:uid="{00000000-0005-0000-0000-00003A5B0000}"/>
    <cellStyle name="Style 35 14" xfId="23284" xr:uid="{00000000-0005-0000-0000-00003B5B0000}"/>
    <cellStyle name="Style 35 15" xfId="23285" xr:uid="{00000000-0005-0000-0000-00003C5B0000}"/>
    <cellStyle name="Style 35 16" xfId="23286" xr:uid="{00000000-0005-0000-0000-00003D5B0000}"/>
    <cellStyle name="Style 35 17" xfId="23287" xr:uid="{00000000-0005-0000-0000-00003E5B0000}"/>
    <cellStyle name="Style 35 18" xfId="23288" xr:uid="{00000000-0005-0000-0000-00003F5B0000}"/>
    <cellStyle name="Style 35 2" xfId="23289" xr:uid="{00000000-0005-0000-0000-0000405B0000}"/>
    <cellStyle name="Style 35 2 2" xfId="23290" xr:uid="{00000000-0005-0000-0000-0000415B0000}"/>
    <cellStyle name="Style 35 3" xfId="23291" xr:uid="{00000000-0005-0000-0000-0000425B0000}"/>
    <cellStyle name="Style 35 3 2" xfId="23292" xr:uid="{00000000-0005-0000-0000-0000435B0000}"/>
    <cellStyle name="Style 35 4" xfId="23293" xr:uid="{00000000-0005-0000-0000-0000445B0000}"/>
    <cellStyle name="Style 35 4 2" xfId="23294" xr:uid="{00000000-0005-0000-0000-0000455B0000}"/>
    <cellStyle name="Style 35 5" xfId="23295" xr:uid="{00000000-0005-0000-0000-0000465B0000}"/>
    <cellStyle name="Style 35 5 2" xfId="23296" xr:uid="{00000000-0005-0000-0000-0000475B0000}"/>
    <cellStyle name="Style 35 6" xfId="23297" xr:uid="{00000000-0005-0000-0000-0000485B0000}"/>
    <cellStyle name="Style 35 7" xfId="23298" xr:uid="{00000000-0005-0000-0000-0000495B0000}"/>
    <cellStyle name="Style 35 8" xfId="23299" xr:uid="{00000000-0005-0000-0000-00004A5B0000}"/>
    <cellStyle name="Style 35 9" xfId="23300" xr:uid="{00000000-0005-0000-0000-00004B5B0000}"/>
    <cellStyle name="Style 35_Gold Price" xfId="23301" xr:uid="{00000000-0005-0000-0000-00004C5B0000}"/>
    <cellStyle name="Style0" xfId="181" xr:uid="{00000000-0005-0000-0000-00004D5B0000}"/>
    <cellStyle name="Style1" xfId="49" xr:uid="{00000000-0005-0000-0000-00004E5B0000}"/>
    <cellStyle name="Style2" xfId="182" xr:uid="{00000000-0005-0000-0000-00004F5B0000}"/>
    <cellStyle name="Style2 2" xfId="23302" xr:uid="{00000000-0005-0000-0000-0000505B0000}"/>
    <cellStyle name="Style3" xfId="183" xr:uid="{00000000-0005-0000-0000-0000515B0000}"/>
    <cellStyle name="Style3 2" xfId="23303" xr:uid="{00000000-0005-0000-0000-0000525B0000}"/>
    <cellStyle name="Style4" xfId="184" xr:uid="{00000000-0005-0000-0000-0000535B0000}"/>
    <cellStyle name="Style5" xfId="185" xr:uid="{00000000-0005-0000-0000-0000545B0000}"/>
    <cellStyle name="Style5 2" xfId="23304" xr:uid="{00000000-0005-0000-0000-0000555B0000}"/>
    <cellStyle name="Style6" xfId="186" xr:uid="{00000000-0005-0000-0000-0000565B0000}"/>
    <cellStyle name="Style7" xfId="187" xr:uid="{00000000-0005-0000-0000-0000575B0000}"/>
    <cellStyle name="Style8" xfId="50" xr:uid="{00000000-0005-0000-0000-0000585B0000}"/>
    <cellStyle name="Style9" xfId="188" xr:uid="{00000000-0005-0000-0000-0000595B0000}"/>
    <cellStyle name="Sub totals" xfId="23305" xr:uid="{00000000-0005-0000-0000-00005A5B0000}"/>
    <cellStyle name="SUBMINOR ROW HEADING" xfId="23306" xr:uid="{00000000-0005-0000-0000-00005B5B0000}"/>
    <cellStyle name="Sub-Total" xfId="23307" xr:uid="{00000000-0005-0000-0000-00005C5B0000}"/>
    <cellStyle name="Subtotal (line)" xfId="23308" xr:uid="{00000000-0005-0000-0000-00005D5B0000}"/>
    <cellStyle name="Switch" xfId="23309" xr:uid="{00000000-0005-0000-0000-00005E5B0000}"/>
    <cellStyle name="SystemData" xfId="23310" xr:uid="{00000000-0005-0000-0000-00005F5B0000}"/>
    <cellStyle name="Table" xfId="23311" xr:uid="{00000000-0005-0000-0000-0000605B0000}"/>
    <cellStyle name="Table Footnotes" xfId="23312" xr:uid="{00000000-0005-0000-0000-0000615B0000}"/>
    <cellStyle name="Table Footnotes 2" xfId="23313" xr:uid="{00000000-0005-0000-0000-0000625B0000}"/>
    <cellStyle name="Table Heading" xfId="23314" xr:uid="{00000000-0005-0000-0000-0000635B0000}"/>
    <cellStyle name="Table Heading 2" xfId="23315" xr:uid="{00000000-0005-0000-0000-0000645B0000}"/>
    <cellStyle name="Table Heading 3" xfId="23316" xr:uid="{00000000-0005-0000-0000-0000655B0000}"/>
    <cellStyle name="Table Main Heading" xfId="23317" xr:uid="{00000000-0005-0000-0000-0000665B0000}"/>
    <cellStyle name="Table Main Heading 2" xfId="23318" xr:uid="{00000000-0005-0000-0000-0000675B0000}"/>
    <cellStyle name="table_column_cross_heading" xfId="23319" xr:uid="{00000000-0005-0000-0000-0000685B0000}"/>
    <cellStyle name="TableHeader" xfId="23320" xr:uid="{00000000-0005-0000-0000-0000695B0000}"/>
    <cellStyle name="TableHeader 10" xfId="23321" xr:uid="{00000000-0005-0000-0000-00006A5B0000}"/>
    <cellStyle name="TableHeader 10 2" xfId="23322" xr:uid="{00000000-0005-0000-0000-00006B5B0000}"/>
    <cellStyle name="TableHeader 11" xfId="23323" xr:uid="{00000000-0005-0000-0000-00006C5B0000}"/>
    <cellStyle name="TableHeader 11 2" xfId="23324" xr:uid="{00000000-0005-0000-0000-00006D5B0000}"/>
    <cellStyle name="TableHeader 12" xfId="23325" xr:uid="{00000000-0005-0000-0000-00006E5B0000}"/>
    <cellStyle name="TableHeader 12 2" xfId="23326" xr:uid="{00000000-0005-0000-0000-00006F5B0000}"/>
    <cellStyle name="TableHeader 13" xfId="23327" xr:uid="{00000000-0005-0000-0000-0000705B0000}"/>
    <cellStyle name="TableHeader 13 2" xfId="23328" xr:uid="{00000000-0005-0000-0000-0000715B0000}"/>
    <cellStyle name="TableHeader 14" xfId="23329" xr:uid="{00000000-0005-0000-0000-0000725B0000}"/>
    <cellStyle name="TableHeader 14 2" xfId="23330" xr:uid="{00000000-0005-0000-0000-0000735B0000}"/>
    <cellStyle name="TableHeader 15" xfId="23331" xr:uid="{00000000-0005-0000-0000-0000745B0000}"/>
    <cellStyle name="TableHeader 15 2" xfId="23332" xr:uid="{00000000-0005-0000-0000-0000755B0000}"/>
    <cellStyle name="TableHeader 16" xfId="23333" xr:uid="{00000000-0005-0000-0000-0000765B0000}"/>
    <cellStyle name="TableHeader 16 2" xfId="23334" xr:uid="{00000000-0005-0000-0000-0000775B0000}"/>
    <cellStyle name="TableHeader 17" xfId="23335" xr:uid="{00000000-0005-0000-0000-0000785B0000}"/>
    <cellStyle name="TableHeader 17 2" xfId="23336" xr:uid="{00000000-0005-0000-0000-0000795B0000}"/>
    <cellStyle name="TableHeader 18" xfId="23337" xr:uid="{00000000-0005-0000-0000-00007A5B0000}"/>
    <cellStyle name="TableHeader 18 2" xfId="23338" xr:uid="{00000000-0005-0000-0000-00007B5B0000}"/>
    <cellStyle name="TableHeader 19" xfId="23339" xr:uid="{00000000-0005-0000-0000-00007C5B0000}"/>
    <cellStyle name="TableHeader 19 2" xfId="23340" xr:uid="{00000000-0005-0000-0000-00007D5B0000}"/>
    <cellStyle name="TableHeader 2" xfId="23341" xr:uid="{00000000-0005-0000-0000-00007E5B0000}"/>
    <cellStyle name="TableHeader 2 10" xfId="23342" xr:uid="{00000000-0005-0000-0000-00007F5B0000}"/>
    <cellStyle name="TableHeader 2 11" xfId="23343" xr:uid="{00000000-0005-0000-0000-0000805B0000}"/>
    <cellStyle name="TableHeader 2 12" xfId="23344" xr:uid="{00000000-0005-0000-0000-0000815B0000}"/>
    <cellStyle name="TableHeader 2 13" xfId="23345" xr:uid="{00000000-0005-0000-0000-0000825B0000}"/>
    <cellStyle name="TableHeader 2 14" xfId="23346" xr:uid="{00000000-0005-0000-0000-0000835B0000}"/>
    <cellStyle name="TableHeader 2 15" xfId="23347" xr:uid="{00000000-0005-0000-0000-0000845B0000}"/>
    <cellStyle name="TableHeader 2 16" xfId="23348" xr:uid="{00000000-0005-0000-0000-0000855B0000}"/>
    <cellStyle name="TableHeader 2 17" xfId="23349" xr:uid="{00000000-0005-0000-0000-0000865B0000}"/>
    <cellStyle name="TableHeader 2 18" xfId="23350" xr:uid="{00000000-0005-0000-0000-0000875B0000}"/>
    <cellStyle name="TableHeader 2 19" xfId="23351" xr:uid="{00000000-0005-0000-0000-0000885B0000}"/>
    <cellStyle name="TableHeader 2 2" xfId="23352" xr:uid="{00000000-0005-0000-0000-0000895B0000}"/>
    <cellStyle name="TableHeader 2 2 2" xfId="23353" xr:uid="{00000000-0005-0000-0000-00008A5B0000}"/>
    <cellStyle name="TableHeader 2 2 2 2" xfId="23354" xr:uid="{00000000-0005-0000-0000-00008B5B0000}"/>
    <cellStyle name="TableHeader 2 2 3" xfId="23355" xr:uid="{00000000-0005-0000-0000-00008C5B0000}"/>
    <cellStyle name="TableHeader 2 2 4" xfId="23356" xr:uid="{00000000-0005-0000-0000-00008D5B0000}"/>
    <cellStyle name="TableHeader 2 2 5" xfId="23357" xr:uid="{00000000-0005-0000-0000-00008E5B0000}"/>
    <cellStyle name="TableHeader 2 20" xfId="23358" xr:uid="{00000000-0005-0000-0000-00008F5B0000}"/>
    <cellStyle name="TableHeader 2 21" xfId="23359" xr:uid="{00000000-0005-0000-0000-0000905B0000}"/>
    <cellStyle name="TableHeader 2 22" xfId="23360" xr:uid="{00000000-0005-0000-0000-0000915B0000}"/>
    <cellStyle name="TableHeader 2 23" xfId="23361" xr:uid="{00000000-0005-0000-0000-0000925B0000}"/>
    <cellStyle name="TableHeader 2 24" xfId="23362" xr:uid="{00000000-0005-0000-0000-0000935B0000}"/>
    <cellStyle name="TableHeader 2 25" xfId="23363" xr:uid="{00000000-0005-0000-0000-0000945B0000}"/>
    <cellStyle name="TableHeader 2 26" xfId="23364" xr:uid="{00000000-0005-0000-0000-0000955B0000}"/>
    <cellStyle name="TableHeader 2 27" xfId="23365" xr:uid="{00000000-0005-0000-0000-0000965B0000}"/>
    <cellStyle name="TableHeader 2 28" xfId="23366" xr:uid="{00000000-0005-0000-0000-0000975B0000}"/>
    <cellStyle name="TableHeader 2 29" xfId="23367" xr:uid="{00000000-0005-0000-0000-0000985B0000}"/>
    <cellStyle name="TableHeader 2 3" xfId="23368" xr:uid="{00000000-0005-0000-0000-0000995B0000}"/>
    <cellStyle name="TableHeader 2 3 2" xfId="23369" xr:uid="{00000000-0005-0000-0000-00009A5B0000}"/>
    <cellStyle name="TableHeader 2 3 2 2" xfId="23370" xr:uid="{00000000-0005-0000-0000-00009B5B0000}"/>
    <cellStyle name="TableHeader 2 3 3" xfId="23371" xr:uid="{00000000-0005-0000-0000-00009C5B0000}"/>
    <cellStyle name="TableHeader 2 3 4" xfId="23372" xr:uid="{00000000-0005-0000-0000-00009D5B0000}"/>
    <cellStyle name="TableHeader 2 3 5" xfId="23373" xr:uid="{00000000-0005-0000-0000-00009E5B0000}"/>
    <cellStyle name="TableHeader 2 30" xfId="23374" xr:uid="{00000000-0005-0000-0000-00009F5B0000}"/>
    <cellStyle name="TableHeader 2 31" xfId="23375" xr:uid="{00000000-0005-0000-0000-0000A05B0000}"/>
    <cellStyle name="TableHeader 2 32" xfId="23376" xr:uid="{00000000-0005-0000-0000-0000A15B0000}"/>
    <cellStyle name="TableHeader 2 33" xfId="23377" xr:uid="{00000000-0005-0000-0000-0000A25B0000}"/>
    <cellStyle name="TableHeader 2 34" xfId="23378" xr:uid="{00000000-0005-0000-0000-0000A35B0000}"/>
    <cellStyle name="TableHeader 2 35" xfId="23379" xr:uid="{00000000-0005-0000-0000-0000A45B0000}"/>
    <cellStyle name="TableHeader 2 36" xfId="23380" xr:uid="{00000000-0005-0000-0000-0000A55B0000}"/>
    <cellStyle name="TableHeader 2 37" xfId="23381" xr:uid="{00000000-0005-0000-0000-0000A65B0000}"/>
    <cellStyle name="TableHeader 2 38" xfId="23382" xr:uid="{00000000-0005-0000-0000-0000A75B0000}"/>
    <cellStyle name="TableHeader 2 39" xfId="23383" xr:uid="{00000000-0005-0000-0000-0000A85B0000}"/>
    <cellStyle name="TableHeader 2 4" xfId="23384" xr:uid="{00000000-0005-0000-0000-0000A95B0000}"/>
    <cellStyle name="TableHeader 2 4 10" xfId="23385" xr:uid="{00000000-0005-0000-0000-0000AA5B0000}"/>
    <cellStyle name="TableHeader 2 4 11" xfId="23386" xr:uid="{00000000-0005-0000-0000-0000AB5B0000}"/>
    <cellStyle name="TableHeader 2 4 12" xfId="23387" xr:uid="{00000000-0005-0000-0000-0000AC5B0000}"/>
    <cellStyle name="TableHeader 2 4 13" xfId="23388" xr:uid="{00000000-0005-0000-0000-0000AD5B0000}"/>
    <cellStyle name="TableHeader 2 4 14" xfId="23389" xr:uid="{00000000-0005-0000-0000-0000AE5B0000}"/>
    <cellStyle name="TableHeader 2 4 15" xfId="23390" xr:uid="{00000000-0005-0000-0000-0000AF5B0000}"/>
    <cellStyle name="TableHeader 2 4 16" xfId="23391" xr:uid="{00000000-0005-0000-0000-0000B05B0000}"/>
    <cellStyle name="TableHeader 2 4 17" xfId="23392" xr:uid="{00000000-0005-0000-0000-0000B15B0000}"/>
    <cellStyle name="TableHeader 2 4 18" xfId="23393" xr:uid="{00000000-0005-0000-0000-0000B25B0000}"/>
    <cellStyle name="TableHeader 2 4 19" xfId="23394" xr:uid="{00000000-0005-0000-0000-0000B35B0000}"/>
    <cellStyle name="TableHeader 2 4 2" xfId="23395" xr:uid="{00000000-0005-0000-0000-0000B45B0000}"/>
    <cellStyle name="TableHeader 2 4 2 2" xfId="23396" xr:uid="{00000000-0005-0000-0000-0000B55B0000}"/>
    <cellStyle name="TableHeader 2 4 2 2 2" xfId="23397" xr:uid="{00000000-0005-0000-0000-0000B65B0000}"/>
    <cellStyle name="TableHeader 2 4 2 3" xfId="23398" xr:uid="{00000000-0005-0000-0000-0000B75B0000}"/>
    <cellStyle name="TableHeader 2 4 20" xfId="23399" xr:uid="{00000000-0005-0000-0000-0000B85B0000}"/>
    <cellStyle name="TableHeader 2 4 21" xfId="23400" xr:uid="{00000000-0005-0000-0000-0000B95B0000}"/>
    <cellStyle name="TableHeader 2 4 22" xfId="23401" xr:uid="{00000000-0005-0000-0000-0000BA5B0000}"/>
    <cellStyle name="TableHeader 2 4 3" xfId="23402" xr:uid="{00000000-0005-0000-0000-0000BB5B0000}"/>
    <cellStyle name="TableHeader 2 4 3 2" xfId="23403" xr:uid="{00000000-0005-0000-0000-0000BC5B0000}"/>
    <cellStyle name="TableHeader 2 4 4" xfId="23404" xr:uid="{00000000-0005-0000-0000-0000BD5B0000}"/>
    <cellStyle name="TableHeader 2 4 5" xfId="23405" xr:uid="{00000000-0005-0000-0000-0000BE5B0000}"/>
    <cellStyle name="TableHeader 2 4 6" xfId="23406" xr:uid="{00000000-0005-0000-0000-0000BF5B0000}"/>
    <cellStyle name="TableHeader 2 4 7" xfId="23407" xr:uid="{00000000-0005-0000-0000-0000C05B0000}"/>
    <cellStyle name="TableHeader 2 4 8" xfId="23408" xr:uid="{00000000-0005-0000-0000-0000C15B0000}"/>
    <cellStyle name="TableHeader 2 4 9" xfId="23409" xr:uid="{00000000-0005-0000-0000-0000C25B0000}"/>
    <cellStyle name="TableHeader 2 40" xfId="23410" xr:uid="{00000000-0005-0000-0000-0000C35B0000}"/>
    <cellStyle name="TableHeader 2 41" xfId="23411" xr:uid="{00000000-0005-0000-0000-0000C45B0000}"/>
    <cellStyle name="TableHeader 2 42" xfId="23412" xr:uid="{00000000-0005-0000-0000-0000C55B0000}"/>
    <cellStyle name="TableHeader 2 43" xfId="23413" xr:uid="{00000000-0005-0000-0000-0000C65B0000}"/>
    <cellStyle name="TableHeader 2 44" xfId="23414" xr:uid="{00000000-0005-0000-0000-0000C75B0000}"/>
    <cellStyle name="TableHeader 2 45" xfId="23415" xr:uid="{00000000-0005-0000-0000-0000C85B0000}"/>
    <cellStyle name="TableHeader 2 46" xfId="23416" xr:uid="{00000000-0005-0000-0000-0000C95B0000}"/>
    <cellStyle name="TableHeader 2 47" xfId="23417" xr:uid="{00000000-0005-0000-0000-0000CA5B0000}"/>
    <cellStyle name="TableHeader 2 48" xfId="23418" xr:uid="{00000000-0005-0000-0000-0000CB5B0000}"/>
    <cellStyle name="TableHeader 2 49" xfId="23419" xr:uid="{00000000-0005-0000-0000-0000CC5B0000}"/>
    <cellStyle name="TableHeader 2 5" xfId="23420" xr:uid="{00000000-0005-0000-0000-0000CD5B0000}"/>
    <cellStyle name="TableHeader 2 5 10" xfId="23421" xr:uid="{00000000-0005-0000-0000-0000CE5B0000}"/>
    <cellStyle name="TableHeader 2 5 11" xfId="23422" xr:uid="{00000000-0005-0000-0000-0000CF5B0000}"/>
    <cellStyle name="TableHeader 2 5 12" xfId="23423" xr:uid="{00000000-0005-0000-0000-0000D05B0000}"/>
    <cellStyle name="TableHeader 2 5 13" xfId="23424" xr:uid="{00000000-0005-0000-0000-0000D15B0000}"/>
    <cellStyle name="TableHeader 2 5 14" xfId="23425" xr:uid="{00000000-0005-0000-0000-0000D25B0000}"/>
    <cellStyle name="TableHeader 2 5 15" xfId="23426" xr:uid="{00000000-0005-0000-0000-0000D35B0000}"/>
    <cellStyle name="TableHeader 2 5 16" xfId="23427" xr:uid="{00000000-0005-0000-0000-0000D45B0000}"/>
    <cellStyle name="TableHeader 2 5 17" xfId="23428" xr:uid="{00000000-0005-0000-0000-0000D55B0000}"/>
    <cellStyle name="TableHeader 2 5 18" xfId="23429" xr:uid="{00000000-0005-0000-0000-0000D65B0000}"/>
    <cellStyle name="TableHeader 2 5 19" xfId="23430" xr:uid="{00000000-0005-0000-0000-0000D75B0000}"/>
    <cellStyle name="TableHeader 2 5 2" xfId="23431" xr:uid="{00000000-0005-0000-0000-0000D85B0000}"/>
    <cellStyle name="TableHeader 2 5 2 2" xfId="23432" xr:uid="{00000000-0005-0000-0000-0000D95B0000}"/>
    <cellStyle name="TableHeader 2 5 20" xfId="23433" xr:uid="{00000000-0005-0000-0000-0000DA5B0000}"/>
    <cellStyle name="TableHeader 2 5 21" xfId="23434" xr:uid="{00000000-0005-0000-0000-0000DB5B0000}"/>
    <cellStyle name="TableHeader 2 5 3" xfId="23435" xr:uid="{00000000-0005-0000-0000-0000DC5B0000}"/>
    <cellStyle name="TableHeader 2 5 4" xfId="23436" xr:uid="{00000000-0005-0000-0000-0000DD5B0000}"/>
    <cellStyle name="TableHeader 2 5 5" xfId="23437" xr:uid="{00000000-0005-0000-0000-0000DE5B0000}"/>
    <cellStyle name="TableHeader 2 5 6" xfId="23438" xr:uid="{00000000-0005-0000-0000-0000DF5B0000}"/>
    <cellStyle name="TableHeader 2 5 7" xfId="23439" xr:uid="{00000000-0005-0000-0000-0000E05B0000}"/>
    <cellStyle name="TableHeader 2 5 8" xfId="23440" xr:uid="{00000000-0005-0000-0000-0000E15B0000}"/>
    <cellStyle name="TableHeader 2 5 9" xfId="23441" xr:uid="{00000000-0005-0000-0000-0000E25B0000}"/>
    <cellStyle name="TableHeader 2 50" xfId="23442" xr:uid="{00000000-0005-0000-0000-0000E35B0000}"/>
    <cellStyle name="TableHeader 2 51" xfId="23443" xr:uid="{00000000-0005-0000-0000-0000E45B0000}"/>
    <cellStyle name="TableHeader 2 52" xfId="23444" xr:uid="{00000000-0005-0000-0000-0000E55B0000}"/>
    <cellStyle name="TableHeader 2 53" xfId="23445" xr:uid="{00000000-0005-0000-0000-0000E65B0000}"/>
    <cellStyle name="TableHeader 2 54" xfId="23446" xr:uid="{00000000-0005-0000-0000-0000E75B0000}"/>
    <cellStyle name="TableHeader 2 55" xfId="23447" xr:uid="{00000000-0005-0000-0000-0000E85B0000}"/>
    <cellStyle name="TableHeader 2 56" xfId="23448" xr:uid="{00000000-0005-0000-0000-0000E95B0000}"/>
    <cellStyle name="TableHeader 2 57" xfId="23449" xr:uid="{00000000-0005-0000-0000-0000EA5B0000}"/>
    <cellStyle name="TableHeader 2 58" xfId="23450" xr:uid="{00000000-0005-0000-0000-0000EB5B0000}"/>
    <cellStyle name="TableHeader 2 59" xfId="23451" xr:uid="{00000000-0005-0000-0000-0000EC5B0000}"/>
    <cellStyle name="TableHeader 2 6" xfId="23452" xr:uid="{00000000-0005-0000-0000-0000ED5B0000}"/>
    <cellStyle name="TableHeader 2 6 2" xfId="23453" xr:uid="{00000000-0005-0000-0000-0000EE5B0000}"/>
    <cellStyle name="TableHeader 2 6 3" xfId="23454" xr:uid="{00000000-0005-0000-0000-0000EF5B0000}"/>
    <cellStyle name="TableHeader 2 60" xfId="23455" xr:uid="{00000000-0005-0000-0000-0000F05B0000}"/>
    <cellStyle name="TableHeader 2 61" xfId="23456" xr:uid="{00000000-0005-0000-0000-0000F15B0000}"/>
    <cellStyle name="TableHeader 2 62" xfId="23457" xr:uid="{00000000-0005-0000-0000-0000F25B0000}"/>
    <cellStyle name="TableHeader 2 63" xfId="23458" xr:uid="{00000000-0005-0000-0000-0000F35B0000}"/>
    <cellStyle name="TableHeader 2 64" xfId="23459" xr:uid="{00000000-0005-0000-0000-0000F45B0000}"/>
    <cellStyle name="TableHeader 2 65" xfId="23460" xr:uid="{00000000-0005-0000-0000-0000F55B0000}"/>
    <cellStyle name="TableHeader 2 66" xfId="23461" xr:uid="{00000000-0005-0000-0000-0000F65B0000}"/>
    <cellStyle name="TableHeader 2 67" xfId="23462" xr:uid="{00000000-0005-0000-0000-0000F75B0000}"/>
    <cellStyle name="TableHeader 2 68" xfId="23463" xr:uid="{00000000-0005-0000-0000-0000F85B0000}"/>
    <cellStyle name="TableHeader 2 69" xfId="23464" xr:uid="{00000000-0005-0000-0000-0000F95B0000}"/>
    <cellStyle name="TableHeader 2 7" xfId="23465" xr:uid="{00000000-0005-0000-0000-0000FA5B0000}"/>
    <cellStyle name="TableHeader 2 70" xfId="23466" xr:uid="{00000000-0005-0000-0000-0000FB5B0000}"/>
    <cellStyle name="TableHeader 2 71" xfId="23467" xr:uid="{00000000-0005-0000-0000-0000FC5B0000}"/>
    <cellStyle name="TableHeader 2 72" xfId="23468" xr:uid="{00000000-0005-0000-0000-0000FD5B0000}"/>
    <cellStyle name="TableHeader 2 73" xfId="23469" xr:uid="{00000000-0005-0000-0000-0000FE5B0000}"/>
    <cellStyle name="TableHeader 2 74" xfId="23470" xr:uid="{00000000-0005-0000-0000-0000FF5B0000}"/>
    <cellStyle name="TableHeader 2 75" xfId="23471" xr:uid="{00000000-0005-0000-0000-0000005C0000}"/>
    <cellStyle name="TableHeader 2 76" xfId="23472" xr:uid="{00000000-0005-0000-0000-0000015C0000}"/>
    <cellStyle name="TableHeader 2 77" xfId="23473" xr:uid="{00000000-0005-0000-0000-0000025C0000}"/>
    <cellStyle name="TableHeader 2 78" xfId="23474" xr:uid="{00000000-0005-0000-0000-0000035C0000}"/>
    <cellStyle name="TableHeader 2 79" xfId="23475" xr:uid="{00000000-0005-0000-0000-0000045C0000}"/>
    <cellStyle name="TableHeader 2 8" xfId="23476" xr:uid="{00000000-0005-0000-0000-0000055C0000}"/>
    <cellStyle name="TableHeader 2 80" xfId="23477" xr:uid="{00000000-0005-0000-0000-0000065C0000}"/>
    <cellStyle name="TableHeader 2 81" xfId="23478" xr:uid="{00000000-0005-0000-0000-0000075C0000}"/>
    <cellStyle name="TableHeader 2 82" xfId="23479" xr:uid="{00000000-0005-0000-0000-0000085C0000}"/>
    <cellStyle name="TableHeader 2 83" xfId="23480" xr:uid="{00000000-0005-0000-0000-0000095C0000}"/>
    <cellStyle name="TableHeader 2 84" xfId="23481" xr:uid="{00000000-0005-0000-0000-00000A5C0000}"/>
    <cellStyle name="TableHeader 2 9" xfId="23482" xr:uid="{00000000-0005-0000-0000-00000B5C0000}"/>
    <cellStyle name="TableHeader 20" xfId="23483" xr:uid="{00000000-0005-0000-0000-00000C5C0000}"/>
    <cellStyle name="TableHeader 20 2" xfId="23484" xr:uid="{00000000-0005-0000-0000-00000D5C0000}"/>
    <cellStyle name="TableHeader 21" xfId="23485" xr:uid="{00000000-0005-0000-0000-00000E5C0000}"/>
    <cellStyle name="TableHeader 21 2" xfId="23486" xr:uid="{00000000-0005-0000-0000-00000F5C0000}"/>
    <cellStyle name="TableHeader 22" xfId="23487" xr:uid="{00000000-0005-0000-0000-0000105C0000}"/>
    <cellStyle name="TableHeader 22 2" xfId="23488" xr:uid="{00000000-0005-0000-0000-0000115C0000}"/>
    <cellStyle name="TableHeader 23" xfId="23489" xr:uid="{00000000-0005-0000-0000-0000125C0000}"/>
    <cellStyle name="TableHeader 23 2" xfId="23490" xr:uid="{00000000-0005-0000-0000-0000135C0000}"/>
    <cellStyle name="TableHeader 24" xfId="23491" xr:uid="{00000000-0005-0000-0000-0000145C0000}"/>
    <cellStyle name="TableHeader 24 2" xfId="23492" xr:uid="{00000000-0005-0000-0000-0000155C0000}"/>
    <cellStyle name="TableHeader 25" xfId="23493" xr:uid="{00000000-0005-0000-0000-0000165C0000}"/>
    <cellStyle name="TableHeader 25 2" xfId="23494" xr:uid="{00000000-0005-0000-0000-0000175C0000}"/>
    <cellStyle name="TableHeader 26" xfId="23495" xr:uid="{00000000-0005-0000-0000-0000185C0000}"/>
    <cellStyle name="TableHeader 26 2" xfId="23496" xr:uid="{00000000-0005-0000-0000-0000195C0000}"/>
    <cellStyle name="TableHeader 27" xfId="23497" xr:uid="{00000000-0005-0000-0000-00001A5C0000}"/>
    <cellStyle name="TableHeader 28" xfId="23498" xr:uid="{00000000-0005-0000-0000-00001B5C0000}"/>
    <cellStyle name="TableHeader 29" xfId="23499" xr:uid="{00000000-0005-0000-0000-00001C5C0000}"/>
    <cellStyle name="TableHeader 3" xfId="23500" xr:uid="{00000000-0005-0000-0000-00001D5C0000}"/>
    <cellStyle name="TableHeader 3 2" xfId="23501" xr:uid="{00000000-0005-0000-0000-00001E5C0000}"/>
    <cellStyle name="TableHeader 3 2 2" xfId="23502" xr:uid="{00000000-0005-0000-0000-00001F5C0000}"/>
    <cellStyle name="TableHeader 3 3" xfId="23503" xr:uid="{00000000-0005-0000-0000-0000205C0000}"/>
    <cellStyle name="TableHeader 3 4" xfId="23504" xr:uid="{00000000-0005-0000-0000-0000215C0000}"/>
    <cellStyle name="TableHeader 3 5" xfId="23505" xr:uid="{00000000-0005-0000-0000-0000225C0000}"/>
    <cellStyle name="TableHeader 30" xfId="23506" xr:uid="{00000000-0005-0000-0000-0000235C0000}"/>
    <cellStyle name="TableHeader 31" xfId="23507" xr:uid="{00000000-0005-0000-0000-0000245C0000}"/>
    <cellStyle name="TableHeader 32" xfId="23508" xr:uid="{00000000-0005-0000-0000-0000255C0000}"/>
    <cellStyle name="TableHeader 33" xfId="23509" xr:uid="{00000000-0005-0000-0000-0000265C0000}"/>
    <cellStyle name="TableHeader 34" xfId="23510" xr:uid="{00000000-0005-0000-0000-0000275C0000}"/>
    <cellStyle name="TableHeader 35" xfId="23511" xr:uid="{00000000-0005-0000-0000-0000285C0000}"/>
    <cellStyle name="TableHeader 36" xfId="23512" xr:uid="{00000000-0005-0000-0000-0000295C0000}"/>
    <cellStyle name="TableHeader 37" xfId="23513" xr:uid="{00000000-0005-0000-0000-00002A5C0000}"/>
    <cellStyle name="TableHeader 38" xfId="23514" xr:uid="{00000000-0005-0000-0000-00002B5C0000}"/>
    <cellStyle name="TableHeader 39" xfId="23515" xr:uid="{00000000-0005-0000-0000-00002C5C0000}"/>
    <cellStyle name="TableHeader 4" xfId="23516" xr:uid="{00000000-0005-0000-0000-00002D5C0000}"/>
    <cellStyle name="TableHeader 4 2" xfId="23517" xr:uid="{00000000-0005-0000-0000-00002E5C0000}"/>
    <cellStyle name="TableHeader 4 2 2" xfId="23518" xr:uid="{00000000-0005-0000-0000-00002F5C0000}"/>
    <cellStyle name="TableHeader 4 3" xfId="23519" xr:uid="{00000000-0005-0000-0000-0000305C0000}"/>
    <cellStyle name="TableHeader 4 4" xfId="23520" xr:uid="{00000000-0005-0000-0000-0000315C0000}"/>
    <cellStyle name="TableHeader 4 5" xfId="23521" xr:uid="{00000000-0005-0000-0000-0000325C0000}"/>
    <cellStyle name="TableHeader 40" xfId="23522" xr:uid="{00000000-0005-0000-0000-0000335C0000}"/>
    <cellStyle name="TableHeader 41" xfId="23523" xr:uid="{00000000-0005-0000-0000-0000345C0000}"/>
    <cellStyle name="TableHeader 42" xfId="23524" xr:uid="{00000000-0005-0000-0000-0000355C0000}"/>
    <cellStyle name="TableHeader 43" xfId="23525" xr:uid="{00000000-0005-0000-0000-0000365C0000}"/>
    <cellStyle name="TableHeader 44" xfId="23526" xr:uid="{00000000-0005-0000-0000-0000375C0000}"/>
    <cellStyle name="TableHeader 45" xfId="23527" xr:uid="{00000000-0005-0000-0000-0000385C0000}"/>
    <cellStyle name="TableHeader 46" xfId="23528" xr:uid="{00000000-0005-0000-0000-0000395C0000}"/>
    <cellStyle name="TableHeader 47" xfId="23529" xr:uid="{00000000-0005-0000-0000-00003A5C0000}"/>
    <cellStyle name="TableHeader 48" xfId="23530" xr:uid="{00000000-0005-0000-0000-00003B5C0000}"/>
    <cellStyle name="TableHeader 49" xfId="23531" xr:uid="{00000000-0005-0000-0000-00003C5C0000}"/>
    <cellStyle name="TableHeader 5" xfId="23532" xr:uid="{00000000-0005-0000-0000-00003D5C0000}"/>
    <cellStyle name="TableHeader 5 10" xfId="23533" xr:uid="{00000000-0005-0000-0000-00003E5C0000}"/>
    <cellStyle name="TableHeader 5 11" xfId="23534" xr:uid="{00000000-0005-0000-0000-00003F5C0000}"/>
    <cellStyle name="TableHeader 5 12" xfId="23535" xr:uid="{00000000-0005-0000-0000-0000405C0000}"/>
    <cellStyle name="TableHeader 5 13" xfId="23536" xr:uid="{00000000-0005-0000-0000-0000415C0000}"/>
    <cellStyle name="TableHeader 5 14" xfId="23537" xr:uid="{00000000-0005-0000-0000-0000425C0000}"/>
    <cellStyle name="TableHeader 5 15" xfId="23538" xr:uid="{00000000-0005-0000-0000-0000435C0000}"/>
    <cellStyle name="TableHeader 5 16" xfId="23539" xr:uid="{00000000-0005-0000-0000-0000445C0000}"/>
    <cellStyle name="TableHeader 5 17" xfId="23540" xr:uid="{00000000-0005-0000-0000-0000455C0000}"/>
    <cellStyle name="TableHeader 5 18" xfId="23541" xr:uid="{00000000-0005-0000-0000-0000465C0000}"/>
    <cellStyle name="TableHeader 5 19" xfId="23542" xr:uid="{00000000-0005-0000-0000-0000475C0000}"/>
    <cellStyle name="TableHeader 5 2" xfId="23543" xr:uid="{00000000-0005-0000-0000-0000485C0000}"/>
    <cellStyle name="TableHeader 5 2 2" xfId="23544" xr:uid="{00000000-0005-0000-0000-0000495C0000}"/>
    <cellStyle name="TableHeader 5 2 2 2" xfId="23545" xr:uid="{00000000-0005-0000-0000-00004A5C0000}"/>
    <cellStyle name="TableHeader 5 2 3" xfId="23546" xr:uid="{00000000-0005-0000-0000-00004B5C0000}"/>
    <cellStyle name="TableHeader 5 2 3 10" xfId="23547" xr:uid="{00000000-0005-0000-0000-00004C5C0000}"/>
    <cellStyle name="TableHeader 5 2 3 11" xfId="23548" xr:uid="{00000000-0005-0000-0000-00004D5C0000}"/>
    <cellStyle name="TableHeader 5 2 3 12" xfId="23549" xr:uid="{00000000-0005-0000-0000-00004E5C0000}"/>
    <cellStyle name="TableHeader 5 2 3 13" xfId="23550" xr:uid="{00000000-0005-0000-0000-00004F5C0000}"/>
    <cellStyle name="TableHeader 5 2 3 14" xfId="23551" xr:uid="{00000000-0005-0000-0000-0000505C0000}"/>
    <cellStyle name="TableHeader 5 2 3 15" xfId="23552" xr:uid="{00000000-0005-0000-0000-0000515C0000}"/>
    <cellStyle name="TableHeader 5 2 3 16" xfId="23553" xr:uid="{00000000-0005-0000-0000-0000525C0000}"/>
    <cellStyle name="TableHeader 5 2 3 17" xfId="23554" xr:uid="{00000000-0005-0000-0000-0000535C0000}"/>
    <cellStyle name="TableHeader 5 2 3 18" xfId="23555" xr:uid="{00000000-0005-0000-0000-0000545C0000}"/>
    <cellStyle name="TableHeader 5 2 3 19" xfId="23556" xr:uid="{00000000-0005-0000-0000-0000555C0000}"/>
    <cellStyle name="TableHeader 5 2 3 2" xfId="23557" xr:uid="{00000000-0005-0000-0000-0000565C0000}"/>
    <cellStyle name="TableHeader 5 2 3 2 2" xfId="23558" xr:uid="{00000000-0005-0000-0000-0000575C0000}"/>
    <cellStyle name="TableHeader 5 2 3 3" xfId="23559" xr:uid="{00000000-0005-0000-0000-0000585C0000}"/>
    <cellStyle name="TableHeader 5 2 3 4" xfId="23560" xr:uid="{00000000-0005-0000-0000-0000595C0000}"/>
    <cellStyle name="TableHeader 5 2 3 5" xfId="23561" xr:uid="{00000000-0005-0000-0000-00005A5C0000}"/>
    <cellStyle name="TableHeader 5 2 3 6" xfId="23562" xr:uid="{00000000-0005-0000-0000-00005B5C0000}"/>
    <cellStyle name="TableHeader 5 2 3 7" xfId="23563" xr:uid="{00000000-0005-0000-0000-00005C5C0000}"/>
    <cellStyle name="TableHeader 5 2 3 8" xfId="23564" xr:uid="{00000000-0005-0000-0000-00005D5C0000}"/>
    <cellStyle name="TableHeader 5 2 3 9" xfId="23565" xr:uid="{00000000-0005-0000-0000-00005E5C0000}"/>
    <cellStyle name="TableHeader 5 2 4" xfId="23566" xr:uid="{00000000-0005-0000-0000-00005F5C0000}"/>
    <cellStyle name="TableHeader 5 20" xfId="23567" xr:uid="{00000000-0005-0000-0000-0000605C0000}"/>
    <cellStyle name="TableHeader 5 21" xfId="23568" xr:uid="{00000000-0005-0000-0000-0000615C0000}"/>
    <cellStyle name="TableHeader 5 22" xfId="23569" xr:uid="{00000000-0005-0000-0000-0000625C0000}"/>
    <cellStyle name="TableHeader 5 23" xfId="23570" xr:uid="{00000000-0005-0000-0000-0000635C0000}"/>
    <cellStyle name="TableHeader 5 3" xfId="23571" xr:uid="{00000000-0005-0000-0000-0000645C0000}"/>
    <cellStyle name="TableHeader 5 3 2" xfId="23572" xr:uid="{00000000-0005-0000-0000-0000655C0000}"/>
    <cellStyle name="TableHeader 5 4" xfId="23573" xr:uid="{00000000-0005-0000-0000-0000665C0000}"/>
    <cellStyle name="TableHeader 5 4 10" xfId="23574" xr:uid="{00000000-0005-0000-0000-0000675C0000}"/>
    <cellStyle name="TableHeader 5 4 11" xfId="23575" xr:uid="{00000000-0005-0000-0000-0000685C0000}"/>
    <cellStyle name="TableHeader 5 4 12" xfId="23576" xr:uid="{00000000-0005-0000-0000-0000695C0000}"/>
    <cellStyle name="TableHeader 5 4 13" xfId="23577" xr:uid="{00000000-0005-0000-0000-00006A5C0000}"/>
    <cellStyle name="TableHeader 5 4 14" xfId="23578" xr:uid="{00000000-0005-0000-0000-00006B5C0000}"/>
    <cellStyle name="TableHeader 5 4 15" xfId="23579" xr:uid="{00000000-0005-0000-0000-00006C5C0000}"/>
    <cellStyle name="TableHeader 5 4 16" xfId="23580" xr:uid="{00000000-0005-0000-0000-00006D5C0000}"/>
    <cellStyle name="TableHeader 5 4 17" xfId="23581" xr:uid="{00000000-0005-0000-0000-00006E5C0000}"/>
    <cellStyle name="TableHeader 5 4 18" xfId="23582" xr:uid="{00000000-0005-0000-0000-00006F5C0000}"/>
    <cellStyle name="TableHeader 5 4 19" xfId="23583" xr:uid="{00000000-0005-0000-0000-0000705C0000}"/>
    <cellStyle name="TableHeader 5 4 2" xfId="23584" xr:uid="{00000000-0005-0000-0000-0000715C0000}"/>
    <cellStyle name="TableHeader 5 4 2 2" xfId="23585" xr:uid="{00000000-0005-0000-0000-0000725C0000}"/>
    <cellStyle name="TableHeader 5 4 3" xfId="23586" xr:uid="{00000000-0005-0000-0000-0000735C0000}"/>
    <cellStyle name="TableHeader 5 4 4" xfId="23587" xr:uid="{00000000-0005-0000-0000-0000745C0000}"/>
    <cellStyle name="TableHeader 5 4 5" xfId="23588" xr:uid="{00000000-0005-0000-0000-0000755C0000}"/>
    <cellStyle name="TableHeader 5 4 6" xfId="23589" xr:uid="{00000000-0005-0000-0000-0000765C0000}"/>
    <cellStyle name="TableHeader 5 4 7" xfId="23590" xr:uid="{00000000-0005-0000-0000-0000775C0000}"/>
    <cellStyle name="TableHeader 5 4 8" xfId="23591" xr:uid="{00000000-0005-0000-0000-0000785C0000}"/>
    <cellStyle name="TableHeader 5 4 9" xfId="23592" xr:uid="{00000000-0005-0000-0000-0000795C0000}"/>
    <cellStyle name="TableHeader 5 5" xfId="23593" xr:uid="{00000000-0005-0000-0000-00007A5C0000}"/>
    <cellStyle name="TableHeader 5 5 2" xfId="23594" xr:uid="{00000000-0005-0000-0000-00007B5C0000}"/>
    <cellStyle name="TableHeader 5 6" xfId="23595" xr:uid="{00000000-0005-0000-0000-00007C5C0000}"/>
    <cellStyle name="TableHeader 5 7" xfId="23596" xr:uid="{00000000-0005-0000-0000-00007D5C0000}"/>
    <cellStyle name="TableHeader 5 8" xfId="23597" xr:uid="{00000000-0005-0000-0000-00007E5C0000}"/>
    <cellStyle name="TableHeader 5 9" xfId="23598" xr:uid="{00000000-0005-0000-0000-00007F5C0000}"/>
    <cellStyle name="TableHeader 50" xfId="23599" xr:uid="{00000000-0005-0000-0000-0000805C0000}"/>
    <cellStyle name="TableHeader 51" xfId="23600" xr:uid="{00000000-0005-0000-0000-0000815C0000}"/>
    <cellStyle name="TableHeader 52" xfId="23601" xr:uid="{00000000-0005-0000-0000-0000825C0000}"/>
    <cellStyle name="TableHeader 53" xfId="23602" xr:uid="{00000000-0005-0000-0000-0000835C0000}"/>
    <cellStyle name="TableHeader 54" xfId="23603" xr:uid="{00000000-0005-0000-0000-0000845C0000}"/>
    <cellStyle name="TableHeader 55" xfId="23604" xr:uid="{00000000-0005-0000-0000-0000855C0000}"/>
    <cellStyle name="TableHeader 56" xfId="23605" xr:uid="{00000000-0005-0000-0000-0000865C0000}"/>
    <cellStyle name="TableHeader 57" xfId="23606" xr:uid="{00000000-0005-0000-0000-0000875C0000}"/>
    <cellStyle name="TableHeader 58" xfId="23607" xr:uid="{00000000-0005-0000-0000-0000885C0000}"/>
    <cellStyle name="TableHeader 59" xfId="23608" xr:uid="{00000000-0005-0000-0000-0000895C0000}"/>
    <cellStyle name="TableHeader 6" xfId="23609" xr:uid="{00000000-0005-0000-0000-00008A5C0000}"/>
    <cellStyle name="TableHeader 6 10" xfId="23610" xr:uid="{00000000-0005-0000-0000-00008B5C0000}"/>
    <cellStyle name="TableHeader 6 11" xfId="23611" xr:uid="{00000000-0005-0000-0000-00008C5C0000}"/>
    <cellStyle name="TableHeader 6 12" xfId="23612" xr:uid="{00000000-0005-0000-0000-00008D5C0000}"/>
    <cellStyle name="TableHeader 6 13" xfId="23613" xr:uid="{00000000-0005-0000-0000-00008E5C0000}"/>
    <cellStyle name="TableHeader 6 14" xfId="23614" xr:uid="{00000000-0005-0000-0000-00008F5C0000}"/>
    <cellStyle name="TableHeader 6 15" xfId="23615" xr:uid="{00000000-0005-0000-0000-0000905C0000}"/>
    <cellStyle name="TableHeader 6 16" xfId="23616" xr:uid="{00000000-0005-0000-0000-0000915C0000}"/>
    <cellStyle name="TableHeader 6 17" xfId="23617" xr:uid="{00000000-0005-0000-0000-0000925C0000}"/>
    <cellStyle name="TableHeader 6 18" xfId="23618" xr:uid="{00000000-0005-0000-0000-0000935C0000}"/>
    <cellStyle name="TableHeader 6 19" xfId="23619" xr:uid="{00000000-0005-0000-0000-0000945C0000}"/>
    <cellStyle name="TableHeader 6 2" xfId="23620" xr:uid="{00000000-0005-0000-0000-0000955C0000}"/>
    <cellStyle name="TableHeader 6 2 2" xfId="23621" xr:uid="{00000000-0005-0000-0000-0000965C0000}"/>
    <cellStyle name="TableHeader 6 2 2 2" xfId="23622" xr:uid="{00000000-0005-0000-0000-0000975C0000}"/>
    <cellStyle name="TableHeader 6 2 3" xfId="23623" xr:uid="{00000000-0005-0000-0000-0000985C0000}"/>
    <cellStyle name="TableHeader 6 20" xfId="23624" xr:uid="{00000000-0005-0000-0000-0000995C0000}"/>
    <cellStyle name="TableHeader 6 21" xfId="23625" xr:uid="{00000000-0005-0000-0000-00009A5C0000}"/>
    <cellStyle name="TableHeader 6 22" xfId="23626" xr:uid="{00000000-0005-0000-0000-00009B5C0000}"/>
    <cellStyle name="TableHeader 6 3" xfId="23627" xr:uid="{00000000-0005-0000-0000-00009C5C0000}"/>
    <cellStyle name="TableHeader 6 3 2" xfId="23628" xr:uid="{00000000-0005-0000-0000-00009D5C0000}"/>
    <cellStyle name="TableHeader 6 4" xfId="23629" xr:uid="{00000000-0005-0000-0000-00009E5C0000}"/>
    <cellStyle name="TableHeader 6 5" xfId="23630" xr:uid="{00000000-0005-0000-0000-00009F5C0000}"/>
    <cellStyle name="TableHeader 6 6" xfId="23631" xr:uid="{00000000-0005-0000-0000-0000A05C0000}"/>
    <cellStyle name="TableHeader 6 7" xfId="23632" xr:uid="{00000000-0005-0000-0000-0000A15C0000}"/>
    <cellStyle name="TableHeader 6 8" xfId="23633" xr:uid="{00000000-0005-0000-0000-0000A25C0000}"/>
    <cellStyle name="TableHeader 6 9" xfId="23634" xr:uid="{00000000-0005-0000-0000-0000A35C0000}"/>
    <cellStyle name="TableHeader 60" xfId="23635" xr:uid="{00000000-0005-0000-0000-0000A45C0000}"/>
    <cellStyle name="TableHeader 61" xfId="23636" xr:uid="{00000000-0005-0000-0000-0000A55C0000}"/>
    <cellStyle name="TableHeader 62" xfId="23637" xr:uid="{00000000-0005-0000-0000-0000A65C0000}"/>
    <cellStyle name="TableHeader 63" xfId="23638" xr:uid="{00000000-0005-0000-0000-0000A75C0000}"/>
    <cellStyle name="TableHeader 64" xfId="23639" xr:uid="{00000000-0005-0000-0000-0000A85C0000}"/>
    <cellStyle name="TableHeader 65" xfId="23640" xr:uid="{00000000-0005-0000-0000-0000A95C0000}"/>
    <cellStyle name="TableHeader 66" xfId="23641" xr:uid="{00000000-0005-0000-0000-0000AA5C0000}"/>
    <cellStyle name="TableHeader 67" xfId="23642" xr:uid="{00000000-0005-0000-0000-0000AB5C0000}"/>
    <cellStyle name="TableHeader 68" xfId="23643" xr:uid="{00000000-0005-0000-0000-0000AC5C0000}"/>
    <cellStyle name="TableHeader 69" xfId="23644" xr:uid="{00000000-0005-0000-0000-0000AD5C0000}"/>
    <cellStyle name="TableHeader 7" xfId="23645" xr:uid="{00000000-0005-0000-0000-0000AE5C0000}"/>
    <cellStyle name="TableHeader 7 2" xfId="23646" xr:uid="{00000000-0005-0000-0000-0000AF5C0000}"/>
    <cellStyle name="TableHeader 7 2 2" xfId="23647" xr:uid="{00000000-0005-0000-0000-0000B05C0000}"/>
    <cellStyle name="TableHeader 7 3" xfId="23648" xr:uid="{00000000-0005-0000-0000-0000B15C0000}"/>
    <cellStyle name="TableHeader 7 4" xfId="23649" xr:uid="{00000000-0005-0000-0000-0000B25C0000}"/>
    <cellStyle name="TableHeader 7 5" xfId="23650" xr:uid="{00000000-0005-0000-0000-0000B35C0000}"/>
    <cellStyle name="TableHeader 70" xfId="23651" xr:uid="{00000000-0005-0000-0000-0000B45C0000}"/>
    <cellStyle name="TableHeader 71" xfId="23652" xr:uid="{00000000-0005-0000-0000-0000B55C0000}"/>
    <cellStyle name="TableHeader 72" xfId="23653" xr:uid="{00000000-0005-0000-0000-0000B65C0000}"/>
    <cellStyle name="TableHeader 73" xfId="23654" xr:uid="{00000000-0005-0000-0000-0000B75C0000}"/>
    <cellStyle name="TableHeader 74" xfId="23655" xr:uid="{00000000-0005-0000-0000-0000B85C0000}"/>
    <cellStyle name="TableHeader 75" xfId="23656" xr:uid="{00000000-0005-0000-0000-0000B95C0000}"/>
    <cellStyle name="TableHeader 76" xfId="23657" xr:uid="{00000000-0005-0000-0000-0000BA5C0000}"/>
    <cellStyle name="TableHeader 77" xfId="23658" xr:uid="{00000000-0005-0000-0000-0000BB5C0000}"/>
    <cellStyle name="TableHeader 78" xfId="23659" xr:uid="{00000000-0005-0000-0000-0000BC5C0000}"/>
    <cellStyle name="TableHeader 79" xfId="23660" xr:uid="{00000000-0005-0000-0000-0000BD5C0000}"/>
    <cellStyle name="TableHeader 8" xfId="23661" xr:uid="{00000000-0005-0000-0000-0000BE5C0000}"/>
    <cellStyle name="TableHeader 8 2" xfId="23662" xr:uid="{00000000-0005-0000-0000-0000BF5C0000}"/>
    <cellStyle name="TableHeader 80" xfId="23663" xr:uid="{00000000-0005-0000-0000-0000C05C0000}"/>
    <cellStyle name="TableHeader 81" xfId="23664" xr:uid="{00000000-0005-0000-0000-0000C15C0000}"/>
    <cellStyle name="TableHeader 82" xfId="23665" xr:uid="{00000000-0005-0000-0000-0000C25C0000}"/>
    <cellStyle name="TableHeader 83" xfId="23666" xr:uid="{00000000-0005-0000-0000-0000C35C0000}"/>
    <cellStyle name="TableHeader 84" xfId="23667" xr:uid="{00000000-0005-0000-0000-0000C45C0000}"/>
    <cellStyle name="TableHeader 85" xfId="23668" xr:uid="{00000000-0005-0000-0000-0000C55C0000}"/>
    <cellStyle name="TableHeader 9" xfId="23669" xr:uid="{00000000-0005-0000-0000-0000C65C0000}"/>
    <cellStyle name="TableHeader 9 2" xfId="23670" xr:uid="{00000000-0005-0000-0000-0000C75C0000}"/>
    <cellStyle name="Text" xfId="23671" xr:uid="{00000000-0005-0000-0000-0000C85C0000}"/>
    <cellStyle name="Texte explicatif" xfId="23672" xr:uid="{00000000-0005-0000-0000-0000C95C0000}"/>
    <cellStyle name="TextLink" xfId="23673" xr:uid="{00000000-0005-0000-0000-0000CA5C0000}"/>
    <cellStyle name="Thousands" xfId="23674" xr:uid="{00000000-0005-0000-0000-0000CB5C0000}"/>
    <cellStyle name="Title 1" xfId="23675" xr:uid="{00000000-0005-0000-0000-0000CC5C0000}"/>
    <cellStyle name="Title 2" xfId="51" xr:uid="{00000000-0005-0000-0000-0000CD5C0000}"/>
    <cellStyle name="Title 2 2" xfId="23677" xr:uid="{00000000-0005-0000-0000-0000CE5C0000}"/>
    <cellStyle name="Title 2 3" xfId="23678" xr:uid="{00000000-0005-0000-0000-0000CF5C0000}"/>
    <cellStyle name="Title 2 4" xfId="23679" xr:uid="{00000000-0005-0000-0000-0000D05C0000}"/>
    <cellStyle name="Title 2 5" xfId="23676" xr:uid="{00000000-0005-0000-0000-0000D15C0000}"/>
    <cellStyle name="Title 3" xfId="23680" xr:uid="{00000000-0005-0000-0000-0000D25C0000}"/>
    <cellStyle name="Title 4" xfId="23681" xr:uid="{00000000-0005-0000-0000-0000D35C0000}"/>
    <cellStyle name="Title 5" xfId="23682" xr:uid="{00000000-0005-0000-0000-0000D45C0000}"/>
    <cellStyle name="TitleBars" xfId="23683" xr:uid="{00000000-0005-0000-0000-0000D55C0000}"/>
    <cellStyle name="Titre" xfId="23684" xr:uid="{00000000-0005-0000-0000-0000D65C0000}"/>
    <cellStyle name="Titre 1" xfId="23685" xr:uid="{00000000-0005-0000-0000-0000D75C0000}"/>
    <cellStyle name="Titre 2" xfId="23686" xr:uid="{00000000-0005-0000-0000-0000D85C0000}"/>
    <cellStyle name="Titre 3" xfId="23687" xr:uid="{00000000-0005-0000-0000-0000D95C0000}"/>
    <cellStyle name="Titre 4" xfId="23688" xr:uid="{00000000-0005-0000-0000-0000DA5C0000}"/>
    <cellStyle name="To" xfId="23689" xr:uid="{00000000-0005-0000-0000-0000DB5C0000}"/>
    <cellStyle name="Total - Grand" xfId="23690" xr:uid="{00000000-0005-0000-0000-0000DC5C0000}"/>
    <cellStyle name="Total - Sub" xfId="23691" xr:uid="{00000000-0005-0000-0000-0000DD5C0000}"/>
    <cellStyle name="Total (line)" xfId="23692" xr:uid="{00000000-0005-0000-0000-0000DE5C0000}"/>
    <cellStyle name="Total 1" xfId="23693" xr:uid="{00000000-0005-0000-0000-0000DF5C0000}"/>
    <cellStyle name="Total 2" xfId="52" xr:uid="{00000000-0005-0000-0000-0000E05C0000}"/>
    <cellStyle name="Total 2 2" xfId="23695" xr:uid="{00000000-0005-0000-0000-0000E15C0000}"/>
    <cellStyle name="Total 2 3" xfId="23696" xr:uid="{00000000-0005-0000-0000-0000E25C0000}"/>
    <cellStyle name="Total 2 4" xfId="23697" xr:uid="{00000000-0005-0000-0000-0000E35C0000}"/>
    <cellStyle name="Total 2 5" xfId="23698" xr:uid="{00000000-0005-0000-0000-0000E45C0000}"/>
    <cellStyle name="Total 2 6" xfId="23694" xr:uid="{00000000-0005-0000-0000-0000E55C0000}"/>
    <cellStyle name="Total 3" xfId="23699" xr:uid="{00000000-0005-0000-0000-0000E65C0000}"/>
    <cellStyle name="Total 4" xfId="23700" xr:uid="{00000000-0005-0000-0000-0000E75C0000}"/>
    <cellStyle name="Total 5" xfId="23701" xr:uid="{00000000-0005-0000-0000-0000E85C0000}"/>
    <cellStyle name="Total 6" xfId="23702" xr:uid="{00000000-0005-0000-0000-0000E95C0000}"/>
    <cellStyle name="Total 7" xfId="23703" xr:uid="{00000000-0005-0000-0000-0000EA5C0000}"/>
    <cellStyle name="Total 8" xfId="23704" xr:uid="{00000000-0005-0000-0000-0000EB5C0000}"/>
    <cellStyle name="Totals" xfId="23705" xr:uid="{00000000-0005-0000-0000-0000EC5C0000}"/>
    <cellStyle name="Tusental (0)_pldt" xfId="23706" xr:uid="{00000000-0005-0000-0000-0000ED5C0000}"/>
    <cellStyle name="Tusental_pldt" xfId="23707" xr:uid="{00000000-0005-0000-0000-0000EE5C0000}"/>
    <cellStyle name="UNDERLINE" xfId="23708" xr:uid="{00000000-0005-0000-0000-0000EF5C0000}"/>
    <cellStyle name="UNDERLINE 2" xfId="23709" xr:uid="{00000000-0005-0000-0000-0000F05C0000}"/>
    <cellStyle name="Unique" xfId="23710" xr:uid="{00000000-0005-0000-0000-0000F15C0000}"/>
    <cellStyle name="Usual" xfId="23711" xr:uid="{00000000-0005-0000-0000-0000F25C0000}"/>
    <cellStyle name="Valuta (0)_pldt" xfId="23712" xr:uid="{00000000-0005-0000-0000-0000F35C0000}"/>
    <cellStyle name="Valuta [0]_CM_DATA_TRAXIS" xfId="23713" xr:uid="{00000000-0005-0000-0000-0000F45C0000}"/>
    <cellStyle name="Valuta_CM_DATA_TRAXIS" xfId="23714" xr:uid="{00000000-0005-0000-0000-0000F55C0000}"/>
    <cellStyle name="Vérification" xfId="23715" xr:uid="{00000000-0005-0000-0000-0000F65C0000}"/>
    <cellStyle name="Very Large" xfId="23716" xr:uid="{00000000-0005-0000-0000-0000F75C0000}"/>
    <cellStyle name="Währung [0]_BB Financial Summary Template" xfId="23717" xr:uid="{00000000-0005-0000-0000-0000F85C0000}"/>
    <cellStyle name="Währung_2.1.1 WA RATP Rev2_22032002" xfId="23718" xr:uid="{00000000-0005-0000-0000-0000F95C0000}"/>
    <cellStyle name="Warning" xfId="23719" xr:uid="{00000000-0005-0000-0000-0000FA5C0000}"/>
    <cellStyle name="Warning Text 2" xfId="53" xr:uid="{00000000-0005-0000-0000-0000FB5C0000}"/>
    <cellStyle name="Warning Text 2 2" xfId="23720" xr:uid="{00000000-0005-0000-0000-0000FC5C0000}"/>
    <cellStyle name="Warning Text 2 3" xfId="23721" xr:uid="{00000000-0005-0000-0000-0000FD5C0000}"/>
    <cellStyle name="Warning Text 2 4" xfId="23722" xr:uid="{00000000-0005-0000-0000-0000FE5C0000}"/>
    <cellStyle name="Warning Text 2 5" xfId="23723" xr:uid="{00000000-0005-0000-0000-0000FF5C0000}"/>
    <cellStyle name="Warning Text 3" xfId="23724" xr:uid="{00000000-0005-0000-0000-0000005D0000}"/>
    <cellStyle name="Warning Text 4" xfId="23725" xr:uid="{00000000-0005-0000-0000-0000015D0000}"/>
    <cellStyle name="WBSHeading" xfId="23726" xr:uid="{00000000-0005-0000-0000-0000025D0000}"/>
    <cellStyle name="WIP" xfId="23727" xr:uid="{00000000-0005-0000-0000-0000035D0000}"/>
    <cellStyle name="WIP 2" xfId="23728" xr:uid="{00000000-0005-0000-0000-0000045D0000}"/>
    <cellStyle name="WIP 3" xfId="23729" xr:uid="{00000000-0005-0000-0000-0000055D0000}"/>
    <cellStyle name="Word_Formula" xfId="23730" xr:uid="{00000000-0005-0000-0000-0000065D0000}"/>
    <cellStyle name="years" xfId="23731" xr:uid="{00000000-0005-0000-0000-0000075D0000}"/>
    <cellStyle name="Yellow Box" xfId="23732" xr:uid="{00000000-0005-0000-0000-0000085D0000}"/>
    <cellStyle name="Yellow Box 2" xfId="23733" xr:uid="{00000000-0005-0000-0000-0000095D0000}"/>
    <cellStyle name="Yellow Box 3" xfId="23734" xr:uid="{00000000-0005-0000-0000-00000A5D0000}"/>
    <cellStyle name="一般_空白蘆洲供電CL603" xfId="23735" xr:uid="{00000000-0005-0000-0000-00000B5D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8</xdr:col>
      <xdr:colOff>342900</xdr:colOff>
      <xdr:row>7</xdr:row>
      <xdr:rowOff>19049</xdr:rowOff>
    </xdr:from>
    <xdr:to>
      <xdr:col>14</xdr:col>
      <xdr:colOff>314325</xdr:colOff>
      <xdr:row>24</xdr:row>
      <xdr:rowOff>114299</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62600" y="1238249"/>
          <a:ext cx="3629025" cy="2847975"/>
        </a:xfrm>
        <a:prstGeom prst="rect">
          <a:avLst/>
        </a:prstGeom>
        <a:noFill/>
        <a:ln>
          <a:noFill/>
        </a:ln>
      </xdr:spPr>
    </xdr:pic>
    <xdr:clientData/>
  </xdr:twoCellAnchor>
  <xdr:twoCellAnchor editAs="oneCell">
    <xdr:from>
      <xdr:col>1</xdr:col>
      <xdr:colOff>238125</xdr:colOff>
      <xdr:row>7</xdr:row>
      <xdr:rowOff>104774</xdr:rowOff>
    </xdr:from>
    <xdr:to>
      <xdr:col>6</xdr:col>
      <xdr:colOff>323850</xdr:colOff>
      <xdr:row>25</xdr:row>
      <xdr:rowOff>38099</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323974"/>
          <a:ext cx="3276600" cy="28479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6</xdr:row>
      <xdr:rowOff>95250</xdr:rowOff>
    </xdr:from>
    <xdr:to>
      <xdr:col>7</xdr:col>
      <xdr:colOff>598170</xdr:colOff>
      <xdr:row>29</xdr:row>
      <xdr:rowOff>0</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066800"/>
          <a:ext cx="5579745" cy="36290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552450</xdr:colOff>
      <xdr:row>7</xdr:row>
      <xdr:rowOff>28575</xdr:rowOff>
    </xdr:from>
    <xdr:to>
      <xdr:col>9</xdr:col>
      <xdr:colOff>541020</xdr:colOff>
      <xdr:row>29</xdr:row>
      <xdr:rowOff>92710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1238250"/>
          <a:ext cx="5579745" cy="36264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352425</xdr:colOff>
      <xdr:row>7</xdr:row>
      <xdr:rowOff>152399</xdr:rowOff>
    </xdr:from>
    <xdr:to>
      <xdr:col>5</xdr:col>
      <xdr:colOff>409575</xdr:colOff>
      <xdr:row>25</xdr:row>
      <xdr:rowOff>85724</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323974"/>
          <a:ext cx="3457575" cy="2847975"/>
        </a:xfrm>
        <a:prstGeom prst="rect">
          <a:avLst/>
        </a:prstGeom>
        <a:noFill/>
        <a:ln>
          <a:noFill/>
        </a:ln>
      </xdr:spPr>
    </xdr:pic>
    <xdr:clientData/>
  </xdr:twoCellAnchor>
  <xdr:twoCellAnchor editAs="oneCell">
    <xdr:from>
      <xdr:col>9</xdr:col>
      <xdr:colOff>0</xdr:colOff>
      <xdr:row>7</xdr:row>
      <xdr:rowOff>161924</xdr:rowOff>
    </xdr:from>
    <xdr:to>
      <xdr:col>14</xdr:col>
      <xdr:colOff>409575</xdr:colOff>
      <xdr:row>24</xdr:row>
      <xdr:rowOff>104774</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1333499"/>
          <a:ext cx="3457575" cy="26955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28575</xdr:rowOff>
    </xdr:from>
    <xdr:to>
      <xdr:col>9</xdr:col>
      <xdr:colOff>398145</xdr:colOff>
      <xdr:row>28</xdr:row>
      <xdr:rowOff>93980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000125"/>
          <a:ext cx="5579745" cy="36277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10</xdr:col>
      <xdr:colOff>93345</xdr:colOff>
      <xdr:row>28</xdr:row>
      <xdr:rowOff>82550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990600"/>
          <a:ext cx="5579745" cy="36449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93345</xdr:colOff>
      <xdr:row>27</xdr:row>
      <xdr:rowOff>80645</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828675"/>
          <a:ext cx="5579745" cy="364299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21</xdr:row>
      <xdr:rowOff>0</xdr:rowOff>
    </xdr:from>
    <xdr:ext cx="184731" cy="264560"/>
    <xdr:sp macro="" textlink="">
      <xdr:nvSpPr>
        <xdr:cNvPr id="2" name="TextBox 1">
          <a:extLst>
            <a:ext uri="{FF2B5EF4-FFF2-40B4-BE49-F238E27FC236}">
              <a16:creationId xmlns:a16="http://schemas.microsoft.com/office/drawing/2014/main" id="{00000000-0008-0000-2300-000002000000}"/>
            </a:ext>
          </a:extLst>
        </xdr:cNvPr>
        <xdr:cNvSpPr txBox="1"/>
      </xdr:nvSpPr>
      <xdr:spPr>
        <a:xfrm>
          <a:off x="3695700"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showGridLines="0" zoomScaleNormal="100" workbookViewId="0"/>
  </sheetViews>
  <sheetFormatPr defaultRowHeight="11.25"/>
  <cols>
    <col min="1" max="1" width="33.28515625" style="12" customWidth="1"/>
    <col min="2" max="2" width="9.7109375" style="293" customWidth="1"/>
    <col min="3" max="4" width="9.7109375" style="5" customWidth="1"/>
    <col min="5" max="5" width="2.7109375" style="5" customWidth="1"/>
    <col min="6" max="8" width="9.7109375" style="5" customWidth="1"/>
    <col min="9" max="16384" width="9.140625" style="5"/>
  </cols>
  <sheetData>
    <row r="1" spans="1:8" ht="12.75">
      <c r="A1" s="196" t="s">
        <v>573</v>
      </c>
      <c r="B1" s="196"/>
    </row>
    <row r="2" spans="1:8" ht="15.75">
      <c r="A2" s="704" t="s">
        <v>6</v>
      </c>
      <c r="B2" s="704"/>
      <c r="C2" s="704"/>
      <c r="D2" s="704"/>
      <c r="E2" s="704"/>
      <c r="F2" s="704"/>
      <c r="G2" s="704"/>
      <c r="H2" s="704"/>
    </row>
    <row r="3" spans="1:8" ht="12.75">
      <c r="A3" s="705" t="s">
        <v>7</v>
      </c>
      <c r="B3" s="705"/>
      <c r="C3" s="705"/>
      <c r="D3" s="705"/>
      <c r="E3" s="705"/>
      <c r="F3" s="705"/>
      <c r="G3" s="705"/>
      <c r="H3" s="705"/>
    </row>
    <row r="5" spans="1:8" ht="12.75" customHeight="1">
      <c r="A5" s="4"/>
      <c r="B5" s="714" t="s">
        <v>541</v>
      </c>
      <c r="C5" s="714"/>
      <c r="D5" s="714"/>
      <c r="E5" s="295"/>
      <c r="F5" s="714" t="s">
        <v>526</v>
      </c>
      <c r="G5" s="714"/>
      <c r="H5" s="714"/>
    </row>
    <row r="6" spans="1:8" ht="30" customHeight="1">
      <c r="A6" s="706"/>
      <c r="B6" s="712" t="s">
        <v>545</v>
      </c>
      <c r="C6" s="710" t="s">
        <v>546</v>
      </c>
      <c r="D6" s="708" t="s">
        <v>567</v>
      </c>
      <c r="E6" s="707"/>
      <c r="F6" s="712" t="s">
        <v>545</v>
      </c>
      <c r="G6" s="712" t="s">
        <v>546</v>
      </c>
      <c r="H6" s="708" t="s">
        <v>871</v>
      </c>
    </row>
    <row r="7" spans="1:8" ht="3" customHeight="1">
      <c r="A7" s="706"/>
      <c r="B7" s="713"/>
      <c r="C7" s="711"/>
      <c r="D7" s="709"/>
      <c r="E7" s="707"/>
      <c r="F7" s="713"/>
      <c r="G7" s="713"/>
      <c r="H7" s="709"/>
    </row>
    <row r="8" spans="1:8">
      <c r="A8" s="706"/>
      <c r="B8" s="24" t="s">
        <v>0</v>
      </c>
      <c r="C8" s="156" t="s">
        <v>0</v>
      </c>
      <c r="D8" s="349" t="s">
        <v>0</v>
      </c>
      <c r="E8" s="707"/>
      <c r="F8" s="349" t="s">
        <v>0</v>
      </c>
      <c r="G8" s="24" t="s">
        <v>0</v>
      </c>
      <c r="H8" s="349" t="s">
        <v>0</v>
      </c>
    </row>
    <row r="9" spans="1:8" ht="3" customHeight="1">
      <c r="A9" s="7"/>
      <c r="B9" s="7"/>
      <c r="C9" s="352"/>
      <c r="D9" s="350"/>
      <c r="E9" s="349"/>
      <c r="F9" s="349"/>
      <c r="G9" s="349"/>
      <c r="H9" s="349"/>
    </row>
    <row r="10" spans="1:8">
      <c r="A10" s="7" t="s">
        <v>1</v>
      </c>
      <c r="B10" s="89">
        <v>-489</v>
      </c>
      <c r="C10" s="68">
        <v>-1934</v>
      </c>
      <c r="D10" s="69">
        <v>-3028</v>
      </c>
      <c r="E10" s="70"/>
      <c r="F10" s="69">
        <v>-1088</v>
      </c>
      <c r="G10" s="69">
        <v>-2077</v>
      </c>
      <c r="H10" s="69">
        <v>-2021</v>
      </c>
    </row>
    <row r="11" spans="1:8">
      <c r="A11" s="7" t="s">
        <v>2</v>
      </c>
      <c r="B11" s="89"/>
      <c r="C11" s="68">
        <v>115037</v>
      </c>
      <c r="D11" s="69">
        <v>112667</v>
      </c>
      <c r="E11" s="71"/>
      <c r="F11" s="69"/>
      <c r="G11" s="69">
        <v>119381</v>
      </c>
      <c r="H11" s="69">
        <v>114866</v>
      </c>
    </row>
    <row r="12" spans="1:8">
      <c r="A12" s="7" t="s">
        <v>505</v>
      </c>
      <c r="B12" s="89">
        <v>-326</v>
      </c>
      <c r="C12" s="68">
        <v>954</v>
      </c>
      <c r="D12" s="69">
        <v>-445</v>
      </c>
      <c r="E12" s="71"/>
      <c r="F12" s="69">
        <v>-354</v>
      </c>
      <c r="G12" s="69">
        <v>1513</v>
      </c>
      <c r="H12" s="69">
        <v>333</v>
      </c>
    </row>
    <row r="13" spans="1:8" ht="3" customHeight="1">
      <c r="A13" s="348"/>
      <c r="B13" s="89"/>
      <c r="C13" s="68"/>
      <c r="D13" s="69"/>
      <c r="E13" s="72"/>
      <c r="F13" s="69"/>
      <c r="G13" s="69"/>
      <c r="H13" s="69"/>
    </row>
    <row r="14" spans="1:8">
      <c r="A14" s="11" t="s">
        <v>3</v>
      </c>
      <c r="B14" s="89"/>
      <c r="C14" s="68"/>
      <c r="D14" s="69"/>
      <c r="E14" s="71"/>
      <c r="F14" s="69"/>
      <c r="G14" s="69"/>
      <c r="H14" s="69"/>
    </row>
    <row r="15" spans="1:8">
      <c r="A15" s="7" t="s">
        <v>4</v>
      </c>
      <c r="B15" s="89">
        <v>-704</v>
      </c>
      <c r="C15" s="68">
        <v>-2748</v>
      </c>
      <c r="D15" s="69">
        <v>-3939</v>
      </c>
      <c r="E15" s="70"/>
      <c r="F15" s="69">
        <v>-1262</v>
      </c>
      <c r="G15" s="69">
        <v>-2679</v>
      </c>
      <c r="H15" s="69">
        <v>-3064</v>
      </c>
    </row>
    <row r="16" spans="1:8">
      <c r="A16" s="7" t="s">
        <v>5</v>
      </c>
      <c r="B16" s="89"/>
      <c r="C16" s="68">
        <v>18073</v>
      </c>
      <c r="D16" s="69">
        <v>19348</v>
      </c>
      <c r="E16" s="71"/>
      <c r="F16" s="69"/>
      <c r="G16" s="69">
        <v>13189</v>
      </c>
      <c r="H16" s="69">
        <v>13717</v>
      </c>
    </row>
    <row r="17" spans="1:9" ht="3" customHeight="1">
      <c r="A17" s="7"/>
      <c r="B17" s="89"/>
      <c r="C17" s="68"/>
      <c r="D17" s="69"/>
      <c r="E17" s="71"/>
      <c r="F17" s="69"/>
      <c r="G17" s="69"/>
      <c r="H17" s="69"/>
    </row>
    <row r="18" spans="1:9">
      <c r="A18" s="7" t="s">
        <v>180</v>
      </c>
      <c r="B18" s="89">
        <v>-669</v>
      </c>
      <c r="C18" s="68">
        <v>-3106</v>
      </c>
      <c r="D18" s="69">
        <v>-4033</v>
      </c>
      <c r="E18" s="70"/>
      <c r="F18" s="69">
        <v>-827</v>
      </c>
      <c r="G18" s="69">
        <v>-3137</v>
      </c>
      <c r="H18" s="69">
        <v>-3664</v>
      </c>
    </row>
    <row r="19" spans="1:9">
      <c r="A19" s="355"/>
    </row>
    <row r="20" spans="1:9">
      <c r="A20" s="653" t="s">
        <v>868</v>
      </c>
      <c r="B20" s="361"/>
      <c r="C20" s="361"/>
      <c r="D20" s="360"/>
      <c r="E20" s="359"/>
      <c r="F20" s="360"/>
      <c r="G20" s="360"/>
      <c r="H20" s="360"/>
      <c r="I20" s="345"/>
    </row>
    <row r="21" spans="1:9">
      <c r="A21" s="696" t="s">
        <v>869</v>
      </c>
      <c r="B21" s="358"/>
      <c r="C21" s="358"/>
      <c r="D21" s="358"/>
      <c r="E21" s="358"/>
      <c r="F21" s="358"/>
      <c r="G21" s="358"/>
      <c r="H21" s="358"/>
      <c r="I21" s="345"/>
    </row>
    <row r="22" spans="1:9" ht="2.25" customHeight="1">
      <c r="A22" s="357"/>
      <c r="B22" s="357"/>
      <c r="C22" s="357"/>
      <c r="D22" s="357"/>
      <c r="E22" s="357"/>
      <c r="F22" s="357"/>
      <c r="G22" s="357"/>
      <c r="H22" s="357"/>
      <c r="I22" s="345"/>
    </row>
  </sheetData>
  <mergeCells count="12">
    <mergeCell ref="A2:H2"/>
    <mergeCell ref="A3:H3"/>
    <mergeCell ref="A6:A8"/>
    <mergeCell ref="E6:E8"/>
    <mergeCell ref="D6:D7"/>
    <mergeCell ref="H6:H7"/>
    <mergeCell ref="C6:C7"/>
    <mergeCell ref="G6:G7"/>
    <mergeCell ref="B6:B7"/>
    <mergeCell ref="F6:F7"/>
    <mergeCell ref="B5:D5"/>
    <mergeCell ref="F5:H5"/>
  </mergeCells>
  <phoneticPr fontId="0"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5"/>
  <sheetViews>
    <sheetView showGridLines="0" workbookViewId="0"/>
  </sheetViews>
  <sheetFormatPr defaultRowHeight="12.75"/>
  <sheetData>
    <row r="1" spans="1:10">
      <c r="A1" s="198" t="s">
        <v>625</v>
      </c>
    </row>
    <row r="3" spans="1:10" ht="14.25">
      <c r="B3" s="717" t="s">
        <v>624</v>
      </c>
      <c r="C3" s="717"/>
      <c r="D3" s="717"/>
      <c r="E3" s="717"/>
      <c r="F3" s="717"/>
      <c r="G3" s="717"/>
      <c r="H3" s="717"/>
      <c r="I3" s="717"/>
      <c r="J3" s="717"/>
    </row>
    <row r="4" spans="1:10">
      <c r="B4" s="718" t="s">
        <v>613</v>
      </c>
      <c r="C4" s="718"/>
      <c r="D4" s="718"/>
      <c r="E4" s="718"/>
      <c r="F4" s="718"/>
      <c r="G4" s="718"/>
      <c r="H4" s="718"/>
      <c r="I4" s="718"/>
      <c r="J4" s="718"/>
    </row>
    <row r="29" spans="2:5">
      <c r="B29" s="612" t="s">
        <v>595</v>
      </c>
    </row>
    <row r="31" spans="2:5">
      <c r="B31" s="599" t="s">
        <v>581</v>
      </c>
    </row>
    <row r="32" spans="2:5">
      <c r="B32" s="598"/>
      <c r="E32" s="596">
        <v>42795</v>
      </c>
    </row>
    <row r="33" spans="2:6">
      <c r="B33" s="5"/>
      <c r="C33" s="5"/>
      <c r="D33" s="5"/>
      <c r="E33" s="15" t="s">
        <v>0</v>
      </c>
      <c r="F33" s="15" t="s">
        <v>600</v>
      </c>
    </row>
    <row r="34" spans="2:6">
      <c r="B34" s="5"/>
      <c r="C34" s="5"/>
      <c r="D34" s="5"/>
      <c r="E34" s="5"/>
      <c r="F34" s="5"/>
    </row>
    <row r="35" spans="2:6">
      <c r="B35" s="5" t="s">
        <v>626</v>
      </c>
      <c r="C35" s="5"/>
      <c r="D35" s="5"/>
      <c r="E35" s="52">
        <v>507</v>
      </c>
      <c r="F35" s="382">
        <v>0.14916416265156135</v>
      </c>
    </row>
    <row r="36" spans="2:6">
      <c r="B36" s="5" t="s">
        <v>627</v>
      </c>
      <c r="C36" s="5"/>
      <c r="D36" s="5"/>
      <c r="E36" s="52">
        <v>95</v>
      </c>
      <c r="F36" s="382">
        <v>2.807243462659301E-2</v>
      </c>
    </row>
    <row r="37" spans="2:6">
      <c r="B37" s="5" t="s">
        <v>263</v>
      </c>
      <c r="C37" s="5"/>
      <c r="D37" s="5"/>
      <c r="E37" s="52">
        <v>254</v>
      </c>
      <c r="F37" s="382">
        <v>7.4845308219712206E-2</v>
      </c>
    </row>
    <row r="38" spans="2:6">
      <c r="B38" s="5" t="s">
        <v>605</v>
      </c>
      <c r="C38" s="5"/>
      <c r="D38" s="5"/>
      <c r="E38" s="52">
        <v>234</v>
      </c>
      <c r="F38" s="382">
        <v>6.8968094663983293E-2</v>
      </c>
    </row>
    <row r="39" spans="2:6">
      <c r="B39" s="5" t="s">
        <v>628</v>
      </c>
      <c r="C39" s="5"/>
      <c r="D39" s="5"/>
      <c r="E39" s="52">
        <v>442</v>
      </c>
      <c r="F39" s="382">
        <v>0.12994462671366006</v>
      </c>
    </row>
    <row r="40" spans="2:6">
      <c r="B40" s="5" t="s">
        <v>629</v>
      </c>
      <c r="C40" s="5"/>
      <c r="D40" s="5"/>
      <c r="E40" s="52">
        <v>288</v>
      </c>
      <c r="F40" s="382">
        <v>8.4681077591166415E-2</v>
      </c>
    </row>
    <row r="41" spans="2:6">
      <c r="B41" s="5" t="s">
        <v>630</v>
      </c>
      <c r="C41" s="5"/>
      <c r="D41" s="5"/>
      <c r="E41" s="52">
        <v>392</v>
      </c>
      <c r="F41" s="382">
        <v>0.11536812479750364</v>
      </c>
    </row>
    <row r="42" spans="2:6">
      <c r="B42" s="5" t="s">
        <v>631</v>
      </c>
      <c r="C42" s="5"/>
      <c r="D42" s="5"/>
      <c r="E42" s="52">
        <v>96</v>
      </c>
      <c r="F42" s="382">
        <v>2.8294904757182389E-2</v>
      </c>
    </row>
    <row r="43" spans="2:6">
      <c r="B43" s="5" t="s">
        <v>632</v>
      </c>
      <c r="C43" s="5"/>
      <c r="D43" s="5"/>
      <c r="E43" s="52">
        <v>677</v>
      </c>
      <c r="F43" s="382">
        <v>0.1992787965660735</v>
      </c>
    </row>
    <row r="44" spans="2:6">
      <c r="B44" s="5" t="s">
        <v>633</v>
      </c>
      <c r="C44" s="5"/>
      <c r="D44" s="5"/>
      <c r="E44" s="52">
        <v>412</v>
      </c>
      <c r="F44" s="382">
        <v>0.1213824694125641</v>
      </c>
    </row>
    <row r="45" spans="2:6">
      <c r="B45" s="34" t="s">
        <v>634</v>
      </c>
      <c r="C45" s="5"/>
      <c r="D45" s="5"/>
      <c r="E45" s="381">
        <v>3398.2089999999998</v>
      </c>
      <c r="F45" s="362">
        <v>1</v>
      </c>
    </row>
  </sheetData>
  <mergeCells count="2">
    <mergeCell ref="B3:J3"/>
    <mergeCell ref="B4:J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74"/>
  <sheetViews>
    <sheetView showGridLines="0" zoomScaleNormal="100" workbookViewId="0"/>
  </sheetViews>
  <sheetFormatPr defaultRowHeight="11.25"/>
  <cols>
    <col min="1" max="1" width="41" style="12" bestFit="1" customWidth="1"/>
    <col min="2" max="2" width="4.140625" style="12" bestFit="1" customWidth="1"/>
    <col min="3" max="3" width="10.7109375" style="293" customWidth="1"/>
    <col min="4" max="5" width="10.7109375" style="5" customWidth="1"/>
    <col min="6" max="6" width="2.7109375" style="5" customWidth="1"/>
    <col min="7" max="9" width="10.7109375" style="5" customWidth="1"/>
    <col min="10" max="16384" width="9.140625" style="5"/>
  </cols>
  <sheetData>
    <row r="1" spans="1:11" ht="12.75">
      <c r="A1" s="196" t="s">
        <v>636</v>
      </c>
      <c r="B1" s="266"/>
    </row>
    <row r="2" spans="1:11">
      <c r="A2" s="726" t="s">
        <v>66</v>
      </c>
      <c r="B2" s="726"/>
      <c r="C2" s="726"/>
      <c r="D2" s="726"/>
      <c r="E2" s="726"/>
      <c r="F2" s="726"/>
      <c r="G2" s="726"/>
      <c r="H2" s="726"/>
      <c r="I2" s="726"/>
    </row>
    <row r="3" spans="1:11" ht="3" customHeight="1"/>
    <row r="4" spans="1:11" ht="11.1" customHeight="1">
      <c r="A4" s="4"/>
      <c r="B4" s="4"/>
      <c r="C4" s="714" t="s">
        <v>541</v>
      </c>
      <c r="D4" s="714"/>
      <c r="E4" s="714"/>
      <c r="F4" s="187"/>
      <c r="G4" s="714" t="s">
        <v>526</v>
      </c>
      <c r="H4" s="714"/>
      <c r="I4" s="714"/>
      <c r="K4" s="283"/>
    </row>
    <row r="5" spans="1:11" ht="24" customHeight="1">
      <c r="A5" s="706"/>
      <c r="B5" s="308" t="s">
        <v>225</v>
      </c>
      <c r="C5" s="312" t="s">
        <v>547</v>
      </c>
      <c r="D5" s="314" t="s">
        <v>548</v>
      </c>
      <c r="E5" s="313" t="s">
        <v>567</v>
      </c>
      <c r="F5" s="725"/>
      <c r="G5" s="312" t="s">
        <v>547</v>
      </c>
      <c r="H5" s="316" t="s">
        <v>548</v>
      </c>
      <c r="I5" s="312" t="s">
        <v>568</v>
      </c>
      <c r="K5" s="28"/>
    </row>
    <row r="6" spans="1:11" ht="11.1" customHeight="1">
      <c r="A6" s="706"/>
      <c r="B6" s="51"/>
      <c r="C6" s="311" t="s">
        <v>0</v>
      </c>
      <c r="D6" s="156" t="s">
        <v>0</v>
      </c>
      <c r="E6" s="311" t="s">
        <v>0</v>
      </c>
      <c r="F6" s="725"/>
      <c r="G6" s="311" t="s">
        <v>0</v>
      </c>
      <c r="H6" s="311" t="s">
        <v>0</v>
      </c>
      <c r="I6" s="311" t="s">
        <v>0</v>
      </c>
      <c r="K6" s="28"/>
    </row>
    <row r="7" spans="1:11" ht="11.1" customHeight="1">
      <c r="A7" s="216" t="s">
        <v>508</v>
      </c>
      <c r="B7" s="51"/>
      <c r="C7" s="318"/>
      <c r="D7" s="156"/>
      <c r="E7" s="311"/>
      <c r="F7" s="311"/>
      <c r="G7" s="311"/>
      <c r="H7" s="311"/>
      <c r="I7" s="311"/>
      <c r="K7" s="28"/>
    </row>
    <row r="8" spans="1:11" ht="3" customHeight="1">
      <c r="A8" s="11"/>
      <c r="B8" s="51"/>
      <c r="C8" s="294"/>
      <c r="D8" s="156"/>
      <c r="E8" s="155"/>
      <c r="F8" s="10"/>
      <c r="G8" s="290"/>
      <c r="H8" s="10"/>
      <c r="I8" s="10"/>
      <c r="K8" s="28"/>
    </row>
    <row r="9" spans="1:11" ht="11.1" customHeight="1">
      <c r="A9" s="5" t="s">
        <v>228</v>
      </c>
      <c r="B9" s="15"/>
      <c r="C9" s="15"/>
      <c r="D9" s="36"/>
      <c r="E9" s="15"/>
      <c r="F9" s="15"/>
      <c r="G9" s="15"/>
      <c r="H9" s="15"/>
      <c r="I9" s="15"/>
      <c r="K9" s="28"/>
    </row>
    <row r="10" spans="1:11" ht="11.1" customHeight="1">
      <c r="A10" s="5" t="s">
        <v>9</v>
      </c>
      <c r="B10" s="15"/>
      <c r="C10" s="289">
        <v>1818</v>
      </c>
      <c r="D10" s="161">
        <v>6664</v>
      </c>
      <c r="E10" s="162">
        <v>8494</v>
      </c>
      <c r="F10" s="163"/>
      <c r="G10" s="289">
        <v>1919</v>
      </c>
      <c r="H10" s="163">
        <v>6960</v>
      </c>
      <c r="I10" s="163">
        <v>9069</v>
      </c>
      <c r="K10" s="32"/>
    </row>
    <row r="11" spans="1:11" ht="11.1" customHeight="1">
      <c r="A11" s="5" t="s">
        <v>26</v>
      </c>
      <c r="B11" s="15"/>
      <c r="C11" s="289">
        <v>2222</v>
      </c>
      <c r="D11" s="161">
        <v>6191</v>
      </c>
      <c r="E11" s="162">
        <v>7820</v>
      </c>
      <c r="F11" s="163"/>
      <c r="G11" s="289">
        <v>2157</v>
      </c>
      <c r="H11" s="163">
        <v>5760</v>
      </c>
      <c r="I11" s="163">
        <v>7407</v>
      </c>
      <c r="K11" s="32"/>
    </row>
    <row r="12" spans="1:11" ht="11.1" customHeight="1">
      <c r="A12" s="5" t="s">
        <v>27</v>
      </c>
      <c r="B12" s="15"/>
      <c r="C12" s="289">
        <v>80</v>
      </c>
      <c r="D12" s="161">
        <v>132</v>
      </c>
      <c r="E12" s="162">
        <v>399</v>
      </c>
      <c r="F12" s="163"/>
      <c r="G12" s="289">
        <v>22</v>
      </c>
      <c r="H12" s="163">
        <v>268</v>
      </c>
      <c r="I12" s="163">
        <v>895</v>
      </c>
      <c r="K12" s="32"/>
    </row>
    <row r="13" spans="1:11" ht="11.1" customHeight="1">
      <c r="A13" s="5" t="s">
        <v>28</v>
      </c>
      <c r="B13" s="15"/>
      <c r="C13" s="289">
        <v>608</v>
      </c>
      <c r="D13" s="161">
        <v>1703</v>
      </c>
      <c r="E13" s="162">
        <v>2225</v>
      </c>
      <c r="F13" s="163"/>
      <c r="G13" s="289">
        <v>578</v>
      </c>
      <c r="H13" s="163">
        <v>1590</v>
      </c>
      <c r="I13" s="163">
        <v>2155</v>
      </c>
      <c r="K13" s="32"/>
    </row>
    <row r="14" spans="1:11" ht="11.1" customHeight="1">
      <c r="A14" s="5" t="s">
        <v>121</v>
      </c>
      <c r="B14" s="15"/>
      <c r="C14" s="289">
        <v>44</v>
      </c>
      <c r="D14" s="161">
        <v>150</v>
      </c>
      <c r="E14" s="162">
        <v>182</v>
      </c>
      <c r="F14" s="163"/>
      <c r="G14" s="289">
        <v>52</v>
      </c>
      <c r="H14" s="163">
        <v>143</v>
      </c>
      <c r="I14" s="163">
        <v>192</v>
      </c>
      <c r="K14" s="32"/>
    </row>
    <row r="15" spans="1:11" ht="11.1" customHeight="1">
      <c r="A15" s="217" t="s">
        <v>509</v>
      </c>
      <c r="B15" s="15"/>
      <c r="C15" s="289"/>
      <c r="D15" s="161"/>
      <c r="E15" s="162"/>
      <c r="F15" s="163"/>
      <c r="G15" s="289"/>
      <c r="H15" s="163"/>
      <c r="I15" s="163"/>
      <c r="K15" s="32"/>
    </row>
    <row r="16" spans="1:11" ht="11.1" customHeight="1">
      <c r="A16" s="35" t="s">
        <v>492</v>
      </c>
      <c r="B16" s="15"/>
      <c r="C16" s="289">
        <v>117</v>
      </c>
      <c r="D16" s="161">
        <v>318</v>
      </c>
      <c r="E16" s="162">
        <v>1129</v>
      </c>
      <c r="F16" s="163"/>
      <c r="G16" s="289">
        <v>1</v>
      </c>
      <c r="H16" s="163">
        <v>458</v>
      </c>
      <c r="I16" s="163">
        <v>1415</v>
      </c>
      <c r="K16" s="32"/>
    </row>
    <row r="17" spans="1:11" ht="11.1" customHeight="1">
      <c r="A17" s="35" t="s">
        <v>229</v>
      </c>
      <c r="B17" s="15"/>
      <c r="C17" s="289">
        <v>151</v>
      </c>
      <c r="D17" s="161">
        <v>380</v>
      </c>
      <c r="E17" s="162">
        <v>521</v>
      </c>
      <c r="F17" s="163"/>
      <c r="G17" s="289">
        <v>161</v>
      </c>
      <c r="H17" s="163">
        <v>383</v>
      </c>
      <c r="I17" s="163">
        <v>631</v>
      </c>
      <c r="K17" s="32"/>
    </row>
    <row r="18" spans="1:11" ht="11.1" customHeight="1">
      <c r="A18" s="5" t="s">
        <v>30</v>
      </c>
      <c r="B18" s="15"/>
      <c r="C18" s="289">
        <v>1496</v>
      </c>
      <c r="D18" s="161">
        <v>3931</v>
      </c>
      <c r="E18" s="162">
        <v>5558</v>
      </c>
      <c r="F18" s="163"/>
      <c r="G18" s="289">
        <v>877</v>
      </c>
      <c r="H18" s="163">
        <v>3003</v>
      </c>
      <c r="I18" s="163">
        <v>4126</v>
      </c>
      <c r="K18" s="32"/>
    </row>
    <row r="19" spans="1:11" ht="11.1" customHeight="1">
      <c r="A19" s="5" t="s">
        <v>122</v>
      </c>
      <c r="B19" s="15"/>
      <c r="C19" s="289">
        <v>177</v>
      </c>
      <c r="D19" s="161">
        <v>428</v>
      </c>
      <c r="E19" s="162">
        <v>612</v>
      </c>
      <c r="F19" s="163"/>
      <c r="G19" s="289">
        <v>131</v>
      </c>
      <c r="H19" s="163">
        <v>384</v>
      </c>
      <c r="I19" s="163">
        <v>594</v>
      </c>
      <c r="K19" s="32"/>
    </row>
    <row r="20" spans="1:11" ht="11.1" customHeight="1">
      <c r="A20" s="20" t="s">
        <v>32</v>
      </c>
      <c r="B20" s="15">
        <v>2</v>
      </c>
      <c r="C20" s="296">
        <v>6712</v>
      </c>
      <c r="D20" s="164">
        <v>19898</v>
      </c>
      <c r="E20" s="165">
        <v>26941</v>
      </c>
      <c r="F20" s="166"/>
      <c r="G20" s="296">
        <v>5898</v>
      </c>
      <c r="H20" s="166">
        <v>18949</v>
      </c>
      <c r="I20" s="166">
        <v>26485</v>
      </c>
      <c r="K20" s="259"/>
    </row>
    <row r="21" spans="1:11" ht="3" customHeight="1">
      <c r="A21" s="5"/>
      <c r="B21" s="15"/>
      <c r="C21" s="289"/>
      <c r="D21" s="161"/>
      <c r="E21" s="162"/>
      <c r="F21" s="163"/>
      <c r="G21" s="289"/>
      <c r="H21" s="163"/>
      <c r="I21" s="163"/>
      <c r="K21" s="28"/>
    </row>
    <row r="22" spans="1:11" ht="11.1" customHeight="1">
      <c r="A22" s="5" t="s">
        <v>230</v>
      </c>
      <c r="B22" s="15"/>
      <c r="C22" s="289"/>
      <c r="D22" s="161"/>
      <c r="E22" s="162"/>
      <c r="F22" s="163"/>
      <c r="G22" s="289"/>
      <c r="H22" s="163"/>
      <c r="I22" s="163"/>
      <c r="K22" s="28"/>
    </row>
    <row r="23" spans="1:11" ht="11.1" customHeight="1">
      <c r="A23" s="5" t="s">
        <v>33</v>
      </c>
      <c r="B23" s="15"/>
      <c r="C23" s="289">
        <v>2880</v>
      </c>
      <c r="D23" s="161">
        <v>8698</v>
      </c>
      <c r="E23" s="162">
        <v>11973</v>
      </c>
      <c r="F23" s="163"/>
      <c r="G23" s="289">
        <v>2801</v>
      </c>
      <c r="H23" s="163">
        <v>8526</v>
      </c>
      <c r="I23" s="163">
        <v>11383</v>
      </c>
      <c r="K23" s="32"/>
    </row>
    <row r="24" spans="1:11" ht="11.1" customHeight="1">
      <c r="A24" s="5" t="s">
        <v>35</v>
      </c>
      <c r="B24" s="15"/>
      <c r="C24" s="289"/>
      <c r="D24" s="161"/>
      <c r="E24" s="162"/>
      <c r="F24" s="163"/>
      <c r="G24" s="289"/>
      <c r="H24" s="163"/>
      <c r="I24" s="163"/>
      <c r="K24" s="28"/>
    </row>
    <row r="25" spans="1:11" ht="11.1" customHeight="1">
      <c r="A25" s="35" t="s">
        <v>123</v>
      </c>
      <c r="B25" s="15"/>
      <c r="C25" s="289">
        <v>293</v>
      </c>
      <c r="D25" s="161">
        <v>887</v>
      </c>
      <c r="E25" s="162">
        <v>1216</v>
      </c>
      <c r="F25" s="163"/>
      <c r="G25" s="289">
        <v>278</v>
      </c>
      <c r="H25" s="163">
        <v>847</v>
      </c>
      <c r="I25" s="163">
        <v>1167</v>
      </c>
      <c r="K25" s="32"/>
    </row>
    <row r="26" spans="1:11" ht="11.1" customHeight="1">
      <c r="A26" s="35" t="s">
        <v>124</v>
      </c>
      <c r="B26" s="15"/>
      <c r="C26" s="289">
        <v>51</v>
      </c>
      <c r="D26" s="161">
        <v>161</v>
      </c>
      <c r="E26" s="162">
        <v>218</v>
      </c>
      <c r="F26" s="163"/>
      <c r="G26" s="289">
        <v>32</v>
      </c>
      <c r="H26" s="163">
        <v>141</v>
      </c>
      <c r="I26" s="163">
        <v>218</v>
      </c>
      <c r="K26" s="32"/>
    </row>
    <row r="27" spans="1:11" ht="11.1" customHeight="1">
      <c r="A27" s="29" t="s">
        <v>125</v>
      </c>
      <c r="B27" s="15"/>
      <c r="C27" s="289">
        <v>78</v>
      </c>
      <c r="D27" s="161">
        <v>239</v>
      </c>
      <c r="E27" s="162">
        <v>364</v>
      </c>
      <c r="F27" s="163"/>
      <c r="G27" s="289">
        <v>98</v>
      </c>
      <c r="H27" s="163">
        <v>270</v>
      </c>
      <c r="I27" s="163">
        <v>370</v>
      </c>
      <c r="K27" s="32"/>
    </row>
    <row r="28" spans="1:11" ht="11.1" customHeight="1">
      <c r="A28" s="5" t="s">
        <v>34</v>
      </c>
      <c r="B28" s="15"/>
      <c r="C28" s="289">
        <v>324</v>
      </c>
      <c r="D28" s="161">
        <v>971</v>
      </c>
      <c r="E28" s="162">
        <v>1433</v>
      </c>
      <c r="F28" s="163"/>
      <c r="G28" s="289">
        <v>331</v>
      </c>
      <c r="H28" s="163">
        <v>995</v>
      </c>
      <c r="I28" s="163">
        <v>1359</v>
      </c>
      <c r="K28" s="32"/>
    </row>
    <row r="29" spans="1:11" ht="11.1" customHeight="1">
      <c r="A29" s="5" t="s">
        <v>61</v>
      </c>
      <c r="B29" s="15"/>
      <c r="C29" s="289">
        <v>573</v>
      </c>
      <c r="D29" s="161">
        <v>1694</v>
      </c>
      <c r="E29" s="162">
        <v>2442</v>
      </c>
      <c r="F29" s="163"/>
      <c r="G29" s="289">
        <v>523</v>
      </c>
      <c r="H29" s="163">
        <v>1485</v>
      </c>
      <c r="I29" s="163">
        <v>2195</v>
      </c>
      <c r="K29" s="32"/>
    </row>
    <row r="30" spans="1:11" ht="11.1" customHeight="1">
      <c r="A30" s="5" t="s">
        <v>36</v>
      </c>
      <c r="B30" s="15"/>
      <c r="C30" s="289">
        <v>1236</v>
      </c>
      <c r="D30" s="161">
        <v>4292</v>
      </c>
      <c r="E30" s="162">
        <v>5645</v>
      </c>
      <c r="F30" s="163"/>
      <c r="G30" s="289">
        <v>1219</v>
      </c>
      <c r="H30" s="163">
        <v>4011</v>
      </c>
      <c r="I30" s="163">
        <v>5518</v>
      </c>
      <c r="K30" s="32"/>
    </row>
    <row r="31" spans="1:11" ht="11.1" customHeight="1">
      <c r="A31" s="5" t="s">
        <v>37</v>
      </c>
      <c r="B31" s="15"/>
      <c r="C31" s="289">
        <v>197</v>
      </c>
      <c r="D31" s="161">
        <v>580</v>
      </c>
      <c r="E31" s="162">
        <v>786</v>
      </c>
      <c r="F31" s="163"/>
      <c r="G31" s="289">
        <v>174</v>
      </c>
      <c r="H31" s="163">
        <v>491</v>
      </c>
      <c r="I31" s="163">
        <v>664</v>
      </c>
      <c r="K31" s="32"/>
    </row>
    <row r="32" spans="1:11" ht="11.1" customHeight="1">
      <c r="A32" s="5" t="s">
        <v>39</v>
      </c>
      <c r="B32" s="15">
        <v>3</v>
      </c>
      <c r="C32" s="289">
        <v>1446</v>
      </c>
      <c r="D32" s="161">
        <v>4027</v>
      </c>
      <c r="E32" s="162">
        <v>5348</v>
      </c>
      <c r="F32" s="163"/>
      <c r="G32" s="289">
        <v>1463</v>
      </c>
      <c r="H32" s="163">
        <v>3936</v>
      </c>
      <c r="I32" s="163">
        <v>5164</v>
      </c>
      <c r="K32" s="32"/>
    </row>
    <row r="33" spans="1:11" ht="11.1" customHeight="1">
      <c r="A33" s="5" t="s">
        <v>40</v>
      </c>
      <c r="B33" s="15">
        <v>3</v>
      </c>
      <c r="C33" s="289">
        <v>124</v>
      </c>
      <c r="D33" s="161">
        <v>283</v>
      </c>
      <c r="E33" s="162">
        <v>545</v>
      </c>
      <c r="F33" s="163"/>
      <c r="G33" s="289">
        <v>66</v>
      </c>
      <c r="H33" s="163">
        <v>323</v>
      </c>
      <c r="I33" s="163">
        <v>469</v>
      </c>
      <c r="K33" s="32"/>
    </row>
    <row r="34" spans="1:11" ht="11.1" customHeight="1">
      <c r="A34" s="20" t="s">
        <v>32</v>
      </c>
      <c r="B34" s="15"/>
      <c r="C34" s="296">
        <v>7201</v>
      </c>
      <c r="D34" s="164">
        <v>21832</v>
      </c>
      <c r="E34" s="165">
        <v>29969</v>
      </c>
      <c r="F34" s="166"/>
      <c r="G34" s="296">
        <v>6987</v>
      </c>
      <c r="H34" s="166">
        <v>21026</v>
      </c>
      <c r="I34" s="166">
        <v>28506</v>
      </c>
      <c r="K34" s="259"/>
    </row>
    <row r="35" spans="1:11" ht="3" customHeight="1">
      <c r="A35" s="5"/>
      <c r="B35" s="15"/>
      <c r="C35" s="289"/>
      <c r="D35" s="161"/>
      <c r="E35" s="162"/>
      <c r="F35" s="163"/>
      <c r="G35" s="289"/>
      <c r="H35" s="163"/>
      <c r="I35" s="163"/>
      <c r="K35" s="32"/>
    </row>
    <row r="36" spans="1:11" ht="11.1" customHeight="1">
      <c r="A36" s="34" t="s">
        <v>126</v>
      </c>
      <c r="B36" s="15">
        <v>4</v>
      </c>
      <c r="C36" s="88">
        <v>-489</v>
      </c>
      <c r="D36" s="167">
        <v>-1934</v>
      </c>
      <c r="E36" s="168">
        <v>-3028</v>
      </c>
      <c r="F36" s="169"/>
      <c r="G36" s="88">
        <v>-1088</v>
      </c>
      <c r="H36" s="169">
        <v>-2077</v>
      </c>
      <c r="I36" s="169">
        <v>-2021</v>
      </c>
      <c r="K36" s="260"/>
    </row>
    <row r="37" spans="1:11" ht="3" customHeight="1">
      <c r="A37" s="5"/>
      <c r="B37" s="15"/>
      <c r="C37" s="289"/>
      <c r="D37" s="161"/>
      <c r="E37" s="162"/>
      <c r="F37" s="163"/>
      <c r="G37" s="289"/>
      <c r="H37" s="163"/>
      <c r="I37" s="163"/>
      <c r="K37" s="28"/>
    </row>
    <row r="38" spans="1:11" ht="11.1" customHeight="1">
      <c r="A38" s="218" t="s">
        <v>510</v>
      </c>
      <c r="B38" s="15"/>
      <c r="C38" s="289"/>
      <c r="D38" s="161"/>
      <c r="E38" s="162"/>
      <c r="F38" s="163"/>
      <c r="G38" s="289"/>
      <c r="H38" s="163"/>
      <c r="I38" s="163"/>
      <c r="K38" s="28"/>
    </row>
    <row r="39" spans="1:11" ht="11.1" customHeight="1">
      <c r="A39" s="5" t="s">
        <v>267</v>
      </c>
      <c r="B39" s="15"/>
      <c r="C39" s="289">
        <v>12</v>
      </c>
      <c r="D39" s="161">
        <v>-20</v>
      </c>
      <c r="E39" s="162">
        <v>-28</v>
      </c>
      <c r="F39" s="163"/>
      <c r="G39" s="289">
        <v>-23</v>
      </c>
      <c r="H39" s="163">
        <v>-60</v>
      </c>
      <c r="I39" s="163">
        <v>-148</v>
      </c>
      <c r="K39" s="28"/>
    </row>
    <row r="40" spans="1:11" ht="11.1" customHeight="1">
      <c r="A40" s="5" t="s">
        <v>511</v>
      </c>
      <c r="B40" s="15"/>
      <c r="C40" s="289">
        <v>-46</v>
      </c>
      <c r="D40" s="161">
        <v>529</v>
      </c>
      <c r="E40" s="162">
        <v>329</v>
      </c>
      <c r="F40" s="163"/>
      <c r="G40" s="289">
        <v>-317</v>
      </c>
      <c r="H40" s="163">
        <v>-574</v>
      </c>
      <c r="I40" s="163">
        <v>-589</v>
      </c>
      <c r="K40" s="28"/>
    </row>
    <row r="41" spans="1:11" ht="11.1" customHeight="1">
      <c r="A41" s="5" t="s">
        <v>127</v>
      </c>
      <c r="B41" s="15"/>
      <c r="C41" s="289" t="s">
        <v>544</v>
      </c>
      <c r="D41" s="161" t="s">
        <v>544</v>
      </c>
      <c r="E41" s="162">
        <v>-4</v>
      </c>
      <c r="F41" s="163"/>
      <c r="G41" s="289" t="s">
        <v>544</v>
      </c>
      <c r="H41" s="163">
        <v>-1</v>
      </c>
      <c r="I41" s="163">
        <v>-54</v>
      </c>
      <c r="K41" s="28"/>
    </row>
    <row r="42" spans="1:11" ht="11.1" customHeight="1">
      <c r="A42" s="219" t="s">
        <v>527</v>
      </c>
      <c r="B42" s="15"/>
      <c r="C42" s="289">
        <v>44</v>
      </c>
      <c r="D42" s="161">
        <v>68</v>
      </c>
      <c r="E42" s="162" t="s">
        <v>544</v>
      </c>
      <c r="F42" s="163"/>
      <c r="G42" s="289">
        <v>-98</v>
      </c>
      <c r="H42" s="163">
        <v>-200</v>
      </c>
      <c r="I42" s="163">
        <v>110</v>
      </c>
      <c r="K42" s="28"/>
    </row>
    <row r="43" spans="1:11" ht="11.1" customHeight="1">
      <c r="A43" s="20" t="s">
        <v>128</v>
      </c>
      <c r="B43" s="15"/>
      <c r="C43" s="296">
        <v>10</v>
      </c>
      <c r="D43" s="164">
        <v>577</v>
      </c>
      <c r="E43" s="165">
        <v>296</v>
      </c>
      <c r="F43" s="166"/>
      <c r="G43" s="296">
        <v>-438</v>
      </c>
      <c r="H43" s="166">
        <v>-836</v>
      </c>
      <c r="I43" s="166">
        <v>-679</v>
      </c>
      <c r="K43" s="28"/>
    </row>
    <row r="44" spans="1:11" ht="3" customHeight="1">
      <c r="A44" s="5"/>
      <c r="B44" s="15"/>
      <c r="C44" s="289"/>
      <c r="D44" s="161"/>
      <c r="E44" s="162"/>
      <c r="F44" s="163"/>
      <c r="G44" s="289"/>
      <c r="H44" s="163"/>
      <c r="I44" s="163"/>
      <c r="K44" s="28"/>
    </row>
    <row r="45" spans="1:11" ht="11.1" customHeight="1">
      <c r="A45" s="20" t="s">
        <v>129</v>
      </c>
      <c r="B45" s="15"/>
      <c r="C45" s="296">
        <v>-479</v>
      </c>
      <c r="D45" s="164">
        <v>-1357</v>
      </c>
      <c r="E45" s="165">
        <v>-2732</v>
      </c>
      <c r="F45" s="166"/>
      <c r="G45" s="296">
        <v>-1526</v>
      </c>
      <c r="H45" s="166">
        <v>-2912</v>
      </c>
      <c r="I45" s="166">
        <v>-2700</v>
      </c>
      <c r="K45" s="32"/>
    </row>
    <row r="46" spans="1:11" ht="3" customHeight="1">
      <c r="A46" s="5"/>
      <c r="B46" s="15"/>
      <c r="C46" s="289"/>
      <c r="D46" s="161"/>
      <c r="E46" s="162"/>
      <c r="F46" s="163"/>
      <c r="G46" s="289"/>
      <c r="H46" s="163"/>
      <c r="I46" s="163"/>
      <c r="K46" s="253"/>
    </row>
    <row r="47" spans="1:11" ht="11.1" customHeight="1">
      <c r="A47" s="20" t="s">
        <v>130</v>
      </c>
      <c r="B47" s="15"/>
      <c r="C47" s="289"/>
      <c r="D47" s="161"/>
      <c r="E47" s="162"/>
      <c r="F47" s="163"/>
      <c r="G47" s="289"/>
      <c r="H47" s="163"/>
      <c r="I47" s="163"/>
    </row>
    <row r="48" spans="1:11" ht="11.1" customHeight="1">
      <c r="A48" s="220" t="s">
        <v>512</v>
      </c>
      <c r="B48" s="15"/>
      <c r="C48" s="289"/>
      <c r="D48" s="161"/>
      <c r="E48" s="162"/>
      <c r="F48" s="163"/>
      <c r="G48" s="289"/>
      <c r="H48" s="163"/>
      <c r="I48" s="163"/>
    </row>
    <row r="49" spans="1:11" ht="11.1" customHeight="1">
      <c r="A49" s="5" t="s">
        <v>131</v>
      </c>
      <c r="B49" s="15"/>
      <c r="C49" s="289">
        <v>-90</v>
      </c>
      <c r="D49" s="161">
        <v>-45</v>
      </c>
      <c r="E49" s="162">
        <v>124</v>
      </c>
      <c r="F49" s="163"/>
      <c r="G49" s="289">
        <v>-157</v>
      </c>
      <c r="H49" s="170">
        <v>341</v>
      </c>
      <c r="I49" s="170">
        <v>-2549</v>
      </c>
    </row>
    <row r="50" spans="1:11" ht="11.1" customHeight="1">
      <c r="A50" s="5" t="s">
        <v>132</v>
      </c>
      <c r="B50" s="15"/>
      <c r="C50" s="289" t="s">
        <v>544</v>
      </c>
      <c r="D50" s="161">
        <v>-7</v>
      </c>
      <c r="E50" s="162" t="s">
        <v>544</v>
      </c>
      <c r="F50" s="163"/>
      <c r="G50" s="289" t="s">
        <v>544</v>
      </c>
      <c r="H50" s="170">
        <v>-6</v>
      </c>
      <c r="I50" s="170">
        <v>8</v>
      </c>
    </row>
    <row r="51" spans="1:11" ht="11.1" customHeight="1">
      <c r="A51" s="5" t="s">
        <v>181</v>
      </c>
      <c r="B51" s="15"/>
      <c r="C51" s="289">
        <v>63</v>
      </c>
      <c r="D51" s="161">
        <v>1581</v>
      </c>
      <c r="E51" s="162">
        <v>409</v>
      </c>
      <c r="F51" s="163"/>
      <c r="G51" s="289">
        <v>-249</v>
      </c>
      <c r="H51" s="163">
        <v>660</v>
      </c>
      <c r="I51" s="170">
        <v>-1192</v>
      </c>
    </row>
    <row r="52" spans="1:11" ht="11.1" customHeight="1">
      <c r="A52" s="5" t="s">
        <v>133</v>
      </c>
      <c r="B52" s="15"/>
      <c r="C52" s="289" t="s">
        <v>544</v>
      </c>
      <c r="D52" s="161" t="s">
        <v>544</v>
      </c>
      <c r="E52" s="162" t="s">
        <v>544</v>
      </c>
      <c r="F52" s="163"/>
      <c r="G52" s="289" t="s">
        <v>544</v>
      </c>
      <c r="H52" s="162" t="s">
        <v>544</v>
      </c>
      <c r="I52" s="162" t="s">
        <v>544</v>
      </c>
    </row>
    <row r="53" spans="1:11" ht="11.1" customHeight="1">
      <c r="A53" s="20" t="s">
        <v>134</v>
      </c>
      <c r="B53" s="15"/>
      <c r="C53" s="296">
        <v>-27</v>
      </c>
      <c r="D53" s="164">
        <v>1528</v>
      </c>
      <c r="E53" s="165">
        <v>533</v>
      </c>
      <c r="F53" s="166"/>
      <c r="G53" s="296">
        <v>-406</v>
      </c>
      <c r="H53" s="166">
        <v>994</v>
      </c>
      <c r="I53" s="166">
        <v>-3733</v>
      </c>
    </row>
    <row r="54" spans="1:11" ht="3" customHeight="1">
      <c r="A54" s="5"/>
      <c r="B54" s="15"/>
      <c r="C54" s="296"/>
      <c r="D54" s="164"/>
      <c r="E54" s="165"/>
      <c r="F54" s="166"/>
      <c r="G54" s="296"/>
      <c r="H54" s="166"/>
      <c r="I54" s="166"/>
    </row>
    <row r="55" spans="1:11" ht="11.1" customHeight="1">
      <c r="A55" s="20" t="s">
        <v>135</v>
      </c>
      <c r="B55" s="15">
        <v>4</v>
      </c>
      <c r="C55" s="296">
        <v>-506</v>
      </c>
      <c r="D55" s="164">
        <v>171</v>
      </c>
      <c r="E55" s="165">
        <v>-2199</v>
      </c>
      <c r="F55" s="166"/>
      <c r="G55" s="296">
        <v>-1932</v>
      </c>
      <c r="H55" s="166">
        <v>-1918</v>
      </c>
      <c r="I55" s="166">
        <v>-6433</v>
      </c>
      <c r="K55" s="253"/>
    </row>
    <row r="56" spans="1:11" ht="3" customHeight="1">
      <c r="A56" s="5"/>
      <c r="B56" s="15"/>
      <c r="C56" s="86"/>
      <c r="D56" s="87"/>
      <c r="E56" s="171"/>
      <c r="F56" s="171"/>
      <c r="G56" s="86"/>
      <c r="H56" s="171"/>
      <c r="I56" s="171"/>
    </row>
    <row r="57" spans="1:11" ht="15.75" customHeight="1">
      <c r="A57" s="44" t="s">
        <v>136</v>
      </c>
      <c r="B57" s="73"/>
      <c r="C57" s="297"/>
      <c r="D57" s="172"/>
      <c r="E57" s="173"/>
      <c r="F57" s="173"/>
      <c r="G57" s="297"/>
      <c r="H57" s="173"/>
      <c r="I57" s="173"/>
    </row>
    <row r="58" spans="1:11" ht="3" customHeight="1">
      <c r="A58" s="5"/>
      <c r="B58" s="15"/>
      <c r="C58" s="86"/>
      <c r="D58" s="87"/>
      <c r="E58" s="171"/>
      <c r="F58" s="171"/>
      <c r="G58" s="86"/>
      <c r="H58" s="171"/>
      <c r="I58" s="171"/>
    </row>
    <row r="59" spans="1:11" ht="11.1" customHeight="1">
      <c r="A59" s="34" t="s">
        <v>126</v>
      </c>
      <c r="B59" s="15">
        <v>4</v>
      </c>
      <c r="C59" s="88">
        <v>-489</v>
      </c>
      <c r="D59" s="167">
        <v>-1934</v>
      </c>
      <c r="E59" s="168">
        <v>-3028</v>
      </c>
      <c r="F59" s="169"/>
      <c r="G59" s="88">
        <v>-1088</v>
      </c>
      <c r="H59" s="169">
        <v>-2077</v>
      </c>
      <c r="I59" s="169">
        <v>-2021</v>
      </c>
    </row>
    <row r="60" spans="1:11" ht="3" customHeight="1">
      <c r="A60" s="5"/>
      <c r="B60" s="15"/>
      <c r="C60" s="289"/>
      <c r="D60" s="161"/>
      <c r="E60" s="162"/>
      <c r="F60" s="163"/>
      <c r="G60" s="289"/>
      <c r="H60" s="163"/>
      <c r="I60" s="163"/>
    </row>
    <row r="61" spans="1:11" ht="11.1" customHeight="1">
      <c r="A61" s="5" t="s">
        <v>222</v>
      </c>
      <c r="B61" s="15"/>
      <c r="C61" s="289"/>
      <c r="D61" s="161"/>
      <c r="E61" s="162"/>
      <c r="F61" s="163"/>
      <c r="G61" s="289"/>
      <c r="H61" s="163"/>
      <c r="I61" s="163"/>
    </row>
    <row r="62" spans="1:11" ht="11.1" customHeight="1">
      <c r="A62" s="5" t="s">
        <v>62</v>
      </c>
      <c r="B62" s="15"/>
      <c r="C62" s="289">
        <v>551</v>
      </c>
      <c r="D62" s="161">
        <v>1571</v>
      </c>
      <c r="E62" s="162">
        <v>2296</v>
      </c>
      <c r="F62" s="163"/>
      <c r="G62" s="289">
        <v>508</v>
      </c>
      <c r="H62" s="163">
        <v>1661</v>
      </c>
      <c r="I62" s="163">
        <v>2475</v>
      </c>
    </row>
    <row r="63" spans="1:11" ht="11.1" customHeight="1">
      <c r="A63" s="5" t="s">
        <v>137</v>
      </c>
      <c r="B63" s="15"/>
      <c r="C63" s="289">
        <v>6</v>
      </c>
      <c r="D63" s="161">
        <v>5</v>
      </c>
      <c r="E63" s="162">
        <v>3</v>
      </c>
      <c r="F63" s="163"/>
      <c r="G63" s="289">
        <v>5</v>
      </c>
      <c r="H63" s="163">
        <v>12</v>
      </c>
      <c r="I63" s="163">
        <v>15</v>
      </c>
    </row>
    <row r="64" spans="1:11" ht="11.1" customHeight="1">
      <c r="A64" s="5" t="s">
        <v>138</v>
      </c>
      <c r="B64" s="15"/>
      <c r="C64" s="289">
        <v>1</v>
      </c>
      <c r="D64" s="161">
        <v>294</v>
      </c>
      <c r="E64" s="162">
        <v>247</v>
      </c>
      <c r="F64" s="163"/>
      <c r="G64" s="289">
        <v>9</v>
      </c>
      <c r="H64" s="163">
        <v>-19</v>
      </c>
      <c r="I64" s="163">
        <v>15</v>
      </c>
    </row>
    <row r="65" spans="1:9" ht="11.1" customHeight="1">
      <c r="A65" s="20" t="s">
        <v>139</v>
      </c>
      <c r="B65" s="15"/>
      <c r="C65" s="289"/>
      <c r="D65" s="161"/>
      <c r="E65" s="162"/>
      <c r="F65" s="163"/>
      <c r="G65" s="289"/>
      <c r="H65" s="163"/>
      <c r="I65" s="163"/>
    </row>
    <row r="66" spans="1:9" ht="11.1" customHeight="1">
      <c r="A66" s="5" t="s">
        <v>63</v>
      </c>
      <c r="B66" s="15"/>
      <c r="C66" s="289">
        <v>20</v>
      </c>
      <c r="D66" s="161">
        <v>84</v>
      </c>
      <c r="E66" s="162">
        <v>202</v>
      </c>
      <c r="F66" s="163"/>
      <c r="G66" s="289">
        <v>17</v>
      </c>
      <c r="H66" s="163">
        <v>56</v>
      </c>
      <c r="I66" s="163">
        <v>102</v>
      </c>
    </row>
    <row r="67" spans="1:9" ht="11.1" customHeight="1">
      <c r="A67" s="5" t="s">
        <v>140</v>
      </c>
      <c r="B67" s="15"/>
      <c r="C67" s="289">
        <v>324</v>
      </c>
      <c r="D67" s="161">
        <v>971</v>
      </c>
      <c r="E67" s="162">
        <v>1433</v>
      </c>
      <c r="F67" s="163"/>
      <c r="G67" s="289">
        <v>331</v>
      </c>
      <c r="H67" s="163">
        <v>995</v>
      </c>
      <c r="I67" s="163">
        <v>1359</v>
      </c>
    </row>
    <row r="68" spans="1:9" ht="11.1" customHeight="1">
      <c r="A68" s="20" t="s">
        <v>141</v>
      </c>
      <c r="B68" s="15"/>
      <c r="C68" s="296">
        <v>214</v>
      </c>
      <c r="D68" s="164">
        <v>814</v>
      </c>
      <c r="E68" s="165">
        <v>911</v>
      </c>
      <c r="F68" s="166"/>
      <c r="G68" s="296">
        <v>174</v>
      </c>
      <c r="H68" s="166">
        <v>602</v>
      </c>
      <c r="I68" s="166">
        <v>1043</v>
      </c>
    </row>
    <row r="69" spans="1:9" ht="3" customHeight="1">
      <c r="A69" s="5"/>
      <c r="B69" s="15"/>
      <c r="C69" s="296"/>
      <c r="D69" s="164"/>
      <c r="E69" s="165"/>
      <c r="F69" s="166"/>
      <c r="G69" s="296"/>
      <c r="H69" s="163"/>
      <c r="I69" s="163"/>
    </row>
    <row r="70" spans="1:9" ht="11.1" customHeight="1">
      <c r="A70" s="20" t="s">
        <v>142</v>
      </c>
      <c r="B70" s="15">
        <v>4</v>
      </c>
      <c r="C70" s="296">
        <v>-704</v>
      </c>
      <c r="D70" s="164">
        <v>-2748</v>
      </c>
      <c r="E70" s="165">
        <v>-3939</v>
      </c>
      <c r="F70" s="166"/>
      <c r="G70" s="296">
        <v>-1262</v>
      </c>
      <c r="H70" s="166">
        <v>-2679</v>
      </c>
      <c r="I70" s="166">
        <v>-3064</v>
      </c>
    </row>
    <row r="72" spans="1:9">
      <c r="A72" s="356" t="s">
        <v>638</v>
      </c>
    </row>
    <row r="73" spans="1:9">
      <c r="A73" s="356" t="s">
        <v>639</v>
      </c>
    </row>
    <row r="74" spans="1:9">
      <c r="A74" s="383" t="s">
        <v>637</v>
      </c>
      <c r="B74" s="384"/>
      <c r="C74" s="384"/>
      <c r="D74" s="363"/>
      <c r="E74" s="363"/>
      <c r="F74" s="363"/>
      <c r="G74" s="363"/>
      <c r="H74" s="363"/>
      <c r="I74" s="363"/>
    </row>
  </sheetData>
  <mergeCells count="5">
    <mergeCell ref="A5:A6"/>
    <mergeCell ref="F5:F6"/>
    <mergeCell ref="A2:I2"/>
    <mergeCell ref="C4:E4"/>
    <mergeCell ref="G4:I4"/>
  </mergeCells>
  <phoneticPr fontId="0" type="noConversion"/>
  <pageMargins left="0.75" right="0.75" top="1" bottom="1" header="0.5" footer="0.5"/>
  <pageSetup paperSize="9" scale="7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70"/>
  <sheetViews>
    <sheetView showGridLines="0" zoomScaleNormal="100" workbookViewId="0"/>
  </sheetViews>
  <sheetFormatPr defaultRowHeight="12.75"/>
  <cols>
    <col min="1" max="1" width="44" style="19" bestFit="1" customWidth="1"/>
    <col min="2" max="2" width="4.140625" style="19" bestFit="1" customWidth="1"/>
    <col min="3" max="4" width="10.7109375" customWidth="1"/>
    <col min="5" max="5" width="2.7109375" customWidth="1"/>
    <col min="6" max="7" width="10.7109375" customWidth="1"/>
  </cols>
  <sheetData>
    <row r="1" spans="1:9">
      <c r="A1" s="196" t="s">
        <v>640</v>
      </c>
    </row>
    <row r="2" spans="1:9" ht="15.75">
      <c r="A2" s="704" t="s">
        <v>67</v>
      </c>
      <c r="B2" s="704"/>
      <c r="C2" s="704"/>
      <c r="D2" s="704"/>
      <c r="E2" s="704"/>
      <c r="F2" s="704"/>
      <c r="G2" s="704"/>
    </row>
    <row r="3" spans="1:9" ht="3" customHeight="1"/>
    <row r="4" spans="1:9">
      <c r="A4" s="206"/>
      <c r="B4" s="206"/>
      <c r="C4" s="728" t="s">
        <v>507</v>
      </c>
      <c r="D4" s="728"/>
      <c r="E4" s="728"/>
      <c r="F4" s="728"/>
      <c r="G4" s="728"/>
    </row>
    <row r="5" spans="1:9">
      <c r="A5" s="727"/>
      <c r="B5" s="15"/>
      <c r="C5" s="207" t="s">
        <v>550</v>
      </c>
      <c r="D5" s="208" t="s">
        <v>506</v>
      </c>
      <c r="E5" s="725"/>
      <c r="F5" s="208" t="s">
        <v>550</v>
      </c>
      <c r="G5" s="209" t="s">
        <v>506</v>
      </c>
    </row>
    <row r="6" spans="1:9" ht="14.25">
      <c r="A6" s="727"/>
      <c r="B6" s="15" t="s">
        <v>8</v>
      </c>
      <c r="C6" s="159" t="s">
        <v>551</v>
      </c>
      <c r="D6" s="212" t="s">
        <v>569</v>
      </c>
      <c r="E6" s="725"/>
      <c r="F6" s="160" t="s">
        <v>542</v>
      </c>
      <c r="G6" s="212" t="s">
        <v>570</v>
      </c>
    </row>
    <row r="7" spans="1:9">
      <c r="A7" s="727"/>
      <c r="B7" s="15"/>
      <c r="C7" s="156" t="s">
        <v>0</v>
      </c>
      <c r="D7" s="155" t="s">
        <v>0</v>
      </c>
      <c r="E7" s="725"/>
      <c r="F7" s="155" t="s">
        <v>0</v>
      </c>
      <c r="G7" s="155" t="s">
        <v>0</v>
      </c>
    </row>
    <row r="8" spans="1:9" ht="11.1" customHeight="1">
      <c r="A8" s="33" t="s">
        <v>143</v>
      </c>
      <c r="B8" s="74"/>
      <c r="C8" s="36"/>
      <c r="D8" s="15"/>
      <c r="E8" s="15"/>
      <c r="F8" s="15"/>
      <c r="G8" s="15"/>
    </row>
    <row r="9" spans="1:9" ht="3" customHeight="1">
      <c r="A9" s="28"/>
      <c r="B9" s="67"/>
      <c r="C9" s="36"/>
      <c r="D9" s="15"/>
      <c r="E9" s="15"/>
      <c r="F9" s="15"/>
      <c r="G9" s="15"/>
    </row>
    <row r="10" spans="1:9" ht="11.1" customHeight="1">
      <c r="A10" s="33" t="s">
        <v>41</v>
      </c>
      <c r="B10" s="67"/>
      <c r="C10" s="157"/>
      <c r="D10" s="15"/>
      <c r="E10" s="15"/>
      <c r="F10" s="15"/>
      <c r="G10" s="15"/>
    </row>
    <row r="11" spans="1:9" ht="11.1" customHeight="1">
      <c r="A11" s="28" t="s">
        <v>42</v>
      </c>
      <c r="B11" s="67"/>
      <c r="C11" s="174">
        <v>1081</v>
      </c>
      <c r="D11" s="163">
        <v>745</v>
      </c>
      <c r="E11" s="163"/>
      <c r="F11" s="163">
        <v>927</v>
      </c>
      <c r="G11" s="163">
        <v>820</v>
      </c>
      <c r="I11" s="61"/>
    </row>
    <row r="12" spans="1:9" ht="11.1" customHeight="1">
      <c r="A12" s="28" t="s">
        <v>43</v>
      </c>
      <c r="B12" s="67"/>
      <c r="C12" s="174">
        <v>746</v>
      </c>
      <c r="D12" s="163">
        <v>719</v>
      </c>
      <c r="E12" s="163"/>
      <c r="F12" s="163">
        <v>722</v>
      </c>
      <c r="G12" s="163">
        <v>711</v>
      </c>
      <c r="I12" s="61"/>
    </row>
    <row r="13" spans="1:9" ht="11.1" customHeight="1">
      <c r="A13" s="28" t="s">
        <v>44</v>
      </c>
      <c r="B13" s="67">
        <v>5</v>
      </c>
      <c r="C13" s="174">
        <v>5019</v>
      </c>
      <c r="D13" s="163">
        <v>3576</v>
      </c>
      <c r="E13" s="163"/>
      <c r="F13" s="163">
        <v>4467</v>
      </c>
      <c r="G13" s="163">
        <v>4042</v>
      </c>
      <c r="I13" s="61"/>
    </row>
    <row r="14" spans="1:9" ht="11.1" customHeight="1">
      <c r="A14" s="28" t="s">
        <v>11</v>
      </c>
      <c r="B14" s="67">
        <v>6</v>
      </c>
      <c r="C14" s="174">
        <v>3360</v>
      </c>
      <c r="D14" s="163">
        <v>3029</v>
      </c>
      <c r="E14" s="163"/>
      <c r="F14" s="163">
        <v>2729</v>
      </c>
      <c r="G14" s="163">
        <v>2921</v>
      </c>
      <c r="I14" s="61"/>
    </row>
    <row r="15" spans="1:9" ht="11.1" customHeight="1">
      <c r="A15" s="41" t="s">
        <v>231</v>
      </c>
      <c r="B15" s="67"/>
      <c r="C15" s="174"/>
      <c r="D15" s="163"/>
      <c r="E15" s="163"/>
      <c r="F15" s="163"/>
      <c r="G15" s="163"/>
      <c r="I15" s="61"/>
    </row>
    <row r="16" spans="1:9" ht="11.1" customHeight="1">
      <c r="A16" s="42" t="s">
        <v>182</v>
      </c>
      <c r="B16" s="67"/>
      <c r="C16" s="174">
        <v>49235</v>
      </c>
      <c r="D16" s="163">
        <v>48063</v>
      </c>
      <c r="E16" s="163"/>
      <c r="F16" s="163">
        <v>49506</v>
      </c>
      <c r="G16" s="163">
        <v>47654</v>
      </c>
      <c r="I16" s="61"/>
    </row>
    <row r="17" spans="1:9" ht="11.1" customHeight="1">
      <c r="A17" s="42" t="s">
        <v>183</v>
      </c>
      <c r="B17" s="67"/>
      <c r="C17" s="174">
        <v>8930</v>
      </c>
      <c r="D17" s="163">
        <v>8937</v>
      </c>
      <c r="E17" s="163"/>
      <c r="F17" s="163">
        <v>7874</v>
      </c>
      <c r="G17" s="163">
        <v>8180</v>
      </c>
      <c r="I17" s="61"/>
    </row>
    <row r="18" spans="1:9" ht="11.1" customHeight="1">
      <c r="A18" s="42" t="s">
        <v>232</v>
      </c>
      <c r="B18" s="67"/>
      <c r="C18" s="174">
        <v>47</v>
      </c>
      <c r="D18" s="163">
        <v>44</v>
      </c>
      <c r="E18" s="163"/>
      <c r="F18" s="163">
        <v>40</v>
      </c>
      <c r="G18" s="163">
        <v>48</v>
      </c>
      <c r="I18" s="61"/>
    </row>
    <row r="19" spans="1:9" ht="11.1" customHeight="1">
      <c r="A19" s="41" t="s">
        <v>12</v>
      </c>
      <c r="B19" s="67"/>
      <c r="C19" s="174">
        <v>8</v>
      </c>
      <c r="D19" s="163">
        <v>8</v>
      </c>
      <c r="E19" s="163"/>
      <c r="F19" s="163">
        <v>8</v>
      </c>
      <c r="G19" s="163">
        <v>8</v>
      </c>
      <c r="I19" s="61"/>
    </row>
    <row r="20" spans="1:9" ht="11.1" customHeight="1">
      <c r="A20" s="33" t="s">
        <v>145</v>
      </c>
      <c r="B20" s="67"/>
      <c r="C20" s="175">
        <v>68425</v>
      </c>
      <c r="D20" s="166">
        <v>65122</v>
      </c>
      <c r="E20" s="166"/>
      <c r="F20" s="166">
        <v>66274</v>
      </c>
      <c r="G20" s="166">
        <v>64384</v>
      </c>
      <c r="I20" s="61"/>
    </row>
    <row r="21" spans="1:9" ht="3" customHeight="1">
      <c r="A21" s="28"/>
      <c r="B21" s="67"/>
      <c r="C21" s="174"/>
      <c r="D21" s="163"/>
      <c r="E21" s="163"/>
      <c r="F21" s="163"/>
      <c r="G21" s="163"/>
      <c r="I21" s="61"/>
    </row>
    <row r="22" spans="1:9" ht="11.1" customHeight="1">
      <c r="A22" s="33" t="s">
        <v>146</v>
      </c>
      <c r="B22" s="67"/>
      <c r="C22" s="174"/>
      <c r="D22" s="163"/>
      <c r="E22" s="163"/>
      <c r="F22" s="163"/>
      <c r="G22" s="163"/>
      <c r="I22" s="61"/>
    </row>
    <row r="23" spans="1:9" ht="11.1" customHeight="1">
      <c r="A23" s="28" t="s">
        <v>14</v>
      </c>
      <c r="B23" s="67"/>
      <c r="C23" s="174">
        <v>38573</v>
      </c>
      <c r="D23" s="163">
        <v>38688</v>
      </c>
      <c r="E23" s="163"/>
      <c r="F23" s="163">
        <v>38753</v>
      </c>
      <c r="G23" s="163">
        <v>38551</v>
      </c>
      <c r="I23" s="61"/>
    </row>
    <row r="24" spans="1:9" ht="11.1" customHeight="1">
      <c r="A24" s="41" t="s">
        <v>147</v>
      </c>
      <c r="B24" s="67"/>
      <c r="C24" s="174">
        <v>44017</v>
      </c>
      <c r="D24" s="163">
        <v>44526</v>
      </c>
      <c r="E24" s="163"/>
      <c r="F24" s="163">
        <v>45578</v>
      </c>
      <c r="G24" s="163">
        <v>43256</v>
      </c>
      <c r="I24" s="61"/>
    </row>
    <row r="25" spans="1:9" ht="11.1" customHeight="1">
      <c r="A25" s="28" t="s">
        <v>13</v>
      </c>
      <c r="B25" s="67"/>
      <c r="C25" s="174">
        <v>4</v>
      </c>
      <c r="D25" s="163">
        <v>2</v>
      </c>
      <c r="E25" s="163"/>
      <c r="F25" s="163">
        <v>2</v>
      </c>
      <c r="G25" s="163">
        <v>4</v>
      </c>
      <c r="I25" s="61"/>
    </row>
    <row r="26" spans="1:9" ht="11.1" customHeight="1">
      <c r="A26" s="41" t="s">
        <v>10</v>
      </c>
      <c r="B26" s="67"/>
      <c r="C26" s="174"/>
      <c r="D26" s="163"/>
      <c r="E26" s="163"/>
      <c r="F26" s="163"/>
      <c r="G26" s="163"/>
      <c r="I26" s="61"/>
    </row>
    <row r="27" spans="1:9" ht="11.1" customHeight="1">
      <c r="A27" s="42" t="s">
        <v>148</v>
      </c>
      <c r="B27" s="67"/>
      <c r="C27" s="174">
        <v>113</v>
      </c>
      <c r="D27" s="163">
        <v>112</v>
      </c>
      <c r="E27" s="163"/>
      <c r="F27" s="163">
        <v>109</v>
      </c>
      <c r="G27" s="163">
        <v>113</v>
      </c>
      <c r="I27" s="61"/>
    </row>
    <row r="28" spans="1:9" ht="11.1" customHeight="1">
      <c r="A28" s="42" t="s">
        <v>149</v>
      </c>
      <c r="B28" s="67"/>
      <c r="C28" s="174">
        <v>89</v>
      </c>
      <c r="D28" s="163">
        <v>87</v>
      </c>
      <c r="E28" s="163"/>
      <c r="F28" s="163">
        <v>81</v>
      </c>
      <c r="G28" s="163">
        <v>84</v>
      </c>
      <c r="I28" s="61"/>
    </row>
    <row r="29" spans="1:9" ht="11.1" customHeight="1">
      <c r="A29" s="28" t="s">
        <v>150</v>
      </c>
      <c r="B29" s="67"/>
      <c r="C29" s="174">
        <v>654</v>
      </c>
      <c r="D29" s="163">
        <v>656</v>
      </c>
      <c r="E29" s="163"/>
      <c r="F29" s="163">
        <v>617</v>
      </c>
      <c r="G29" s="163">
        <v>650</v>
      </c>
      <c r="I29" s="61"/>
    </row>
    <row r="30" spans="1:9" ht="11.1" customHeight="1">
      <c r="A30" s="28" t="s">
        <v>513</v>
      </c>
      <c r="B30" s="67"/>
      <c r="C30" s="174">
        <v>24</v>
      </c>
      <c r="D30" s="163">
        <v>35</v>
      </c>
      <c r="E30" s="163"/>
      <c r="F30" s="163">
        <v>26</v>
      </c>
      <c r="G30" s="163">
        <v>32</v>
      </c>
      <c r="I30" s="61"/>
    </row>
    <row r="31" spans="1:9" ht="11.1" customHeight="1">
      <c r="A31" s="41" t="s">
        <v>144</v>
      </c>
      <c r="B31" s="67"/>
      <c r="C31" s="174">
        <v>8</v>
      </c>
      <c r="D31" s="163">
        <v>8</v>
      </c>
      <c r="E31" s="163"/>
      <c r="F31" s="163">
        <v>9</v>
      </c>
      <c r="G31" s="163">
        <v>8</v>
      </c>
      <c r="I31" s="61"/>
    </row>
    <row r="32" spans="1:9" ht="11.1" customHeight="1">
      <c r="A32" s="28" t="s">
        <v>31</v>
      </c>
      <c r="B32" s="67"/>
      <c r="C32" s="174">
        <v>674</v>
      </c>
      <c r="D32" s="163">
        <v>683</v>
      </c>
      <c r="E32" s="163"/>
      <c r="F32" s="163">
        <v>464</v>
      </c>
      <c r="G32" s="163">
        <v>484</v>
      </c>
      <c r="I32" s="61"/>
    </row>
    <row r="33" spans="1:9" ht="11.1" customHeight="1">
      <c r="A33" s="33" t="s">
        <v>151</v>
      </c>
      <c r="B33" s="67"/>
      <c r="C33" s="175">
        <v>84156</v>
      </c>
      <c r="D33" s="166">
        <v>84796</v>
      </c>
      <c r="E33" s="166"/>
      <c r="F33" s="166">
        <v>85637</v>
      </c>
      <c r="G33" s="166">
        <v>83182</v>
      </c>
      <c r="I33" s="61"/>
    </row>
    <row r="34" spans="1:9" ht="3" customHeight="1">
      <c r="A34" s="28"/>
      <c r="B34" s="67"/>
      <c r="C34" s="175"/>
      <c r="D34" s="166"/>
      <c r="E34" s="166"/>
      <c r="F34" s="166"/>
      <c r="G34" s="166"/>
      <c r="I34" s="61"/>
    </row>
    <row r="35" spans="1:9" ht="11.1" customHeight="1">
      <c r="A35" s="33" t="s">
        <v>15</v>
      </c>
      <c r="B35" s="67"/>
      <c r="C35" s="175">
        <v>152581</v>
      </c>
      <c r="D35" s="166">
        <v>149918</v>
      </c>
      <c r="E35" s="166"/>
      <c r="F35" s="166">
        <v>151911</v>
      </c>
      <c r="G35" s="166">
        <v>147566</v>
      </c>
      <c r="I35" s="61"/>
    </row>
    <row r="36" spans="1:9" ht="3" customHeight="1">
      <c r="A36" s="28"/>
      <c r="B36" s="67"/>
      <c r="C36" s="174"/>
      <c r="D36" s="163"/>
      <c r="E36" s="163"/>
      <c r="F36" s="163"/>
      <c r="G36" s="163"/>
      <c r="I36" s="61"/>
    </row>
    <row r="37" spans="1:9" ht="11.1" customHeight="1">
      <c r="A37" s="33" t="s">
        <v>45</v>
      </c>
      <c r="B37" s="67"/>
      <c r="C37" s="174"/>
      <c r="D37" s="163"/>
      <c r="E37" s="163"/>
      <c r="F37" s="163"/>
      <c r="G37" s="163"/>
      <c r="I37" s="61"/>
    </row>
    <row r="38" spans="1:9" ht="3" customHeight="1">
      <c r="A38" s="28"/>
      <c r="B38" s="67"/>
      <c r="C38" s="174"/>
      <c r="D38" s="163"/>
      <c r="E38" s="163"/>
      <c r="F38" s="163"/>
      <c r="G38" s="163"/>
      <c r="I38" s="61"/>
    </row>
    <row r="39" spans="1:9" ht="11.1" customHeight="1">
      <c r="A39" s="28" t="s">
        <v>46</v>
      </c>
      <c r="B39" s="67"/>
      <c r="C39" s="174">
        <v>824</v>
      </c>
      <c r="D39" s="163">
        <v>555</v>
      </c>
      <c r="E39" s="163"/>
      <c r="F39" s="163">
        <v>482</v>
      </c>
      <c r="G39" s="163">
        <v>518</v>
      </c>
      <c r="I39" s="61"/>
    </row>
    <row r="40" spans="1:9" ht="11.1" customHeight="1">
      <c r="A40" s="28" t="s">
        <v>47</v>
      </c>
      <c r="B40" s="67"/>
      <c r="C40" s="174">
        <v>392</v>
      </c>
      <c r="D40" s="163">
        <v>376</v>
      </c>
      <c r="E40" s="163"/>
      <c r="F40" s="163">
        <v>407</v>
      </c>
      <c r="G40" s="163">
        <v>392</v>
      </c>
      <c r="I40" s="61"/>
    </row>
    <row r="41" spans="1:9" ht="11.1" customHeight="1">
      <c r="A41" s="28" t="s">
        <v>17</v>
      </c>
      <c r="B41" s="67">
        <v>7</v>
      </c>
      <c r="C41" s="174">
        <v>23704</v>
      </c>
      <c r="D41" s="163">
        <v>23458</v>
      </c>
      <c r="E41" s="163"/>
      <c r="F41" s="163">
        <v>18416</v>
      </c>
      <c r="G41" s="163">
        <v>18379</v>
      </c>
      <c r="I41" s="61"/>
    </row>
    <row r="42" spans="1:9" ht="11.1" customHeight="1">
      <c r="A42" s="28" t="s">
        <v>152</v>
      </c>
      <c r="B42" s="67"/>
      <c r="C42" s="174">
        <v>7310</v>
      </c>
      <c r="D42" s="163">
        <v>7350</v>
      </c>
      <c r="E42" s="163"/>
      <c r="F42" s="163">
        <v>7954</v>
      </c>
      <c r="G42" s="163">
        <v>7939</v>
      </c>
      <c r="I42" s="61"/>
    </row>
    <row r="43" spans="1:9" ht="11.1" customHeight="1">
      <c r="A43" s="28" t="s">
        <v>153</v>
      </c>
      <c r="B43" s="67"/>
      <c r="C43" s="174">
        <v>3123</v>
      </c>
      <c r="D43" s="163">
        <v>2953</v>
      </c>
      <c r="E43" s="163"/>
      <c r="F43" s="163">
        <v>3094</v>
      </c>
      <c r="G43" s="163">
        <v>2892</v>
      </c>
      <c r="I43" s="61"/>
    </row>
    <row r="44" spans="1:9" ht="11.1" customHeight="1">
      <c r="A44" s="28" t="s">
        <v>16</v>
      </c>
      <c r="B44" s="67"/>
      <c r="C44" s="174">
        <v>856</v>
      </c>
      <c r="D44" s="163">
        <v>1234</v>
      </c>
      <c r="E44" s="163"/>
      <c r="F44" s="163">
        <v>875</v>
      </c>
      <c r="G44" s="163">
        <v>1228</v>
      </c>
      <c r="I44" s="61"/>
    </row>
    <row r="45" spans="1:9" ht="11.1" customHeight="1">
      <c r="A45" s="28" t="s">
        <v>18</v>
      </c>
      <c r="B45" s="67"/>
      <c r="C45" s="174">
        <v>1335</v>
      </c>
      <c r="D45" s="163">
        <v>1324</v>
      </c>
      <c r="E45" s="163"/>
      <c r="F45" s="163">
        <v>1301</v>
      </c>
      <c r="G45" s="163">
        <v>1352</v>
      </c>
      <c r="I45" s="61"/>
    </row>
    <row r="46" spans="1:9" ht="11.1" customHeight="1">
      <c r="A46" s="33" t="s">
        <v>19</v>
      </c>
      <c r="B46" s="67"/>
      <c r="C46" s="175">
        <v>37544</v>
      </c>
      <c r="D46" s="166">
        <v>37250</v>
      </c>
      <c r="E46" s="166"/>
      <c r="F46" s="166">
        <v>32530</v>
      </c>
      <c r="G46" s="166">
        <v>32700</v>
      </c>
      <c r="I46" s="61"/>
    </row>
    <row r="47" spans="1:9" ht="3" customHeight="1">
      <c r="A47" s="28"/>
      <c r="B47" s="67"/>
      <c r="C47" s="174"/>
      <c r="D47" s="163"/>
      <c r="E47" s="163"/>
      <c r="F47" s="163"/>
      <c r="G47" s="163" t="s">
        <v>544</v>
      </c>
      <c r="I47" s="61"/>
    </row>
    <row r="48" spans="1:9" ht="11.1" customHeight="1">
      <c r="A48" s="31" t="s">
        <v>20</v>
      </c>
      <c r="B48" s="67"/>
      <c r="C48" s="176">
        <v>115037</v>
      </c>
      <c r="D48" s="169">
        <v>112667</v>
      </c>
      <c r="E48" s="169"/>
      <c r="F48" s="169">
        <v>119381</v>
      </c>
      <c r="G48" s="169">
        <v>114866</v>
      </c>
      <c r="I48" s="61"/>
    </row>
    <row r="49" spans="1:10" ht="3" customHeight="1">
      <c r="A49" s="28"/>
      <c r="B49" s="67"/>
      <c r="C49" s="174"/>
      <c r="D49" s="163"/>
      <c r="E49" s="163"/>
      <c r="F49" s="163"/>
      <c r="G49" s="163"/>
      <c r="I49" s="61"/>
    </row>
    <row r="50" spans="1:10" ht="11.1" customHeight="1">
      <c r="A50" s="33" t="s">
        <v>65</v>
      </c>
      <c r="B50" s="67"/>
      <c r="C50" s="174"/>
      <c r="D50" s="163"/>
      <c r="E50" s="163"/>
      <c r="F50" s="163"/>
      <c r="G50" s="163"/>
      <c r="I50" s="61"/>
    </row>
    <row r="51" spans="1:10" ht="11.1" customHeight="1">
      <c r="A51" s="28" t="s">
        <v>154</v>
      </c>
      <c r="B51" s="67"/>
      <c r="C51" s="161" t="s">
        <v>544</v>
      </c>
      <c r="D51" s="162" t="s">
        <v>544</v>
      </c>
      <c r="E51" s="162"/>
      <c r="F51" s="162" t="s">
        <v>544</v>
      </c>
      <c r="G51" s="162" t="s">
        <v>544</v>
      </c>
      <c r="I51" s="61"/>
    </row>
    <row r="52" spans="1:10" ht="11.1" customHeight="1">
      <c r="A52" s="28" t="s">
        <v>155</v>
      </c>
      <c r="B52" s="67"/>
      <c r="C52" s="174">
        <v>7108</v>
      </c>
      <c r="D52" s="163">
        <v>8973</v>
      </c>
      <c r="E52" s="163"/>
      <c r="F52" s="163">
        <v>8211</v>
      </c>
      <c r="G52" s="163">
        <v>8460</v>
      </c>
      <c r="I52" s="61"/>
    </row>
    <row r="53" spans="1:10" ht="11.1" customHeight="1">
      <c r="A53" s="28" t="s">
        <v>156</v>
      </c>
      <c r="B53" s="67"/>
      <c r="C53" s="174">
        <v>107929</v>
      </c>
      <c r="D53" s="163">
        <v>103694</v>
      </c>
      <c r="E53" s="163"/>
      <c r="F53" s="163">
        <v>111170</v>
      </c>
      <c r="G53" s="163">
        <v>106406</v>
      </c>
    </row>
    <row r="54" spans="1:10" ht="11.1" customHeight="1">
      <c r="A54" s="31" t="s">
        <v>48</v>
      </c>
      <c r="B54" s="67">
        <v>4</v>
      </c>
      <c r="C54" s="176">
        <v>115037</v>
      </c>
      <c r="D54" s="169">
        <v>112667</v>
      </c>
      <c r="E54" s="169"/>
      <c r="F54" s="169">
        <v>119381</v>
      </c>
      <c r="G54" s="169">
        <v>114866</v>
      </c>
      <c r="I54" s="61"/>
      <c r="J54" s="186"/>
    </row>
    <row r="55" spans="1:10" ht="3" customHeight="1">
      <c r="A55" s="5"/>
      <c r="B55" s="15"/>
      <c r="C55" s="87"/>
      <c r="D55" s="171"/>
      <c r="E55" s="177"/>
      <c r="F55" s="171"/>
      <c r="G55" s="171"/>
    </row>
    <row r="56" spans="1:10" ht="15" customHeight="1">
      <c r="A56" s="44" t="s">
        <v>157</v>
      </c>
      <c r="B56" s="75"/>
      <c r="C56" s="178"/>
      <c r="D56" s="179"/>
      <c r="E56" s="179"/>
      <c r="F56" s="179"/>
      <c r="G56" s="179"/>
    </row>
    <row r="57" spans="1:10" ht="3" customHeight="1">
      <c r="A57" s="5"/>
      <c r="B57" s="15"/>
      <c r="C57" s="87"/>
      <c r="D57" s="171"/>
      <c r="E57" s="177"/>
      <c r="F57" s="171"/>
      <c r="G57" s="171"/>
    </row>
    <row r="58" spans="1:10" ht="11.1" customHeight="1">
      <c r="A58" s="20" t="s">
        <v>158</v>
      </c>
      <c r="B58" s="76"/>
      <c r="C58" s="175">
        <v>30881</v>
      </c>
      <c r="D58" s="166">
        <v>27871</v>
      </c>
      <c r="E58" s="166"/>
      <c r="F58" s="166">
        <v>33744</v>
      </c>
      <c r="G58" s="166">
        <v>31684</v>
      </c>
    </row>
    <row r="59" spans="1:10" ht="11.1" customHeight="1">
      <c r="A59" s="20" t="s">
        <v>159</v>
      </c>
      <c r="B59" s="76"/>
      <c r="C59" s="175">
        <v>27283</v>
      </c>
      <c r="D59" s="166">
        <v>29129</v>
      </c>
      <c r="E59" s="166"/>
      <c r="F59" s="166">
        <v>23637</v>
      </c>
      <c r="G59" s="166">
        <v>24150</v>
      </c>
    </row>
    <row r="60" spans="1:10" ht="3" customHeight="1">
      <c r="A60" s="5"/>
      <c r="B60" s="15"/>
      <c r="C60" s="174"/>
      <c r="D60" s="163"/>
      <c r="E60" s="163"/>
      <c r="F60" s="163"/>
      <c r="G60" s="163"/>
    </row>
    <row r="61" spans="1:10" ht="11.1" customHeight="1">
      <c r="A61" s="20" t="s">
        <v>5</v>
      </c>
      <c r="B61" s="76"/>
      <c r="C61" s="174"/>
      <c r="D61" s="163"/>
      <c r="E61" s="163"/>
      <c r="F61" s="163"/>
      <c r="G61" s="163"/>
    </row>
    <row r="62" spans="1:10" ht="11.1" customHeight="1">
      <c r="A62" s="5" t="s">
        <v>160</v>
      </c>
      <c r="B62" s="15"/>
      <c r="C62" s="174">
        <v>24920</v>
      </c>
      <c r="D62" s="163">
        <v>24389</v>
      </c>
      <c r="E62" s="163"/>
      <c r="F62" s="163">
        <v>19306</v>
      </c>
      <c r="G62" s="163">
        <v>19289</v>
      </c>
    </row>
    <row r="63" spans="1:10" ht="11.1" customHeight="1">
      <c r="A63" s="20" t="s">
        <v>233</v>
      </c>
      <c r="B63" s="76"/>
      <c r="C63" s="174">
        <v>6847</v>
      </c>
      <c r="D63" s="163">
        <v>5040</v>
      </c>
      <c r="E63" s="163"/>
      <c r="F63" s="163">
        <v>6117</v>
      </c>
      <c r="G63" s="163">
        <v>5572</v>
      </c>
    </row>
    <row r="64" spans="1:10" ht="11.1" customHeight="1">
      <c r="A64" s="20" t="s">
        <v>224</v>
      </c>
      <c r="B64" s="76"/>
      <c r="C64" s="161" t="s">
        <v>544</v>
      </c>
      <c r="D64" s="162" t="s">
        <v>544</v>
      </c>
      <c r="E64" s="162"/>
      <c r="F64" s="162" t="s">
        <v>544</v>
      </c>
      <c r="G64" s="162" t="s">
        <v>544</v>
      </c>
    </row>
    <row r="65" spans="1:9" ht="11.1" customHeight="1">
      <c r="A65" s="20" t="s">
        <v>5</v>
      </c>
      <c r="B65" s="76"/>
      <c r="C65" s="175">
        <v>18073</v>
      </c>
      <c r="D65" s="166">
        <v>19348</v>
      </c>
      <c r="E65" s="166"/>
      <c r="F65" s="166">
        <v>13189</v>
      </c>
      <c r="G65" s="166">
        <v>13717</v>
      </c>
    </row>
    <row r="67" spans="1:9" s="5" customFormat="1" ht="11.25">
      <c r="A67" s="356" t="s">
        <v>641</v>
      </c>
      <c r="B67" s="355"/>
      <c r="C67" s="355"/>
    </row>
    <row r="68" spans="1:9" s="5" customFormat="1" ht="11.25">
      <c r="A68" s="356" t="s">
        <v>642</v>
      </c>
      <c r="B68" s="355"/>
      <c r="C68" s="355"/>
    </row>
    <row r="69" spans="1:9" s="5" customFormat="1" ht="11.25">
      <c r="A69" s="383" t="s">
        <v>637</v>
      </c>
      <c r="B69" s="384"/>
      <c r="C69" s="384"/>
      <c r="D69" s="363"/>
      <c r="E69" s="363"/>
      <c r="F69" s="363"/>
      <c r="G69" s="363"/>
      <c r="H69" s="210"/>
      <c r="I69" s="210"/>
    </row>
    <row r="70" spans="1:9" s="5" customFormat="1" ht="11.25">
      <c r="A70" s="355"/>
      <c r="B70" s="355"/>
      <c r="C70" s="355"/>
    </row>
  </sheetData>
  <mergeCells count="4">
    <mergeCell ref="A5:A7"/>
    <mergeCell ref="E5:E7"/>
    <mergeCell ref="A2:G2"/>
    <mergeCell ref="C4:G4"/>
  </mergeCells>
  <phoneticPr fontId="0" type="noConversion"/>
  <pageMargins left="0.75" right="0.75" top="1" bottom="1" header="0.5" footer="0.5"/>
  <pageSetup paperSize="9" scale="9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32"/>
  <sheetViews>
    <sheetView showGridLines="0" workbookViewId="0"/>
  </sheetViews>
  <sheetFormatPr defaultRowHeight="12.75"/>
  <cols>
    <col min="1" max="1" width="50.7109375" customWidth="1"/>
    <col min="2" max="4" width="10.7109375" customWidth="1"/>
    <col min="5" max="5" width="8.7109375" customWidth="1"/>
  </cols>
  <sheetData>
    <row r="1" spans="1:6">
      <c r="A1" s="269" t="s">
        <v>643</v>
      </c>
    </row>
    <row r="2" spans="1:6" ht="15.75">
      <c r="A2" s="704" t="s">
        <v>501</v>
      </c>
      <c r="B2" s="704"/>
      <c r="C2" s="704"/>
      <c r="D2" s="704"/>
      <c r="E2" s="704"/>
      <c r="F2" s="114"/>
    </row>
    <row r="3" spans="1:6">
      <c r="A3" s="720" t="s">
        <v>553</v>
      </c>
      <c r="B3" s="720"/>
      <c r="C3" s="720"/>
      <c r="D3" s="720"/>
      <c r="E3" s="720"/>
      <c r="F3" s="263"/>
    </row>
    <row r="4" spans="1:6" ht="3" customHeight="1">
      <c r="A4" s="115"/>
      <c r="B4" s="263"/>
      <c r="C4" s="263"/>
      <c r="D4" s="263"/>
      <c r="E4" s="263"/>
      <c r="F4" s="263"/>
    </row>
    <row r="5" spans="1:6" ht="67.5">
      <c r="A5" s="234"/>
      <c r="B5" s="280" t="s">
        <v>514</v>
      </c>
      <c r="C5" s="280" t="s">
        <v>525</v>
      </c>
      <c r="D5" s="280" t="s">
        <v>515</v>
      </c>
      <c r="E5" s="280" t="s">
        <v>524</v>
      </c>
    </row>
    <row r="6" spans="1:6">
      <c r="A6" s="230"/>
      <c r="B6" s="281" t="s">
        <v>0</v>
      </c>
      <c r="C6" s="281" t="s">
        <v>0</v>
      </c>
      <c r="D6" s="281" t="s">
        <v>0</v>
      </c>
      <c r="E6" s="281" t="s">
        <v>0</v>
      </c>
    </row>
    <row r="7" spans="1:6" ht="3.2" customHeight="1">
      <c r="A7" s="262"/>
      <c r="B7" s="226"/>
      <c r="C7" s="226"/>
      <c r="D7" s="226"/>
      <c r="E7" s="226"/>
    </row>
    <row r="8" spans="1:6">
      <c r="A8" s="305" t="s">
        <v>543</v>
      </c>
      <c r="B8" s="437">
        <v>58752</v>
      </c>
      <c r="C8" s="437">
        <v>47654</v>
      </c>
      <c r="D8" s="437">
        <v>8460</v>
      </c>
      <c r="E8" s="437">
        <v>114866</v>
      </c>
    </row>
    <row r="9" spans="1:6">
      <c r="A9" s="221" t="s">
        <v>516</v>
      </c>
      <c r="B9" s="162" t="s">
        <v>544</v>
      </c>
      <c r="C9" s="162" t="s">
        <v>544</v>
      </c>
      <c r="D9" s="162">
        <v>-1357</v>
      </c>
      <c r="E9" s="162">
        <v>-1357</v>
      </c>
    </row>
    <row r="10" spans="1:6">
      <c r="A10" s="221" t="s">
        <v>517</v>
      </c>
      <c r="B10" s="162">
        <v>-45</v>
      </c>
      <c r="C10" s="162">
        <v>1581</v>
      </c>
      <c r="D10" s="162">
        <v>-7</v>
      </c>
      <c r="E10" s="162">
        <v>1528</v>
      </c>
    </row>
    <row r="11" spans="1:6">
      <c r="A11" s="229" t="s">
        <v>133</v>
      </c>
      <c r="B11" s="162">
        <v>-12</v>
      </c>
      <c r="C11" s="171" t="s">
        <v>544</v>
      </c>
      <c r="D11" s="162">
        <v>12</v>
      </c>
      <c r="E11" s="162" t="s">
        <v>544</v>
      </c>
    </row>
    <row r="12" spans="1:6" ht="3" customHeight="1">
      <c r="A12" s="221"/>
      <c r="B12" s="162"/>
      <c r="C12" s="162"/>
      <c r="D12" s="162"/>
      <c r="E12" s="162"/>
    </row>
    <row r="13" spans="1:6">
      <c r="A13" s="224" t="s">
        <v>518</v>
      </c>
      <c r="B13" s="165">
        <v>-58</v>
      </c>
      <c r="C13" s="165">
        <v>1581</v>
      </c>
      <c r="D13" s="165">
        <v>-1352</v>
      </c>
      <c r="E13" s="165">
        <v>171</v>
      </c>
    </row>
    <row r="14" spans="1:6" ht="3" customHeight="1">
      <c r="A14" s="221"/>
      <c r="B14" s="162"/>
      <c r="C14" s="162"/>
      <c r="D14" s="162"/>
      <c r="E14" s="162"/>
    </row>
    <row r="15" spans="1:6">
      <c r="A15" s="223" t="s">
        <v>554</v>
      </c>
      <c r="B15" s="282">
        <v>58694</v>
      </c>
      <c r="C15" s="282">
        <v>49235</v>
      </c>
      <c r="D15" s="282">
        <v>7108</v>
      </c>
      <c r="E15" s="282">
        <v>115037</v>
      </c>
    </row>
    <row r="16" spans="1:6" ht="5.25" customHeight="1">
      <c r="A16" s="62"/>
      <c r="B16" s="62"/>
      <c r="C16" s="62"/>
      <c r="D16" s="62"/>
      <c r="E16" s="62"/>
    </row>
    <row r="17" spans="1:6" ht="5.25" customHeight="1">
      <c r="A17" s="264"/>
      <c r="B17" s="264"/>
      <c r="C17" s="264"/>
      <c r="D17" s="264"/>
      <c r="E17" s="264"/>
    </row>
    <row r="18" spans="1:6">
      <c r="A18" s="720" t="s">
        <v>552</v>
      </c>
      <c r="B18" s="720"/>
      <c r="C18" s="720"/>
      <c r="D18" s="720"/>
      <c r="E18" s="720"/>
      <c r="F18" s="211"/>
    </row>
    <row r="19" spans="1:6" ht="3" customHeight="1">
      <c r="A19" s="115"/>
      <c r="B19" s="211"/>
      <c r="C19" s="211"/>
      <c r="D19" s="211"/>
      <c r="E19" s="211"/>
      <c r="F19" s="211"/>
    </row>
    <row r="20" spans="1:6" ht="67.5">
      <c r="A20" s="225"/>
      <c r="B20" s="280" t="s">
        <v>514</v>
      </c>
      <c r="C20" s="280" t="s">
        <v>525</v>
      </c>
      <c r="D20" s="280" t="s">
        <v>515</v>
      </c>
      <c r="E20" s="280" t="s">
        <v>524</v>
      </c>
    </row>
    <row r="21" spans="1:6">
      <c r="A21" s="222"/>
      <c r="B21" s="281" t="s">
        <v>0</v>
      </c>
      <c r="C21" s="281" t="s">
        <v>0</v>
      </c>
      <c r="D21" s="281" t="s">
        <v>0</v>
      </c>
      <c r="E21" s="281" t="s">
        <v>0</v>
      </c>
    </row>
    <row r="22" spans="1:6" ht="3.2" customHeight="1"/>
    <row r="23" spans="1:6">
      <c r="A23" s="232" t="s">
        <v>528</v>
      </c>
      <c r="B23" s="437">
        <v>61441</v>
      </c>
      <c r="C23" s="437">
        <v>48846</v>
      </c>
      <c r="D23" s="437">
        <v>11012</v>
      </c>
      <c r="E23" s="437">
        <v>121299</v>
      </c>
    </row>
    <row r="24" spans="1:6">
      <c r="A24" s="221" t="s">
        <v>516</v>
      </c>
      <c r="B24" s="162" t="s">
        <v>544</v>
      </c>
      <c r="C24" s="162" t="s">
        <v>544</v>
      </c>
      <c r="D24" s="162">
        <v>-2912</v>
      </c>
      <c r="E24" s="162">
        <v>-2912</v>
      </c>
    </row>
    <row r="25" spans="1:6">
      <c r="A25" s="221" t="s">
        <v>517</v>
      </c>
      <c r="B25" s="162">
        <v>341</v>
      </c>
      <c r="C25" s="162">
        <v>660</v>
      </c>
      <c r="D25" s="310">
        <v>-6.3869999999999996</v>
      </c>
      <c r="E25" s="162">
        <v>994</v>
      </c>
    </row>
    <row r="26" spans="1:6">
      <c r="A26" s="221" t="s">
        <v>133</v>
      </c>
      <c r="B26" s="162">
        <v>-118</v>
      </c>
      <c r="C26" s="303" t="s">
        <v>544</v>
      </c>
      <c r="D26" s="162">
        <v>118</v>
      </c>
      <c r="E26" s="304" t="s">
        <v>544</v>
      </c>
    </row>
    <row r="27" spans="1:6" ht="3" customHeight="1">
      <c r="A27" s="229"/>
      <c r="B27" s="162"/>
      <c r="C27" s="162"/>
      <c r="D27" s="162"/>
      <c r="E27" s="162"/>
    </row>
    <row r="28" spans="1:6">
      <c r="A28" s="224" t="s">
        <v>518</v>
      </c>
      <c r="B28" s="165">
        <v>222</v>
      </c>
      <c r="C28" s="165">
        <v>660</v>
      </c>
      <c r="D28" s="165">
        <v>-2801</v>
      </c>
      <c r="E28" s="165">
        <v>-1918</v>
      </c>
    </row>
    <row r="29" spans="1:6" ht="3" customHeight="1">
      <c r="A29" s="221"/>
      <c r="B29" s="162"/>
      <c r="C29" s="162"/>
      <c r="D29" s="162"/>
      <c r="E29" s="162"/>
    </row>
    <row r="30" spans="1:6">
      <c r="A30" s="261" t="s">
        <v>555</v>
      </c>
      <c r="B30" s="282">
        <v>61663</v>
      </c>
      <c r="C30" s="282">
        <v>49506</v>
      </c>
      <c r="D30" s="282">
        <v>8211</v>
      </c>
      <c r="E30" s="282">
        <v>119381</v>
      </c>
    </row>
    <row r="32" spans="1:6">
      <c r="A32" s="386" t="s">
        <v>644</v>
      </c>
      <c r="B32" s="62"/>
      <c r="C32" s="62"/>
      <c r="D32" s="62"/>
      <c r="E32" s="62"/>
    </row>
  </sheetData>
  <mergeCells count="3">
    <mergeCell ref="A18:E18"/>
    <mergeCell ref="A3:E3"/>
    <mergeCell ref="A2:E2"/>
  </mergeCells>
  <phoneticPr fontId="21" type="noConversion"/>
  <pageMargins left="0.75" right="0.75" top="1" bottom="1" header="0.5" footer="0.5"/>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78"/>
  <sheetViews>
    <sheetView showGridLines="0" zoomScaleNormal="100" workbookViewId="0"/>
  </sheetViews>
  <sheetFormatPr defaultRowHeight="12.75"/>
  <cols>
    <col min="1" max="1" width="39.5703125" style="19" customWidth="1"/>
    <col min="2" max="2" width="4.5703125" style="19" bestFit="1" customWidth="1"/>
    <col min="3" max="3" width="10.7109375" style="19" customWidth="1"/>
    <col min="4" max="5" width="10.7109375" customWidth="1"/>
    <col min="6" max="6" width="2.7109375" customWidth="1"/>
    <col min="7" max="9" width="10.7109375" customWidth="1"/>
  </cols>
  <sheetData>
    <row r="1" spans="1:13">
      <c r="A1" s="270" t="s">
        <v>645</v>
      </c>
    </row>
    <row r="2" spans="1:13" ht="15.75">
      <c r="A2" s="704" t="s">
        <v>68</v>
      </c>
      <c r="B2" s="704"/>
      <c r="C2" s="704"/>
      <c r="D2" s="704"/>
      <c r="E2" s="704"/>
      <c r="F2" s="704"/>
      <c r="G2" s="704"/>
      <c r="H2" s="704"/>
      <c r="I2" s="704"/>
    </row>
    <row r="3" spans="1:13" ht="3" customHeight="1"/>
    <row r="4" spans="1:13" ht="11.25" customHeight="1">
      <c r="A4" s="4"/>
      <c r="B4" s="4"/>
      <c r="C4" s="714" t="s">
        <v>541</v>
      </c>
      <c r="D4" s="714"/>
      <c r="E4" s="714"/>
      <c r="F4" s="187"/>
      <c r="G4" s="714" t="s">
        <v>526</v>
      </c>
      <c r="H4" s="714"/>
      <c r="I4" s="714"/>
    </row>
    <row r="5" spans="1:13" ht="25.5">
      <c r="A5" s="706"/>
      <c r="B5" s="308" t="s">
        <v>225</v>
      </c>
      <c r="C5" s="312" t="s">
        <v>547</v>
      </c>
      <c r="D5" s="314" t="s">
        <v>548</v>
      </c>
      <c r="E5" s="313" t="s">
        <v>567</v>
      </c>
      <c r="F5" s="725"/>
      <c r="G5" s="312" t="s">
        <v>547</v>
      </c>
      <c r="H5" s="316" t="s">
        <v>548</v>
      </c>
      <c r="I5" s="312" t="s">
        <v>568</v>
      </c>
    </row>
    <row r="6" spans="1:13" ht="11.25" customHeight="1">
      <c r="A6" s="706"/>
      <c r="B6" s="77"/>
      <c r="C6" s="311" t="s">
        <v>0</v>
      </c>
      <c r="D6" s="156" t="s">
        <v>0</v>
      </c>
      <c r="E6" s="311" t="s">
        <v>0</v>
      </c>
      <c r="F6" s="725"/>
      <c r="G6" s="311" t="s">
        <v>0</v>
      </c>
      <c r="H6" s="311" t="s">
        <v>0</v>
      </c>
      <c r="I6" s="311" t="s">
        <v>0</v>
      </c>
      <c r="K6" s="37"/>
      <c r="L6" s="37"/>
      <c r="M6" s="37"/>
    </row>
    <row r="7" spans="1:13" ht="11.25" customHeight="1">
      <c r="A7" s="33" t="s">
        <v>234</v>
      </c>
      <c r="B7" s="74"/>
      <c r="C7" s="74"/>
      <c r="D7" s="79"/>
      <c r="E7" s="78"/>
      <c r="F7" s="78"/>
      <c r="G7" s="78"/>
      <c r="H7" s="78"/>
      <c r="I7" s="78"/>
      <c r="K7" s="37"/>
      <c r="L7" s="37"/>
      <c r="M7" s="37"/>
    </row>
    <row r="8" spans="1:13" ht="3" customHeight="1">
      <c r="A8" s="28"/>
      <c r="B8" s="67"/>
      <c r="C8" s="67"/>
      <c r="D8" s="79"/>
      <c r="E8" s="78"/>
      <c r="F8" s="78"/>
      <c r="G8" s="78"/>
      <c r="H8" s="78"/>
      <c r="I8" s="78"/>
      <c r="K8" s="37"/>
      <c r="L8" s="37"/>
      <c r="M8" s="37"/>
    </row>
    <row r="9" spans="1:13" ht="11.25" customHeight="1">
      <c r="A9" s="33" t="s">
        <v>235</v>
      </c>
      <c r="B9" s="74"/>
      <c r="C9" s="74"/>
      <c r="D9" s="79"/>
      <c r="E9" s="78"/>
      <c r="F9" s="78"/>
      <c r="G9" s="78"/>
      <c r="H9" s="78"/>
      <c r="I9" s="78"/>
      <c r="K9" s="37"/>
      <c r="L9" s="37"/>
      <c r="M9" s="37"/>
    </row>
    <row r="10" spans="1:13" ht="11.25" customHeight="1">
      <c r="A10" s="28" t="s">
        <v>49</v>
      </c>
      <c r="B10" s="67"/>
      <c r="C10" s="170">
        <v>1950</v>
      </c>
      <c r="D10" s="174">
        <v>6420</v>
      </c>
      <c r="E10" s="163">
        <v>8509</v>
      </c>
      <c r="F10" s="163"/>
      <c r="G10" s="170">
        <v>2022</v>
      </c>
      <c r="H10" s="163">
        <v>6699</v>
      </c>
      <c r="I10" s="163">
        <v>9130</v>
      </c>
      <c r="K10" s="28"/>
      <c r="L10" s="28"/>
      <c r="M10" s="37"/>
    </row>
    <row r="11" spans="1:13" ht="11.25" customHeight="1">
      <c r="A11" s="28" t="s">
        <v>21</v>
      </c>
      <c r="B11" s="67"/>
      <c r="C11" s="170">
        <v>2299</v>
      </c>
      <c r="D11" s="174">
        <v>6285</v>
      </c>
      <c r="E11" s="163">
        <v>8190</v>
      </c>
      <c r="F11" s="163"/>
      <c r="G11" s="170">
        <v>2225</v>
      </c>
      <c r="H11" s="163">
        <v>6039</v>
      </c>
      <c r="I11" s="163">
        <v>8310</v>
      </c>
      <c r="K11" s="37"/>
      <c r="L11" s="37"/>
      <c r="M11" s="37"/>
    </row>
    <row r="12" spans="1:13" ht="11.25" customHeight="1">
      <c r="A12" s="28" t="s">
        <v>50</v>
      </c>
      <c r="B12" s="67"/>
      <c r="C12" s="170">
        <v>615</v>
      </c>
      <c r="D12" s="174">
        <v>1781</v>
      </c>
      <c r="E12" s="163">
        <v>2269</v>
      </c>
      <c r="F12" s="163"/>
      <c r="G12" s="170">
        <v>515</v>
      </c>
      <c r="H12" s="163">
        <v>1537</v>
      </c>
      <c r="I12" s="163">
        <v>2294</v>
      </c>
      <c r="K12" s="28"/>
      <c r="L12" s="28"/>
      <c r="M12" s="37"/>
    </row>
    <row r="13" spans="1:13" ht="11.25" customHeight="1">
      <c r="A13" s="28" t="s">
        <v>161</v>
      </c>
      <c r="B13" s="67"/>
      <c r="C13" s="170">
        <v>47</v>
      </c>
      <c r="D13" s="174">
        <v>133</v>
      </c>
      <c r="E13" s="163">
        <v>174</v>
      </c>
      <c r="F13" s="163"/>
      <c r="G13" s="170">
        <v>48</v>
      </c>
      <c r="H13" s="163">
        <v>123</v>
      </c>
      <c r="I13" s="163">
        <v>187</v>
      </c>
      <c r="K13" s="37"/>
      <c r="L13" s="37"/>
      <c r="M13" s="37"/>
    </row>
    <row r="14" spans="1:13" ht="11.25" customHeight="1">
      <c r="A14" s="28" t="s">
        <v>162</v>
      </c>
      <c r="B14" s="67"/>
      <c r="C14" s="170">
        <v>138</v>
      </c>
      <c r="D14" s="174">
        <v>695</v>
      </c>
      <c r="E14" s="163">
        <v>1745</v>
      </c>
      <c r="F14" s="163"/>
      <c r="G14" s="170">
        <v>145</v>
      </c>
      <c r="H14" s="163">
        <v>951</v>
      </c>
      <c r="I14" s="163">
        <v>2087</v>
      </c>
      <c r="K14" s="37"/>
      <c r="L14" s="37"/>
      <c r="M14" s="37"/>
    </row>
    <row r="15" spans="1:13" ht="11.25" customHeight="1">
      <c r="A15" s="28" t="s">
        <v>31</v>
      </c>
      <c r="B15" s="67"/>
      <c r="C15" s="170">
        <v>1896</v>
      </c>
      <c r="D15" s="174">
        <v>5224</v>
      </c>
      <c r="E15" s="163">
        <v>7062</v>
      </c>
      <c r="F15" s="163"/>
      <c r="G15" s="170">
        <v>1457</v>
      </c>
      <c r="H15" s="163">
        <v>4563</v>
      </c>
      <c r="I15" s="163">
        <v>5922</v>
      </c>
      <c r="K15" s="28"/>
      <c r="L15" s="28"/>
      <c r="M15" s="37"/>
    </row>
    <row r="16" spans="1:13" ht="11.25" customHeight="1">
      <c r="A16" s="33" t="s">
        <v>236</v>
      </c>
      <c r="B16" s="74"/>
      <c r="C16" s="259">
        <v>6945</v>
      </c>
      <c r="D16" s="175">
        <v>20537</v>
      </c>
      <c r="E16" s="166">
        <v>27948</v>
      </c>
      <c r="F16" s="166"/>
      <c r="G16" s="259">
        <v>6412</v>
      </c>
      <c r="H16" s="166">
        <v>19912</v>
      </c>
      <c r="I16" s="166">
        <v>27929</v>
      </c>
      <c r="K16" s="37"/>
      <c r="L16" s="37"/>
      <c r="M16" s="37"/>
    </row>
    <row r="17" spans="1:13" ht="3" customHeight="1">
      <c r="A17" s="28"/>
      <c r="B17" s="67"/>
      <c r="C17" s="170"/>
      <c r="D17" s="174"/>
      <c r="E17" s="163"/>
      <c r="F17" s="163"/>
      <c r="G17" s="170"/>
      <c r="H17" s="163"/>
      <c r="I17" s="163"/>
      <c r="K17" s="37"/>
      <c r="L17" s="37"/>
      <c r="M17" s="37"/>
    </row>
    <row r="18" spans="1:13" ht="11.25" customHeight="1">
      <c r="A18" s="33" t="s">
        <v>237</v>
      </c>
      <c r="B18" s="74"/>
      <c r="C18" s="170"/>
      <c r="D18" s="174"/>
      <c r="E18" s="163"/>
      <c r="F18" s="163"/>
      <c r="G18" s="170"/>
      <c r="H18" s="163"/>
      <c r="I18" s="163"/>
      <c r="K18" s="37"/>
      <c r="L18" s="37"/>
      <c r="M18" s="37"/>
    </row>
    <row r="19" spans="1:13" ht="11.25" customHeight="1">
      <c r="A19" s="28" t="s">
        <v>163</v>
      </c>
      <c r="B19" s="67"/>
      <c r="C19" s="170">
        <v>-3100</v>
      </c>
      <c r="D19" s="174">
        <v>-9619</v>
      </c>
      <c r="E19" s="163">
        <v>-13613</v>
      </c>
      <c r="F19" s="163"/>
      <c r="G19" s="170">
        <v>-3072</v>
      </c>
      <c r="H19" s="163">
        <v>-9907</v>
      </c>
      <c r="I19" s="163">
        <v>-13374</v>
      </c>
    </row>
    <row r="20" spans="1:13" ht="11.25" customHeight="1">
      <c r="A20" s="28" t="s">
        <v>51</v>
      </c>
      <c r="B20" s="67"/>
      <c r="C20" s="170">
        <v>-1976</v>
      </c>
      <c r="D20" s="174">
        <v>-6672</v>
      </c>
      <c r="E20" s="163">
        <v>-8406</v>
      </c>
      <c r="F20" s="163"/>
      <c r="G20" s="170">
        <v>-1825</v>
      </c>
      <c r="H20" s="163">
        <v>-5957</v>
      </c>
      <c r="I20" s="163">
        <v>-8083</v>
      </c>
    </row>
    <row r="21" spans="1:13" ht="11.25" customHeight="1">
      <c r="A21" s="28" t="s">
        <v>52</v>
      </c>
      <c r="B21" s="67"/>
      <c r="C21" s="170">
        <v>-190</v>
      </c>
      <c r="D21" s="174">
        <v>-545</v>
      </c>
      <c r="E21" s="163">
        <v>-761</v>
      </c>
      <c r="F21" s="163"/>
      <c r="G21" s="170">
        <v>-163</v>
      </c>
      <c r="H21" s="163">
        <v>-444</v>
      </c>
      <c r="I21" s="163">
        <v>-631</v>
      </c>
    </row>
    <row r="22" spans="1:13" ht="11.25" customHeight="1">
      <c r="A22" s="28" t="s">
        <v>23</v>
      </c>
      <c r="B22" s="67"/>
      <c r="C22" s="170">
        <v>-1433</v>
      </c>
      <c r="D22" s="174">
        <v>-4102</v>
      </c>
      <c r="E22" s="163">
        <v>-5706</v>
      </c>
      <c r="F22" s="163"/>
      <c r="G22" s="170">
        <v>-1300</v>
      </c>
      <c r="H22" s="163">
        <v>-3942</v>
      </c>
      <c r="I22" s="163">
        <v>-5485</v>
      </c>
    </row>
    <row r="23" spans="1:13" ht="11.25" customHeight="1">
      <c r="A23" s="28" t="s">
        <v>162</v>
      </c>
      <c r="B23" s="67"/>
      <c r="C23" s="289" t="s">
        <v>544</v>
      </c>
      <c r="D23" s="161" t="s">
        <v>544</v>
      </c>
      <c r="E23" s="162" t="s">
        <v>544</v>
      </c>
      <c r="F23" s="162"/>
      <c r="G23" s="289" t="s">
        <v>544</v>
      </c>
      <c r="H23" s="162" t="s">
        <v>544</v>
      </c>
      <c r="I23" s="162" t="s">
        <v>544</v>
      </c>
    </row>
    <row r="24" spans="1:13" ht="11.25" customHeight="1">
      <c r="A24" s="28" t="s">
        <v>122</v>
      </c>
      <c r="B24" s="67"/>
      <c r="C24" s="170">
        <v>-384</v>
      </c>
      <c r="D24" s="174">
        <v>-1219</v>
      </c>
      <c r="E24" s="163">
        <v>-1402</v>
      </c>
      <c r="F24" s="163"/>
      <c r="G24" s="170">
        <v>-387</v>
      </c>
      <c r="H24" s="163">
        <v>-1194</v>
      </c>
      <c r="I24" s="163">
        <v>-1648</v>
      </c>
    </row>
    <row r="25" spans="1:13" ht="11.25" customHeight="1">
      <c r="A25" s="33" t="s">
        <v>238</v>
      </c>
      <c r="B25" s="74"/>
      <c r="C25" s="259">
        <v>-7084</v>
      </c>
      <c r="D25" s="175">
        <v>-22157</v>
      </c>
      <c r="E25" s="166">
        <v>-29887</v>
      </c>
      <c r="F25" s="166"/>
      <c r="G25" s="259">
        <v>-6747</v>
      </c>
      <c r="H25" s="166">
        <v>-21444</v>
      </c>
      <c r="I25" s="166">
        <v>-29221</v>
      </c>
    </row>
    <row r="26" spans="1:13" ht="3" customHeight="1">
      <c r="A26" s="28"/>
      <c r="B26" s="67"/>
      <c r="C26" s="259"/>
      <c r="D26" s="175"/>
      <c r="E26" s="166"/>
      <c r="F26" s="166"/>
      <c r="G26" s="259"/>
      <c r="H26" s="166"/>
      <c r="I26" s="166"/>
    </row>
    <row r="27" spans="1:13" ht="11.25" customHeight="1">
      <c r="A27" s="33" t="s">
        <v>164</v>
      </c>
      <c r="B27" s="74"/>
      <c r="C27" s="259">
        <v>-138</v>
      </c>
      <c r="D27" s="175">
        <v>-1619</v>
      </c>
      <c r="E27" s="166">
        <v>-1939</v>
      </c>
      <c r="F27" s="166"/>
      <c r="G27" s="259">
        <v>-335</v>
      </c>
      <c r="H27" s="166">
        <v>-1532</v>
      </c>
      <c r="I27" s="166">
        <v>-1291</v>
      </c>
    </row>
    <row r="28" spans="1:13" ht="3" customHeight="1">
      <c r="A28" s="28"/>
      <c r="B28" s="67"/>
      <c r="C28" s="170"/>
      <c r="D28" s="174"/>
      <c r="E28" s="163"/>
      <c r="F28" s="163"/>
      <c r="G28" s="170"/>
      <c r="H28" s="163"/>
      <c r="I28" s="163"/>
    </row>
    <row r="29" spans="1:13" ht="11.25" customHeight="1">
      <c r="A29" s="33" t="s">
        <v>239</v>
      </c>
      <c r="B29" s="74"/>
      <c r="C29" s="170"/>
      <c r="D29" s="174"/>
      <c r="E29" s="163"/>
      <c r="F29" s="163"/>
      <c r="G29" s="170"/>
      <c r="H29" s="163"/>
      <c r="I29" s="163"/>
    </row>
    <row r="30" spans="1:13" ht="3" customHeight="1">
      <c r="A30" s="28"/>
      <c r="B30" s="67"/>
      <c r="C30" s="170"/>
      <c r="D30" s="174"/>
      <c r="E30" s="163"/>
      <c r="F30" s="163"/>
      <c r="G30" s="170"/>
      <c r="H30" s="163"/>
      <c r="I30" s="163"/>
    </row>
    <row r="31" spans="1:13" ht="11.25" customHeight="1">
      <c r="A31" s="33" t="s">
        <v>165</v>
      </c>
      <c r="B31" s="74"/>
      <c r="C31" s="170"/>
      <c r="D31" s="174"/>
      <c r="E31" s="163"/>
      <c r="F31" s="163"/>
      <c r="G31" s="170"/>
      <c r="H31" s="163"/>
      <c r="I31" s="163"/>
    </row>
    <row r="32" spans="1:13" ht="11.25" customHeight="1">
      <c r="A32" s="28" t="s">
        <v>62</v>
      </c>
      <c r="B32" s="67"/>
      <c r="C32" s="170">
        <v>-551</v>
      </c>
      <c r="D32" s="174">
        <v>-1571</v>
      </c>
      <c r="E32" s="163">
        <v>-2296</v>
      </c>
      <c r="F32" s="163"/>
      <c r="G32" s="170">
        <v>-508</v>
      </c>
      <c r="H32" s="163">
        <v>-1661</v>
      </c>
      <c r="I32" s="163">
        <v>-2475</v>
      </c>
      <c r="K32" s="61"/>
    </row>
    <row r="33" spans="1:11" ht="11.25" customHeight="1">
      <c r="A33" s="28" t="s">
        <v>63</v>
      </c>
      <c r="B33" s="67"/>
      <c r="C33" s="170">
        <v>20</v>
      </c>
      <c r="D33" s="174">
        <v>84</v>
      </c>
      <c r="E33" s="163">
        <v>202</v>
      </c>
      <c r="F33" s="163"/>
      <c r="G33" s="170">
        <v>17</v>
      </c>
      <c r="H33" s="163">
        <v>56</v>
      </c>
      <c r="I33" s="163">
        <v>102</v>
      </c>
    </row>
    <row r="34" spans="1:11" ht="11.25" customHeight="1">
      <c r="A34" s="33" t="s">
        <v>166</v>
      </c>
      <c r="B34" s="74"/>
      <c r="C34" s="259">
        <v>-531</v>
      </c>
      <c r="D34" s="175">
        <v>-1487</v>
      </c>
      <c r="E34" s="166">
        <v>-2094</v>
      </c>
      <c r="F34" s="166"/>
      <c r="G34" s="259">
        <v>-492</v>
      </c>
      <c r="H34" s="166">
        <v>-1605</v>
      </c>
      <c r="I34" s="166">
        <v>-2373</v>
      </c>
    </row>
    <row r="35" spans="1:11" ht="3" customHeight="1">
      <c r="A35" s="28"/>
      <c r="B35" s="67"/>
      <c r="C35" s="170"/>
      <c r="D35" s="174"/>
      <c r="E35" s="163"/>
      <c r="F35" s="163"/>
      <c r="G35" s="170"/>
      <c r="H35" s="163"/>
      <c r="I35" s="163"/>
    </row>
    <row r="36" spans="1:11" ht="11.25" customHeight="1">
      <c r="A36" s="33" t="s">
        <v>167</v>
      </c>
      <c r="B36" s="74"/>
      <c r="C36" s="170"/>
      <c r="D36" s="174"/>
      <c r="E36" s="163"/>
      <c r="F36" s="163"/>
      <c r="G36" s="170"/>
      <c r="H36" s="163"/>
      <c r="I36" s="163"/>
    </row>
    <row r="37" spans="1:11" ht="11.25" customHeight="1">
      <c r="A37" s="33" t="s">
        <v>235</v>
      </c>
      <c r="B37" s="67"/>
      <c r="C37" s="170"/>
      <c r="D37" s="174"/>
      <c r="E37" s="163"/>
      <c r="F37" s="163"/>
      <c r="G37" s="170"/>
      <c r="H37" s="163"/>
      <c r="I37" s="163"/>
    </row>
    <row r="38" spans="1:11" ht="11.25" customHeight="1">
      <c r="A38" s="28" t="s">
        <v>168</v>
      </c>
      <c r="B38" s="67"/>
      <c r="C38" s="170">
        <v>2</v>
      </c>
      <c r="D38" s="174">
        <v>10</v>
      </c>
      <c r="E38" s="163">
        <v>10</v>
      </c>
      <c r="F38" s="163"/>
      <c r="G38" s="170">
        <v>128</v>
      </c>
      <c r="H38" s="163">
        <v>138</v>
      </c>
      <c r="I38" s="163">
        <v>140</v>
      </c>
      <c r="K38" s="41"/>
    </row>
    <row r="39" spans="1:11" ht="11.25" customHeight="1">
      <c r="A39" s="28" t="s">
        <v>169</v>
      </c>
      <c r="B39" s="67"/>
      <c r="C39" s="170">
        <v>15</v>
      </c>
      <c r="D39" s="174">
        <v>15</v>
      </c>
      <c r="E39" s="163">
        <v>78</v>
      </c>
      <c r="F39" s="163"/>
      <c r="G39" s="289" t="s">
        <v>544</v>
      </c>
      <c r="H39" s="163">
        <v>10</v>
      </c>
      <c r="I39" s="163">
        <v>101</v>
      </c>
      <c r="K39" s="37"/>
    </row>
    <row r="40" spans="1:11" ht="11.25" customHeight="1">
      <c r="A40" s="33" t="s">
        <v>237</v>
      </c>
      <c r="B40" s="67"/>
      <c r="C40" s="170"/>
      <c r="D40" s="174"/>
      <c r="E40" s="163"/>
      <c r="F40" s="163"/>
      <c r="G40" s="170"/>
      <c r="H40" s="163"/>
      <c r="I40" s="163"/>
      <c r="K40" s="37"/>
    </row>
    <row r="41" spans="1:11" ht="11.25" customHeight="1">
      <c r="A41" s="28" t="s">
        <v>168</v>
      </c>
      <c r="B41" s="67"/>
      <c r="C41" s="170">
        <v>-82</v>
      </c>
      <c r="D41" s="174">
        <v>-760</v>
      </c>
      <c r="E41" s="163">
        <v>-967</v>
      </c>
      <c r="F41" s="163"/>
      <c r="G41" s="170">
        <v>-114</v>
      </c>
      <c r="H41" s="163">
        <v>-491</v>
      </c>
      <c r="I41" s="163">
        <v>-798</v>
      </c>
      <c r="K41" s="41"/>
    </row>
    <row r="42" spans="1:11" ht="11.25" customHeight="1">
      <c r="A42" s="28" t="s">
        <v>169</v>
      </c>
      <c r="B42" s="67"/>
      <c r="C42" s="170">
        <v>-19</v>
      </c>
      <c r="D42" s="174">
        <v>-28</v>
      </c>
      <c r="E42" s="163">
        <v>-11</v>
      </c>
      <c r="F42" s="163"/>
      <c r="G42" s="170">
        <v>2</v>
      </c>
      <c r="H42" s="163">
        <v>-37</v>
      </c>
      <c r="I42" s="163">
        <v>-136</v>
      </c>
    </row>
    <row r="43" spans="1:11" ht="11.25" customHeight="1">
      <c r="A43" s="33" t="s">
        <v>170</v>
      </c>
      <c r="B43" s="74"/>
      <c r="C43" s="259">
        <v>-83</v>
      </c>
      <c r="D43" s="175">
        <v>-763</v>
      </c>
      <c r="E43" s="166">
        <v>-890</v>
      </c>
      <c r="F43" s="166"/>
      <c r="G43" s="259">
        <v>16</v>
      </c>
      <c r="H43" s="166">
        <v>-379</v>
      </c>
      <c r="I43" s="166">
        <v>-694</v>
      </c>
    </row>
    <row r="44" spans="1:11" ht="3" customHeight="1">
      <c r="A44" s="28"/>
      <c r="B44" s="67"/>
      <c r="C44" s="259"/>
      <c r="D44" s="175"/>
      <c r="E44" s="166"/>
      <c r="F44" s="166"/>
      <c r="G44" s="259"/>
      <c r="H44" s="166"/>
      <c r="I44" s="166"/>
    </row>
    <row r="45" spans="1:11" ht="11.25" customHeight="1">
      <c r="A45" s="33" t="s">
        <v>171</v>
      </c>
      <c r="B45" s="74"/>
      <c r="C45" s="259">
        <v>-614</v>
      </c>
      <c r="D45" s="175">
        <v>-2250</v>
      </c>
      <c r="E45" s="166">
        <v>-2984</v>
      </c>
      <c r="F45" s="166"/>
      <c r="G45" s="259">
        <v>-475</v>
      </c>
      <c r="H45" s="166">
        <v>-1984</v>
      </c>
      <c r="I45" s="166">
        <v>-3067</v>
      </c>
    </row>
    <row r="46" spans="1:11" ht="3" customHeight="1">
      <c r="A46" s="28"/>
      <c r="B46" s="67"/>
      <c r="C46" s="170"/>
      <c r="D46" s="174"/>
      <c r="E46" s="163"/>
      <c r="F46" s="163"/>
      <c r="G46" s="170"/>
      <c r="H46" s="163"/>
      <c r="I46" s="163"/>
    </row>
    <row r="47" spans="1:11" ht="11.25" customHeight="1">
      <c r="A47" s="43" t="s">
        <v>240</v>
      </c>
      <c r="B47" s="80"/>
      <c r="C47" s="170"/>
      <c r="D47" s="174"/>
      <c r="E47" s="163"/>
      <c r="F47" s="163"/>
      <c r="G47" s="170"/>
      <c r="H47" s="163"/>
      <c r="I47" s="163"/>
    </row>
    <row r="48" spans="1:11" ht="3" customHeight="1">
      <c r="A48" s="28"/>
      <c r="B48" s="67"/>
      <c r="C48" s="170"/>
      <c r="D48" s="174"/>
      <c r="E48" s="163"/>
      <c r="F48" s="163"/>
      <c r="G48" s="170"/>
      <c r="H48" s="163"/>
      <c r="I48" s="163"/>
    </row>
    <row r="49" spans="1:9" ht="11.25" customHeight="1">
      <c r="A49" s="33" t="s">
        <v>235</v>
      </c>
      <c r="B49" s="74"/>
      <c r="C49" s="170"/>
      <c r="D49" s="174"/>
      <c r="E49" s="163"/>
      <c r="F49" s="163"/>
      <c r="G49" s="170"/>
      <c r="H49" s="163"/>
      <c r="I49" s="163"/>
    </row>
    <row r="50" spans="1:9" ht="11.25" customHeight="1">
      <c r="A50" s="28" t="s">
        <v>47</v>
      </c>
      <c r="B50" s="67"/>
      <c r="C50" s="289" t="s">
        <v>544</v>
      </c>
      <c r="D50" s="161" t="s">
        <v>544</v>
      </c>
      <c r="E50" s="162">
        <v>16</v>
      </c>
      <c r="F50" s="162"/>
      <c r="G50" s="289" t="s">
        <v>544</v>
      </c>
      <c r="H50" s="162" t="s">
        <v>544</v>
      </c>
      <c r="I50" s="163">
        <v>16</v>
      </c>
    </row>
    <row r="51" spans="1:9" ht="11.25" customHeight="1">
      <c r="A51" s="28" t="s">
        <v>17</v>
      </c>
      <c r="B51" s="67"/>
      <c r="C51" s="170">
        <v>499</v>
      </c>
      <c r="D51" s="174">
        <v>5154</v>
      </c>
      <c r="E51" s="163">
        <v>5053</v>
      </c>
      <c r="F51" s="163"/>
      <c r="G51" s="170">
        <v>16</v>
      </c>
      <c r="H51" s="163">
        <v>5171</v>
      </c>
      <c r="I51" s="163">
        <v>5194</v>
      </c>
    </row>
    <row r="52" spans="1:9" ht="11.25" customHeight="1">
      <c r="A52" s="28" t="s">
        <v>172</v>
      </c>
      <c r="B52" s="67"/>
      <c r="C52" s="289" t="s">
        <v>544</v>
      </c>
      <c r="D52" s="161" t="s">
        <v>544</v>
      </c>
      <c r="E52" s="162" t="s">
        <v>544</v>
      </c>
      <c r="F52" s="162"/>
      <c r="G52" s="289" t="s">
        <v>544</v>
      </c>
      <c r="H52" s="162" t="s">
        <v>544</v>
      </c>
      <c r="I52" s="162" t="s">
        <v>544</v>
      </c>
    </row>
    <row r="53" spans="1:9" ht="11.25" customHeight="1">
      <c r="A53" s="28" t="s">
        <v>173</v>
      </c>
      <c r="B53" s="67"/>
      <c r="C53" s="289">
        <v>18</v>
      </c>
      <c r="D53" s="161">
        <v>33</v>
      </c>
      <c r="E53" s="162">
        <v>45</v>
      </c>
      <c r="F53" s="162"/>
      <c r="G53" s="289">
        <v>134</v>
      </c>
      <c r="H53" s="162">
        <v>556</v>
      </c>
      <c r="I53" s="162">
        <v>41</v>
      </c>
    </row>
    <row r="54" spans="1:9" ht="11.25" customHeight="1">
      <c r="A54" s="33" t="s">
        <v>236</v>
      </c>
      <c r="B54" s="74"/>
      <c r="C54" s="296">
        <v>517</v>
      </c>
      <c r="D54" s="164">
        <v>5187</v>
      </c>
      <c r="E54" s="165">
        <v>5114</v>
      </c>
      <c r="F54" s="165"/>
      <c r="G54" s="296">
        <v>149</v>
      </c>
      <c r="H54" s="165">
        <v>5727</v>
      </c>
      <c r="I54" s="165">
        <v>5250</v>
      </c>
    </row>
    <row r="55" spans="1:9" ht="3" customHeight="1">
      <c r="A55" s="28"/>
      <c r="B55" s="67"/>
      <c r="C55" s="289"/>
      <c r="D55" s="161"/>
      <c r="E55" s="162"/>
      <c r="F55" s="162"/>
      <c r="G55" s="289"/>
      <c r="H55" s="162"/>
      <c r="I55" s="162"/>
    </row>
    <row r="56" spans="1:9" ht="11.25" customHeight="1">
      <c r="A56" s="33" t="s">
        <v>237</v>
      </c>
      <c r="B56" s="74"/>
      <c r="C56" s="289"/>
      <c r="D56" s="161"/>
      <c r="E56" s="162"/>
      <c r="F56" s="162"/>
      <c r="G56" s="289"/>
      <c r="H56" s="162"/>
      <c r="I56" s="162"/>
    </row>
    <row r="57" spans="1:9" ht="11.25" customHeight="1">
      <c r="A57" s="28" t="s">
        <v>43</v>
      </c>
      <c r="B57" s="67"/>
      <c r="C57" s="289" t="s">
        <v>544</v>
      </c>
      <c r="D57" s="161" t="s">
        <v>544</v>
      </c>
      <c r="E57" s="162">
        <v>-16</v>
      </c>
      <c r="F57" s="162"/>
      <c r="G57" s="289" t="s">
        <v>544</v>
      </c>
      <c r="H57" s="162" t="s">
        <v>544</v>
      </c>
      <c r="I57" s="162">
        <v>-16</v>
      </c>
    </row>
    <row r="58" spans="1:9" ht="11.25" customHeight="1">
      <c r="A58" s="28" t="s">
        <v>174</v>
      </c>
      <c r="B58" s="67"/>
      <c r="C58" s="289">
        <v>-20</v>
      </c>
      <c r="D58" s="161">
        <v>-47</v>
      </c>
      <c r="E58" s="162">
        <v>-179</v>
      </c>
      <c r="F58" s="162"/>
      <c r="G58" s="289">
        <v>-17</v>
      </c>
      <c r="H58" s="162">
        <v>-78</v>
      </c>
      <c r="I58" s="162">
        <v>-97</v>
      </c>
    </row>
    <row r="59" spans="1:9" ht="11.25" customHeight="1">
      <c r="A59" s="28" t="s">
        <v>175</v>
      </c>
      <c r="B59" s="67"/>
      <c r="C59" s="289" t="s">
        <v>544</v>
      </c>
      <c r="D59" s="161" t="s">
        <v>544</v>
      </c>
      <c r="E59" s="162" t="s">
        <v>544</v>
      </c>
      <c r="F59" s="162"/>
      <c r="G59" s="289" t="s">
        <v>544</v>
      </c>
      <c r="H59" s="162" t="s">
        <v>544</v>
      </c>
      <c r="I59" s="162" t="s">
        <v>544</v>
      </c>
    </row>
    <row r="60" spans="1:9" ht="11.25" customHeight="1">
      <c r="A60" s="28" t="s">
        <v>176</v>
      </c>
      <c r="B60" s="67"/>
      <c r="C60" s="289">
        <v>-71</v>
      </c>
      <c r="D60" s="161">
        <v>-317</v>
      </c>
      <c r="E60" s="162">
        <v>-441</v>
      </c>
      <c r="F60" s="162"/>
      <c r="G60" s="289">
        <v>324</v>
      </c>
      <c r="H60" s="162">
        <v>-620</v>
      </c>
      <c r="I60" s="162">
        <v>-447</v>
      </c>
    </row>
    <row r="61" spans="1:9" ht="11.25" customHeight="1">
      <c r="A61" s="33" t="s">
        <v>238</v>
      </c>
      <c r="B61" s="74"/>
      <c r="C61" s="296">
        <v>-91</v>
      </c>
      <c r="D61" s="164">
        <v>-364</v>
      </c>
      <c r="E61" s="165">
        <v>-636</v>
      </c>
      <c r="F61" s="165"/>
      <c r="G61" s="296">
        <v>307</v>
      </c>
      <c r="H61" s="165">
        <v>-698</v>
      </c>
      <c r="I61" s="165">
        <v>-560</v>
      </c>
    </row>
    <row r="62" spans="1:9" ht="3" customHeight="1">
      <c r="A62" s="28"/>
      <c r="B62" s="67"/>
      <c r="C62" s="296"/>
      <c r="D62" s="164"/>
      <c r="E62" s="165"/>
      <c r="F62" s="165"/>
      <c r="G62" s="296"/>
      <c r="H62" s="165"/>
      <c r="I62" s="165"/>
    </row>
    <row r="63" spans="1:9" ht="11.25" customHeight="1">
      <c r="A63" s="33" t="s">
        <v>177</v>
      </c>
      <c r="B63" s="74"/>
      <c r="C63" s="296">
        <v>426</v>
      </c>
      <c r="D63" s="164">
        <v>4823</v>
      </c>
      <c r="E63" s="165">
        <v>4478</v>
      </c>
      <c r="F63" s="165"/>
      <c r="G63" s="296">
        <v>457</v>
      </c>
      <c r="H63" s="165">
        <v>5029</v>
      </c>
      <c r="I63" s="165">
        <v>4691</v>
      </c>
    </row>
    <row r="64" spans="1:9" ht="3" customHeight="1">
      <c r="A64" s="28"/>
      <c r="B64" s="67"/>
      <c r="C64" s="289"/>
      <c r="D64" s="161"/>
      <c r="E64" s="162"/>
      <c r="F64" s="162"/>
      <c r="G64" s="289"/>
      <c r="H64" s="162"/>
      <c r="I64" s="162"/>
    </row>
    <row r="65" spans="1:9" ht="11.25" customHeight="1">
      <c r="A65" s="31" t="s">
        <v>178</v>
      </c>
      <c r="B65" s="30"/>
      <c r="C65" s="88">
        <v>-326</v>
      </c>
      <c r="D65" s="167">
        <v>954</v>
      </c>
      <c r="E65" s="168">
        <v>-445</v>
      </c>
      <c r="F65" s="168"/>
      <c r="G65" s="88">
        <v>-354</v>
      </c>
      <c r="H65" s="168">
        <v>1513</v>
      </c>
      <c r="I65" s="168">
        <v>333</v>
      </c>
    </row>
    <row r="66" spans="1:9" ht="11.25" customHeight="1">
      <c r="A66" s="28" t="s">
        <v>241</v>
      </c>
      <c r="B66" s="67"/>
      <c r="C66" s="170">
        <v>6053</v>
      </c>
      <c r="D66" s="174">
        <v>4773</v>
      </c>
      <c r="E66" s="163">
        <v>4773</v>
      </c>
      <c r="F66" s="163"/>
      <c r="G66" s="170">
        <v>6307</v>
      </c>
      <c r="H66" s="170">
        <v>4440</v>
      </c>
      <c r="I66" s="170">
        <v>4440</v>
      </c>
    </row>
    <row r="67" spans="1:9" ht="11.25" customHeight="1">
      <c r="A67" s="28" t="s">
        <v>242</v>
      </c>
      <c r="B67" s="67"/>
      <c r="C67" s="170">
        <v>5726</v>
      </c>
      <c r="D67" s="174">
        <v>5726</v>
      </c>
      <c r="E67" s="163">
        <v>4327</v>
      </c>
      <c r="F67" s="163"/>
      <c r="G67" s="170">
        <v>5953</v>
      </c>
      <c r="H67" s="170">
        <v>5953</v>
      </c>
      <c r="I67" s="170">
        <v>4773</v>
      </c>
    </row>
    <row r="68" spans="1:9" ht="3" customHeight="1">
      <c r="A68" s="28"/>
      <c r="B68" s="67"/>
      <c r="C68" s="170"/>
      <c r="D68" s="174"/>
      <c r="E68" s="163"/>
      <c r="F68" s="163"/>
      <c r="G68" s="170"/>
      <c r="H68" s="163"/>
      <c r="I68" s="163"/>
    </row>
    <row r="69" spans="1:9" ht="15" customHeight="1">
      <c r="A69" s="38" t="s">
        <v>136</v>
      </c>
      <c r="B69" s="81"/>
      <c r="C69" s="298"/>
      <c r="D69" s="180"/>
      <c r="E69" s="181"/>
      <c r="F69" s="181"/>
      <c r="G69" s="298"/>
      <c r="H69" s="181"/>
      <c r="I69" s="181"/>
    </row>
    <row r="70" spans="1:9" ht="3" customHeight="1">
      <c r="A70" s="28"/>
      <c r="B70" s="67"/>
      <c r="C70" s="170"/>
      <c r="D70" s="174"/>
      <c r="E70" s="163"/>
      <c r="F70" s="163"/>
      <c r="G70" s="170"/>
      <c r="H70" s="163"/>
      <c r="I70" s="163"/>
    </row>
    <row r="71" spans="1:9" ht="11.25" customHeight="1">
      <c r="A71" s="28" t="s">
        <v>25</v>
      </c>
      <c r="B71" s="67"/>
      <c r="C71" s="170">
        <v>-138</v>
      </c>
      <c r="D71" s="174">
        <v>-1619</v>
      </c>
      <c r="E71" s="163">
        <v>-1939</v>
      </c>
      <c r="F71" s="163"/>
      <c r="G71" s="170">
        <v>-335</v>
      </c>
      <c r="H71" s="163">
        <v>-1532</v>
      </c>
      <c r="I71" s="163">
        <v>-1291</v>
      </c>
    </row>
    <row r="72" spans="1:9" ht="11.25" customHeight="1">
      <c r="A72" s="28" t="s">
        <v>179</v>
      </c>
      <c r="B72" s="67"/>
      <c r="C72" s="170">
        <v>-531</v>
      </c>
      <c r="D72" s="174">
        <v>-1487</v>
      </c>
      <c r="E72" s="163">
        <v>-2094</v>
      </c>
      <c r="F72" s="163"/>
      <c r="G72" s="170">
        <v>-492</v>
      </c>
      <c r="H72" s="163">
        <v>-1605</v>
      </c>
      <c r="I72" s="163">
        <v>-2373</v>
      </c>
    </row>
    <row r="73" spans="1:9" ht="3" customHeight="1">
      <c r="A73" s="28"/>
      <c r="B73" s="67"/>
      <c r="C73" s="170"/>
      <c r="D73" s="174"/>
      <c r="E73" s="163"/>
      <c r="F73" s="163"/>
      <c r="G73" s="170"/>
      <c r="H73" s="163"/>
      <c r="I73" s="163"/>
    </row>
    <row r="74" spans="1:9" ht="11.25" customHeight="1">
      <c r="A74" s="31" t="s">
        <v>180</v>
      </c>
      <c r="B74" s="67">
        <v>4</v>
      </c>
      <c r="C74" s="260">
        <v>-669</v>
      </c>
      <c r="D74" s="176">
        <v>-3106</v>
      </c>
      <c r="E74" s="169">
        <v>-4033</v>
      </c>
      <c r="F74" s="169"/>
      <c r="G74" s="260">
        <v>-827</v>
      </c>
      <c r="H74" s="169">
        <v>-3137</v>
      </c>
      <c r="I74" s="169">
        <v>-3664</v>
      </c>
    </row>
    <row r="76" spans="1:9">
      <c r="A76" s="356" t="s">
        <v>641</v>
      </c>
    </row>
    <row r="77" spans="1:9">
      <c r="A77" s="356" t="s">
        <v>642</v>
      </c>
    </row>
    <row r="78" spans="1:9">
      <c r="A78" s="383" t="s">
        <v>637</v>
      </c>
      <c r="B78" s="66"/>
      <c r="C78" s="66"/>
      <c r="D78" s="62"/>
      <c r="E78" s="62"/>
      <c r="F78" s="62"/>
      <c r="G78" s="62"/>
      <c r="H78" s="62"/>
      <c r="I78" s="62"/>
    </row>
  </sheetData>
  <mergeCells count="5">
    <mergeCell ref="A5:A6"/>
    <mergeCell ref="F5:F6"/>
    <mergeCell ref="A2:I2"/>
    <mergeCell ref="C4:E4"/>
    <mergeCell ref="G4:I4"/>
  </mergeCells>
  <phoneticPr fontId="0" type="noConversion"/>
  <pageMargins left="0.75" right="0.75" top="1" bottom="1" header="0.5" footer="0.5"/>
  <pageSetup paperSize="9" scale="7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70"/>
  <sheetViews>
    <sheetView showGridLines="0" zoomScaleNormal="100" workbookViewId="0"/>
  </sheetViews>
  <sheetFormatPr defaultRowHeight="12.75"/>
  <cols>
    <col min="1" max="1" width="46.7109375" style="19" customWidth="1"/>
    <col min="2" max="2" width="4.140625" bestFit="1" customWidth="1"/>
    <col min="3" max="4" width="10.7109375" customWidth="1"/>
    <col min="5" max="5" width="10.7109375" style="37" customWidth="1"/>
    <col min="6" max="6" width="2.7109375" customWidth="1"/>
    <col min="7" max="7" width="10.7109375" customWidth="1"/>
    <col min="8" max="9" width="10.7109375" style="37" customWidth="1"/>
  </cols>
  <sheetData>
    <row r="1" spans="1:9">
      <c r="A1" s="271" t="s">
        <v>646</v>
      </c>
    </row>
    <row r="2" spans="1:9" s="5" customFormat="1" ht="15.75">
      <c r="A2" s="704" t="s">
        <v>190</v>
      </c>
      <c r="B2" s="704"/>
      <c r="C2" s="704"/>
      <c r="D2" s="704"/>
      <c r="E2" s="704"/>
      <c r="F2" s="704"/>
      <c r="G2" s="704"/>
      <c r="H2" s="704"/>
      <c r="I2" s="704"/>
    </row>
    <row r="3" spans="1:9" ht="3" customHeight="1">
      <c r="B3" s="62"/>
      <c r="C3" s="62"/>
      <c r="D3" s="62"/>
      <c r="E3" s="65"/>
    </row>
    <row r="4" spans="1:9" ht="11.25" customHeight="1">
      <c r="A4" s="18"/>
      <c r="C4" s="714" t="s">
        <v>541</v>
      </c>
      <c r="D4" s="714"/>
      <c r="E4" s="714"/>
      <c r="F4" s="1"/>
      <c r="G4" s="730" t="s">
        <v>526</v>
      </c>
      <c r="H4" s="730"/>
      <c r="I4" s="730"/>
    </row>
    <row r="5" spans="1:9" ht="25.5">
      <c r="A5" s="729"/>
      <c r="B5" s="309" t="s">
        <v>225</v>
      </c>
      <c r="C5" s="312" t="s">
        <v>547</v>
      </c>
      <c r="D5" s="314" t="s">
        <v>548</v>
      </c>
      <c r="E5" s="313" t="s">
        <v>567</v>
      </c>
      <c r="F5" s="725"/>
      <c r="G5" s="312" t="s">
        <v>547</v>
      </c>
      <c r="H5" s="316" t="s">
        <v>548</v>
      </c>
      <c r="I5" s="312" t="s">
        <v>568</v>
      </c>
    </row>
    <row r="6" spans="1:9" ht="11.25" customHeight="1">
      <c r="A6" s="729"/>
      <c r="B6" s="10"/>
      <c r="C6" s="311" t="s">
        <v>0</v>
      </c>
      <c r="D6" s="156" t="s">
        <v>0</v>
      </c>
      <c r="E6" s="311" t="s">
        <v>0</v>
      </c>
      <c r="F6" s="725"/>
      <c r="G6" s="311" t="s">
        <v>0</v>
      </c>
      <c r="H6" s="311" t="s">
        <v>0</v>
      </c>
      <c r="I6" s="311" t="s">
        <v>0</v>
      </c>
    </row>
    <row r="7" spans="1:9">
      <c r="A7" s="11" t="s">
        <v>227</v>
      </c>
      <c r="B7" s="21"/>
      <c r="C7" s="21"/>
      <c r="D7" s="8"/>
      <c r="E7" s="25"/>
      <c r="F7" s="26"/>
      <c r="G7" s="26"/>
      <c r="H7" s="25"/>
      <c r="I7" s="25"/>
    </row>
    <row r="8" spans="1:9" ht="11.25" customHeight="1">
      <c r="A8" s="33" t="s">
        <v>64</v>
      </c>
      <c r="B8" s="21"/>
      <c r="C8" s="21"/>
      <c r="D8" s="8"/>
      <c r="E8" s="25"/>
      <c r="F8" s="26"/>
      <c r="G8" s="26"/>
      <c r="H8" s="25"/>
      <c r="I8" s="25"/>
    </row>
    <row r="9" spans="1:9" ht="11.25" customHeight="1">
      <c r="A9" s="28" t="s">
        <v>9</v>
      </c>
      <c r="B9" s="82"/>
      <c r="C9" s="289">
        <v>1695</v>
      </c>
      <c r="D9" s="161">
        <v>6298</v>
      </c>
      <c r="E9" s="162">
        <v>7988</v>
      </c>
      <c r="F9" s="162"/>
      <c r="G9" s="289">
        <v>1787</v>
      </c>
      <c r="H9" s="162">
        <v>6577</v>
      </c>
      <c r="I9" s="162">
        <v>8560</v>
      </c>
    </row>
    <row r="10" spans="1:9" ht="11.25" customHeight="1">
      <c r="A10" s="28" t="s">
        <v>26</v>
      </c>
      <c r="B10" s="10"/>
      <c r="C10" s="289">
        <v>2222</v>
      </c>
      <c r="D10" s="161">
        <v>6191</v>
      </c>
      <c r="E10" s="162">
        <v>7820</v>
      </c>
      <c r="F10" s="162"/>
      <c r="G10" s="289">
        <v>2157</v>
      </c>
      <c r="H10" s="162">
        <v>5760</v>
      </c>
      <c r="I10" s="162">
        <v>7407</v>
      </c>
    </row>
    <row r="11" spans="1:9" ht="11.25" customHeight="1">
      <c r="A11" s="28" t="s">
        <v>27</v>
      </c>
      <c r="B11" s="10"/>
      <c r="C11" s="289">
        <v>80</v>
      </c>
      <c r="D11" s="161">
        <v>132</v>
      </c>
      <c r="E11" s="162">
        <v>399</v>
      </c>
      <c r="F11" s="162"/>
      <c r="G11" s="289">
        <v>22</v>
      </c>
      <c r="H11" s="162">
        <v>268</v>
      </c>
      <c r="I11" s="162">
        <v>895</v>
      </c>
    </row>
    <row r="12" spans="1:9" ht="11.25" customHeight="1">
      <c r="A12" s="28" t="s">
        <v>28</v>
      </c>
      <c r="B12" s="82"/>
      <c r="C12" s="289">
        <v>4141</v>
      </c>
      <c r="D12" s="161">
        <v>15687</v>
      </c>
      <c r="E12" s="162">
        <v>22158</v>
      </c>
      <c r="F12" s="162"/>
      <c r="G12" s="289">
        <v>5553</v>
      </c>
      <c r="H12" s="162">
        <v>16293</v>
      </c>
      <c r="I12" s="162">
        <v>21583</v>
      </c>
    </row>
    <row r="13" spans="1:9" ht="11.25" customHeight="1">
      <c r="A13" s="28" t="s">
        <v>121</v>
      </c>
      <c r="B13" s="82"/>
      <c r="C13" s="289">
        <v>114</v>
      </c>
      <c r="D13" s="161">
        <v>345</v>
      </c>
      <c r="E13" s="162">
        <v>547</v>
      </c>
      <c r="F13" s="162"/>
      <c r="G13" s="289">
        <v>151</v>
      </c>
      <c r="H13" s="162">
        <v>394</v>
      </c>
      <c r="I13" s="162">
        <v>635</v>
      </c>
    </row>
    <row r="14" spans="1:9" ht="11.25" customHeight="1">
      <c r="A14" s="28" t="s">
        <v>30</v>
      </c>
      <c r="B14" s="10"/>
      <c r="C14" s="289">
        <v>1496</v>
      </c>
      <c r="D14" s="161">
        <v>3931</v>
      </c>
      <c r="E14" s="162">
        <v>5558</v>
      </c>
      <c r="F14" s="162"/>
      <c r="G14" s="289">
        <v>877</v>
      </c>
      <c r="H14" s="162">
        <v>3003</v>
      </c>
      <c r="I14" s="162">
        <v>4126</v>
      </c>
    </row>
    <row r="15" spans="1:9" ht="11.25" customHeight="1">
      <c r="A15" s="28" t="s">
        <v>122</v>
      </c>
      <c r="B15" s="10"/>
      <c r="C15" s="289">
        <v>262</v>
      </c>
      <c r="D15" s="161">
        <v>704</v>
      </c>
      <c r="E15" s="162">
        <v>1044</v>
      </c>
      <c r="F15" s="162"/>
      <c r="G15" s="289">
        <v>242</v>
      </c>
      <c r="H15" s="162">
        <v>742</v>
      </c>
      <c r="I15" s="162">
        <v>1110</v>
      </c>
    </row>
    <row r="16" spans="1:9" s="39" customFormat="1" ht="11.25" customHeight="1">
      <c r="A16" s="33" t="s">
        <v>187</v>
      </c>
      <c r="B16" s="10">
        <v>2</v>
      </c>
      <c r="C16" s="296">
        <v>10011</v>
      </c>
      <c r="D16" s="164">
        <v>33289</v>
      </c>
      <c r="E16" s="165">
        <v>45515</v>
      </c>
      <c r="F16" s="165"/>
      <c r="G16" s="296">
        <v>10788</v>
      </c>
      <c r="H16" s="165">
        <v>33035</v>
      </c>
      <c r="I16" s="165">
        <v>44316</v>
      </c>
    </row>
    <row r="17" spans="1:9" ht="3" customHeight="1">
      <c r="A17" s="28"/>
      <c r="B17" s="10"/>
      <c r="C17" s="289"/>
      <c r="D17" s="161"/>
      <c r="E17" s="162"/>
      <c r="F17" s="162"/>
      <c r="G17" s="289"/>
      <c r="H17" s="162"/>
      <c r="I17" s="162"/>
    </row>
    <row r="18" spans="1:9" ht="11.25" customHeight="1">
      <c r="A18" s="33" t="s">
        <v>230</v>
      </c>
      <c r="B18" s="10"/>
      <c r="C18" s="289"/>
      <c r="D18" s="161"/>
      <c r="E18" s="162"/>
      <c r="F18" s="162"/>
      <c r="G18" s="289"/>
      <c r="H18" s="162"/>
      <c r="I18" s="162"/>
    </row>
    <row r="19" spans="1:9" ht="11.25" customHeight="1">
      <c r="A19" s="28" t="s">
        <v>33</v>
      </c>
      <c r="B19" s="10"/>
      <c r="C19" s="289">
        <v>3173</v>
      </c>
      <c r="D19" s="161">
        <v>9627</v>
      </c>
      <c r="E19" s="162">
        <v>13290</v>
      </c>
      <c r="F19" s="162"/>
      <c r="G19" s="289">
        <v>3110</v>
      </c>
      <c r="H19" s="162">
        <v>9484</v>
      </c>
      <c r="I19" s="162">
        <v>12627</v>
      </c>
    </row>
    <row r="20" spans="1:9" ht="11.25" customHeight="1">
      <c r="A20" s="28" t="s">
        <v>35</v>
      </c>
      <c r="B20" s="10"/>
      <c r="C20" s="289"/>
      <c r="D20" s="161"/>
      <c r="E20" s="162"/>
      <c r="F20" s="162"/>
      <c r="G20" s="289"/>
      <c r="H20" s="162"/>
      <c r="I20" s="162"/>
    </row>
    <row r="21" spans="1:9" ht="11.25" customHeight="1">
      <c r="A21" s="42" t="s">
        <v>123</v>
      </c>
      <c r="B21" s="10"/>
      <c r="C21" s="289">
        <v>322</v>
      </c>
      <c r="D21" s="161">
        <v>981</v>
      </c>
      <c r="E21" s="162">
        <v>1350</v>
      </c>
      <c r="F21" s="162"/>
      <c r="G21" s="289">
        <v>309</v>
      </c>
      <c r="H21" s="162">
        <v>942</v>
      </c>
      <c r="I21" s="162">
        <v>1296</v>
      </c>
    </row>
    <row r="22" spans="1:9" ht="11.25" customHeight="1">
      <c r="A22" s="42" t="s">
        <v>124</v>
      </c>
      <c r="B22" s="10"/>
      <c r="C22" s="289">
        <v>51</v>
      </c>
      <c r="D22" s="161">
        <v>161</v>
      </c>
      <c r="E22" s="162">
        <v>218</v>
      </c>
      <c r="F22" s="162"/>
      <c r="G22" s="289">
        <v>32</v>
      </c>
      <c r="H22" s="162">
        <v>141</v>
      </c>
      <c r="I22" s="162">
        <v>218</v>
      </c>
    </row>
    <row r="23" spans="1:9" ht="11.25" customHeight="1">
      <c r="A23" s="41" t="s">
        <v>125</v>
      </c>
      <c r="B23" s="10"/>
      <c r="C23" s="289">
        <v>48</v>
      </c>
      <c r="D23" s="161">
        <v>170</v>
      </c>
      <c r="E23" s="162">
        <v>252</v>
      </c>
      <c r="F23" s="162"/>
      <c r="G23" s="289">
        <v>58</v>
      </c>
      <c r="H23" s="162">
        <v>184</v>
      </c>
      <c r="I23" s="162">
        <v>257</v>
      </c>
    </row>
    <row r="24" spans="1:9" ht="11.25" customHeight="1">
      <c r="A24" s="28" t="s">
        <v>34</v>
      </c>
      <c r="B24" s="82"/>
      <c r="C24" s="289">
        <v>837</v>
      </c>
      <c r="D24" s="161">
        <v>2517</v>
      </c>
      <c r="E24" s="162">
        <v>3508</v>
      </c>
      <c r="F24" s="162"/>
      <c r="G24" s="289">
        <v>837</v>
      </c>
      <c r="H24" s="162">
        <v>2579</v>
      </c>
      <c r="I24" s="162">
        <v>3354</v>
      </c>
    </row>
    <row r="25" spans="1:9" ht="11.25" customHeight="1">
      <c r="A25" s="28" t="s">
        <v>61</v>
      </c>
      <c r="B25" s="10"/>
      <c r="C25" s="289">
        <v>778</v>
      </c>
      <c r="D25" s="161">
        <v>2346</v>
      </c>
      <c r="E25" s="162">
        <v>3330</v>
      </c>
      <c r="F25" s="162"/>
      <c r="G25" s="289">
        <v>731</v>
      </c>
      <c r="H25" s="162">
        <v>2191</v>
      </c>
      <c r="I25" s="162">
        <v>3179</v>
      </c>
    </row>
    <row r="26" spans="1:9" ht="11.25" customHeight="1">
      <c r="A26" s="28" t="s">
        <v>36</v>
      </c>
      <c r="B26" s="10"/>
      <c r="C26" s="289">
        <v>3683</v>
      </c>
      <c r="D26" s="161">
        <v>14573</v>
      </c>
      <c r="E26" s="162">
        <v>20961</v>
      </c>
      <c r="F26" s="162"/>
      <c r="G26" s="289">
        <v>4971</v>
      </c>
      <c r="H26" s="162">
        <v>14938</v>
      </c>
      <c r="I26" s="162">
        <v>20279</v>
      </c>
    </row>
    <row r="27" spans="1:9" ht="11.25" customHeight="1">
      <c r="A27" s="28" t="s">
        <v>37</v>
      </c>
      <c r="B27" s="10"/>
      <c r="C27" s="289">
        <v>399</v>
      </c>
      <c r="D27" s="161">
        <v>1212</v>
      </c>
      <c r="E27" s="162">
        <v>1677</v>
      </c>
      <c r="F27" s="162"/>
      <c r="G27" s="289">
        <v>403</v>
      </c>
      <c r="H27" s="162">
        <v>1232</v>
      </c>
      <c r="I27" s="162">
        <v>1643</v>
      </c>
    </row>
    <row r="28" spans="1:9" s="37" customFormat="1" ht="11.25" customHeight="1">
      <c r="A28" s="28" t="s">
        <v>38</v>
      </c>
      <c r="B28" s="67"/>
      <c r="C28" s="289" t="s">
        <v>544</v>
      </c>
      <c r="D28" s="161" t="s">
        <v>544</v>
      </c>
      <c r="E28" s="289" t="s">
        <v>544</v>
      </c>
      <c r="F28" s="289"/>
      <c r="G28" s="289" t="s">
        <v>544</v>
      </c>
      <c r="H28" s="289" t="s">
        <v>544</v>
      </c>
      <c r="I28" s="289" t="s">
        <v>544</v>
      </c>
    </row>
    <row r="29" spans="1:9" ht="11.25" customHeight="1">
      <c r="A29" s="28" t="s">
        <v>39</v>
      </c>
      <c r="B29" s="15">
        <v>3</v>
      </c>
      <c r="C29" s="289">
        <v>1186</v>
      </c>
      <c r="D29" s="161">
        <v>3094</v>
      </c>
      <c r="E29" s="162">
        <v>3983</v>
      </c>
      <c r="F29" s="162"/>
      <c r="G29" s="289">
        <v>1135</v>
      </c>
      <c r="H29" s="162">
        <v>2889</v>
      </c>
      <c r="I29" s="162">
        <v>3683</v>
      </c>
    </row>
    <row r="30" spans="1:9" ht="11.25" customHeight="1">
      <c r="A30" s="28" t="s">
        <v>40</v>
      </c>
      <c r="B30" s="15">
        <v>3</v>
      </c>
      <c r="C30" s="289">
        <v>87</v>
      </c>
      <c r="D30" s="161">
        <v>222</v>
      </c>
      <c r="E30" s="162">
        <v>407</v>
      </c>
      <c r="F30" s="162"/>
      <c r="G30" s="289">
        <v>66</v>
      </c>
      <c r="H30" s="162">
        <v>210</v>
      </c>
      <c r="I30" s="162">
        <v>340</v>
      </c>
    </row>
    <row r="31" spans="1:9" s="39" customFormat="1" ht="11.25" customHeight="1">
      <c r="A31" s="33" t="s">
        <v>32</v>
      </c>
      <c r="B31" s="15"/>
      <c r="C31" s="296">
        <v>10564</v>
      </c>
      <c r="D31" s="164">
        <v>34904</v>
      </c>
      <c r="E31" s="165">
        <v>48976</v>
      </c>
      <c r="F31" s="165"/>
      <c r="G31" s="296">
        <v>11652</v>
      </c>
      <c r="H31" s="165">
        <v>34791</v>
      </c>
      <c r="I31" s="165">
        <v>46875</v>
      </c>
    </row>
    <row r="32" spans="1:9" ht="3" customHeight="1">
      <c r="A32" s="28"/>
      <c r="B32" s="15"/>
      <c r="C32" s="289"/>
      <c r="D32" s="161"/>
      <c r="E32" s="162"/>
      <c r="F32" s="162"/>
      <c r="G32" s="289"/>
      <c r="H32" s="162"/>
      <c r="I32" s="162"/>
    </row>
    <row r="33" spans="1:9" s="40" customFormat="1" ht="11.25" customHeight="1">
      <c r="A33" s="31" t="s">
        <v>126</v>
      </c>
      <c r="B33" s="15">
        <v>4</v>
      </c>
      <c r="C33" s="88">
        <v>-554</v>
      </c>
      <c r="D33" s="167">
        <v>-1615</v>
      </c>
      <c r="E33" s="168">
        <v>-3462</v>
      </c>
      <c r="F33" s="168"/>
      <c r="G33" s="88">
        <v>-863</v>
      </c>
      <c r="H33" s="168">
        <v>-1755</v>
      </c>
      <c r="I33" s="168">
        <v>-2559</v>
      </c>
    </row>
    <row r="34" spans="1:9" ht="3" customHeight="1">
      <c r="A34" s="28"/>
      <c r="B34" s="15"/>
      <c r="C34" s="289"/>
      <c r="D34" s="161"/>
      <c r="E34" s="162"/>
      <c r="F34" s="162"/>
      <c r="G34" s="289"/>
      <c r="H34" s="162"/>
      <c r="I34" s="162"/>
    </row>
    <row r="35" spans="1:9" ht="11.25" customHeight="1">
      <c r="A35" s="227" t="s">
        <v>510</v>
      </c>
      <c r="B35" s="15"/>
      <c r="C35" s="289"/>
      <c r="D35" s="161"/>
      <c r="E35" s="162"/>
      <c r="F35" s="162"/>
      <c r="G35" s="289"/>
      <c r="H35" s="162"/>
      <c r="I35" s="162"/>
    </row>
    <row r="36" spans="1:9" ht="11.25" customHeight="1">
      <c r="A36" s="28" t="s">
        <v>267</v>
      </c>
      <c r="B36" s="15"/>
      <c r="C36" s="289">
        <v>148</v>
      </c>
      <c r="D36" s="161">
        <v>367</v>
      </c>
      <c r="E36" s="162">
        <v>71</v>
      </c>
      <c r="F36" s="162"/>
      <c r="G36" s="289">
        <v>-164</v>
      </c>
      <c r="H36" s="162">
        <v>-97</v>
      </c>
      <c r="I36" s="162">
        <v>-131</v>
      </c>
    </row>
    <row r="37" spans="1:9" ht="11.25" customHeight="1">
      <c r="A37" s="28" t="s">
        <v>511</v>
      </c>
      <c r="B37" s="15"/>
      <c r="C37" s="289">
        <v>-47</v>
      </c>
      <c r="D37" s="161">
        <v>539</v>
      </c>
      <c r="E37" s="162">
        <v>329</v>
      </c>
      <c r="F37" s="162"/>
      <c r="G37" s="289">
        <v>-322</v>
      </c>
      <c r="H37" s="162">
        <v>-581</v>
      </c>
      <c r="I37" s="162">
        <v>-610</v>
      </c>
    </row>
    <row r="38" spans="1:9" ht="11.25" customHeight="1">
      <c r="A38" s="28" t="s">
        <v>127</v>
      </c>
      <c r="B38" s="15"/>
      <c r="C38" s="289">
        <v>-7</v>
      </c>
      <c r="D38" s="161">
        <v>-17</v>
      </c>
      <c r="E38" s="162">
        <v>-25</v>
      </c>
      <c r="F38" s="162"/>
      <c r="G38" s="289">
        <v>-4</v>
      </c>
      <c r="H38" s="162">
        <v>-12</v>
      </c>
      <c r="I38" s="162">
        <v>-68</v>
      </c>
    </row>
    <row r="39" spans="1:9" ht="11.25" customHeight="1">
      <c r="A39" s="28" t="s">
        <v>529</v>
      </c>
      <c r="B39" s="15"/>
      <c r="C39" s="289">
        <v>43</v>
      </c>
      <c r="D39" s="161">
        <v>235</v>
      </c>
      <c r="E39" s="162" t="s">
        <v>544</v>
      </c>
      <c r="F39" s="162"/>
      <c r="G39" s="289">
        <v>-437</v>
      </c>
      <c r="H39" s="289">
        <v>-112</v>
      </c>
      <c r="I39" s="162">
        <v>-743</v>
      </c>
    </row>
    <row r="40" spans="1:9" s="39" customFormat="1" ht="11.25" customHeight="1">
      <c r="A40" s="33" t="s">
        <v>128</v>
      </c>
      <c r="B40" s="15"/>
      <c r="C40" s="296">
        <v>138</v>
      </c>
      <c r="D40" s="164">
        <v>1124</v>
      </c>
      <c r="E40" s="165">
        <v>374</v>
      </c>
      <c r="F40" s="165"/>
      <c r="G40" s="296">
        <v>-927</v>
      </c>
      <c r="H40" s="296">
        <v>-802</v>
      </c>
      <c r="I40" s="165">
        <v>-1552</v>
      </c>
    </row>
    <row r="41" spans="1:9" ht="3" customHeight="1">
      <c r="A41" s="28"/>
      <c r="B41" s="15"/>
      <c r="C41" s="289"/>
      <c r="D41" s="161"/>
      <c r="E41" s="162"/>
      <c r="F41" s="162"/>
      <c r="G41" s="289"/>
      <c r="H41" s="162"/>
      <c r="I41" s="162"/>
    </row>
    <row r="42" spans="1:9" s="39" customFormat="1" ht="11.25" customHeight="1">
      <c r="A42" s="33" t="s">
        <v>129</v>
      </c>
      <c r="B42" s="15"/>
      <c r="C42" s="296">
        <v>-416</v>
      </c>
      <c r="D42" s="164">
        <v>-490</v>
      </c>
      <c r="E42" s="165">
        <v>-3087</v>
      </c>
      <c r="F42" s="165"/>
      <c r="G42" s="296">
        <v>-1791</v>
      </c>
      <c r="H42" s="296">
        <v>-2558</v>
      </c>
      <c r="I42" s="165">
        <v>-4111</v>
      </c>
    </row>
    <row r="43" spans="1:9" ht="3" customHeight="1">
      <c r="A43" s="28"/>
      <c r="B43" s="15"/>
      <c r="C43" s="289"/>
      <c r="D43" s="161"/>
      <c r="E43" s="162"/>
      <c r="F43" s="162"/>
      <c r="G43" s="289"/>
      <c r="H43" s="162"/>
      <c r="I43" s="162"/>
    </row>
    <row r="44" spans="1:9" ht="11.25" customHeight="1">
      <c r="A44" s="33" t="s">
        <v>130</v>
      </c>
      <c r="B44" s="15"/>
      <c r="C44" s="289"/>
      <c r="D44" s="161"/>
      <c r="E44" s="162"/>
      <c r="F44" s="162"/>
      <c r="G44" s="289"/>
      <c r="H44" s="162"/>
      <c r="I44" s="162"/>
    </row>
    <row r="45" spans="1:9" ht="11.25" customHeight="1">
      <c r="A45" s="228" t="s">
        <v>512</v>
      </c>
      <c r="B45" s="15"/>
      <c r="C45" s="289"/>
      <c r="D45" s="161"/>
      <c r="E45" s="162"/>
      <c r="F45" s="162"/>
      <c r="G45" s="289"/>
      <c r="H45" s="162"/>
      <c r="I45" s="162"/>
    </row>
    <row r="46" spans="1:9" ht="11.25" customHeight="1">
      <c r="A46" s="28" t="s">
        <v>131</v>
      </c>
      <c r="B46" s="15"/>
      <c r="C46" s="289">
        <v>-105</v>
      </c>
      <c r="D46" s="161">
        <v>-216</v>
      </c>
      <c r="E46" s="162">
        <v>838</v>
      </c>
      <c r="F46" s="162"/>
      <c r="G46" s="289">
        <v>-1216</v>
      </c>
      <c r="H46" s="289">
        <v>-1303</v>
      </c>
      <c r="I46" s="289">
        <v>-4176</v>
      </c>
    </row>
    <row r="47" spans="1:9" ht="11.25" customHeight="1">
      <c r="A47" s="28" t="s">
        <v>132</v>
      </c>
      <c r="B47" s="15"/>
      <c r="C47" s="289">
        <v>14</v>
      </c>
      <c r="D47" s="161">
        <v>877</v>
      </c>
      <c r="E47" s="162">
        <v>50</v>
      </c>
      <c r="F47" s="162"/>
      <c r="G47" s="289">
        <v>1075</v>
      </c>
      <c r="H47" s="289">
        <v>1943</v>
      </c>
      <c r="I47" s="289">
        <v>1854</v>
      </c>
    </row>
    <row r="48" spans="1:9" ht="11.25" customHeight="1">
      <c r="A48" s="28" t="s">
        <v>133</v>
      </c>
      <c r="B48" s="15"/>
      <c r="C48" s="289" t="s">
        <v>544</v>
      </c>
      <c r="D48" s="161" t="s">
        <v>544</v>
      </c>
      <c r="E48" s="162" t="s">
        <v>544</v>
      </c>
      <c r="F48" s="162"/>
      <c r="G48" s="289" t="s">
        <v>544</v>
      </c>
      <c r="H48" s="289" t="s">
        <v>544</v>
      </c>
      <c r="I48" s="162" t="s">
        <v>544</v>
      </c>
    </row>
    <row r="49" spans="1:9" ht="11.25" customHeight="1">
      <c r="A49" s="33" t="s">
        <v>134</v>
      </c>
      <c r="B49" s="15"/>
      <c r="C49" s="296">
        <v>-90</v>
      </c>
      <c r="D49" s="164">
        <v>661</v>
      </c>
      <c r="E49" s="165">
        <v>888</v>
      </c>
      <c r="F49" s="165"/>
      <c r="G49" s="296">
        <v>-142</v>
      </c>
      <c r="H49" s="296">
        <v>640</v>
      </c>
      <c r="I49" s="165">
        <v>-2322</v>
      </c>
    </row>
    <row r="50" spans="1:9" ht="3" customHeight="1">
      <c r="A50" s="28"/>
      <c r="B50" s="15"/>
      <c r="C50" s="296"/>
      <c r="D50" s="164"/>
      <c r="E50" s="165"/>
      <c r="F50" s="165"/>
      <c r="G50" s="296"/>
      <c r="H50" s="165"/>
      <c r="I50" s="165"/>
    </row>
    <row r="51" spans="1:9" ht="11.25" customHeight="1">
      <c r="A51" s="33" t="s">
        <v>135</v>
      </c>
      <c r="B51" s="15">
        <v>4</v>
      </c>
      <c r="C51" s="296">
        <v>-506</v>
      </c>
      <c r="D51" s="164">
        <v>171</v>
      </c>
      <c r="E51" s="165">
        <v>-2199</v>
      </c>
      <c r="F51" s="165"/>
      <c r="G51" s="296">
        <v>-1932</v>
      </c>
      <c r="H51" s="296">
        <v>-1918</v>
      </c>
      <c r="I51" s="165">
        <v>-6433</v>
      </c>
    </row>
    <row r="52" spans="1:9" ht="3" customHeight="1">
      <c r="A52" s="28"/>
      <c r="B52" s="15"/>
      <c r="C52" s="86"/>
      <c r="D52" s="87"/>
      <c r="E52" s="171"/>
      <c r="F52" s="171"/>
      <c r="G52" s="86"/>
      <c r="H52" s="171"/>
      <c r="I52" s="171"/>
    </row>
    <row r="53" spans="1:9" ht="15" customHeight="1">
      <c r="A53" s="38" t="s">
        <v>136</v>
      </c>
      <c r="B53" s="73"/>
      <c r="C53" s="297"/>
      <c r="D53" s="172"/>
      <c r="E53" s="173"/>
      <c r="F53" s="173"/>
      <c r="G53" s="297"/>
      <c r="H53" s="173"/>
      <c r="I53" s="173"/>
    </row>
    <row r="54" spans="1:9" ht="3" customHeight="1">
      <c r="A54" s="28"/>
      <c r="B54" s="15"/>
      <c r="C54" s="86"/>
      <c r="D54" s="87"/>
      <c r="E54" s="171"/>
      <c r="F54" s="171"/>
      <c r="G54" s="86"/>
      <c r="H54" s="171"/>
      <c r="I54" s="171"/>
    </row>
    <row r="55" spans="1:9" ht="11.25" customHeight="1">
      <c r="A55" s="31" t="s">
        <v>126</v>
      </c>
      <c r="B55" s="15">
        <v>4</v>
      </c>
      <c r="C55" s="88">
        <v>-554</v>
      </c>
      <c r="D55" s="167">
        <v>-1615</v>
      </c>
      <c r="E55" s="168">
        <v>-3462</v>
      </c>
      <c r="F55" s="168"/>
      <c r="G55" s="88">
        <v>-863</v>
      </c>
      <c r="H55" s="168">
        <v>-1755</v>
      </c>
      <c r="I55" s="168">
        <v>-2559</v>
      </c>
    </row>
    <row r="56" spans="1:9" ht="3" customHeight="1">
      <c r="A56" s="28"/>
      <c r="B56" s="15"/>
      <c r="C56" s="289"/>
      <c r="D56" s="161"/>
      <c r="E56" s="162"/>
      <c r="F56" s="162"/>
      <c r="G56" s="289"/>
      <c r="H56" s="162"/>
      <c r="I56" s="162"/>
    </row>
    <row r="57" spans="1:9" ht="11.25" customHeight="1">
      <c r="A57" s="28" t="s">
        <v>222</v>
      </c>
      <c r="B57" s="15"/>
      <c r="C57" s="289"/>
      <c r="D57" s="161"/>
      <c r="E57" s="162"/>
      <c r="F57" s="162"/>
      <c r="G57" s="289"/>
      <c r="H57" s="162"/>
      <c r="I57" s="162"/>
    </row>
    <row r="58" spans="1:9" ht="11.25" customHeight="1">
      <c r="A58" s="28" t="s">
        <v>62</v>
      </c>
      <c r="B58" s="15"/>
      <c r="C58" s="289">
        <v>1189</v>
      </c>
      <c r="D58" s="161">
        <v>3398</v>
      </c>
      <c r="E58" s="162">
        <v>5561</v>
      </c>
      <c r="F58" s="162"/>
      <c r="G58" s="289">
        <v>1069</v>
      </c>
      <c r="H58" s="162">
        <v>3558</v>
      </c>
      <c r="I58" s="162">
        <v>5237</v>
      </c>
    </row>
    <row r="59" spans="1:9" ht="11.25" customHeight="1">
      <c r="A59" s="28" t="s">
        <v>137</v>
      </c>
      <c r="B59" s="15"/>
      <c r="C59" s="289">
        <v>135</v>
      </c>
      <c r="D59" s="161">
        <v>-264</v>
      </c>
      <c r="E59" s="162">
        <v>213</v>
      </c>
      <c r="F59" s="162"/>
      <c r="G59" s="289">
        <v>717</v>
      </c>
      <c r="H59" s="162">
        <v>534</v>
      </c>
      <c r="I59" s="162">
        <v>1024</v>
      </c>
    </row>
    <row r="60" spans="1:9" ht="11.25" customHeight="1">
      <c r="A60" s="28" t="s">
        <v>138</v>
      </c>
      <c r="B60" s="15"/>
      <c r="C60" s="289">
        <v>29</v>
      </c>
      <c r="D60" s="161">
        <v>405</v>
      </c>
      <c r="E60" s="162">
        <v>363</v>
      </c>
      <c r="F60" s="162"/>
      <c r="G60" s="289">
        <v>29</v>
      </c>
      <c r="H60" s="162">
        <v>96</v>
      </c>
      <c r="I60" s="162">
        <v>171</v>
      </c>
    </row>
    <row r="61" spans="1:9" ht="11.25" customHeight="1">
      <c r="A61" s="33" t="s">
        <v>139</v>
      </c>
      <c r="B61" s="15"/>
      <c r="C61" s="289"/>
      <c r="D61" s="161"/>
      <c r="E61" s="162"/>
      <c r="F61" s="162"/>
      <c r="G61" s="289"/>
      <c r="H61" s="162"/>
      <c r="I61" s="162"/>
    </row>
    <row r="62" spans="1:9" ht="11.25" customHeight="1">
      <c r="A62" s="28" t="s">
        <v>63</v>
      </c>
      <c r="B62" s="15"/>
      <c r="C62" s="289">
        <v>169</v>
      </c>
      <c r="D62" s="161">
        <v>438</v>
      </c>
      <c r="E62" s="162">
        <v>888</v>
      </c>
      <c r="F62" s="162"/>
      <c r="G62" s="289">
        <v>126</v>
      </c>
      <c r="H62" s="162">
        <v>439</v>
      </c>
      <c r="I62" s="162">
        <v>701</v>
      </c>
    </row>
    <row r="63" spans="1:9" ht="11.25" customHeight="1">
      <c r="A63" s="28" t="s">
        <v>140</v>
      </c>
      <c r="B63" s="15"/>
      <c r="C63" s="289">
        <v>837</v>
      </c>
      <c r="D63" s="161">
        <v>2517</v>
      </c>
      <c r="E63" s="162">
        <v>3508</v>
      </c>
      <c r="F63" s="162"/>
      <c r="G63" s="289">
        <v>837</v>
      </c>
      <c r="H63" s="162">
        <v>2579</v>
      </c>
      <c r="I63" s="162">
        <v>3354</v>
      </c>
    </row>
    <row r="64" spans="1:9" ht="11.25" customHeight="1">
      <c r="A64" s="33" t="s">
        <v>141</v>
      </c>
      <c r="B64" s="15"/>
      <c r="C64" s="296">
        <v>348</v>
      </c>
      <c r="D64" s="164">
        <v>585</v>
      </c>
      <c r="E64" s="165">
        <v>1740</v>
      </c>
      <c r="F64" s="165"/>
      <c r="G64" s="296">
        <v>852</v>
      </c>
      <c r="H64" s="165">
        <v>1170</v>
      </c>
      <c r="I64" s="165">
        <v>2376</v>
      </c>
    </row>
    <row r="65" spans="1:9" ht="3" customHeight="1">
      <c r="A65" s="28"/>
      <c r="B65" s="15"/>
      <c r="C65" s="289" t="s">
        <v>544</v>
      </c>
      <c r="D65" s="161" t="s">
        <v>544</v>
      </c>
      <c r="E65" s="162"/>
      <c r="F65" s="162"/>
      <c r="G65" s="289" t="s">
        <v>544</v>
      </c>
      <c r="H65" s="162"/>
      <c r="I65" s="162"/>
    </row>
    <row r="66" spans="1:9" ht="11.25" customHeight="1">
      <c r="A66" s="33" t="s">
        <v>142</v>
      </c>
      <c r="B66" s="15">
        <v>4</v>
      </c>
      <c r="C66" s="296">
        <v>-902</v>
      </c>
      <c r="D66" s="164">
        <v>-2199</v>
      </c>
      <c r="E66" s="165">
        <v>-5202</v>
      </c>
      <c r="F66" s="165"/>
      <c r="G66" s="296">
        <v>-1716</v>
      </c>
      <c r="H66" s="165">
        <v>-2926</v>
      </c>
      <c r="I66" s="165">
        <v>-4935</v>
      </c>
    </row>
    <row r="68" spans="1:9">
      <c r="A68" s="356" t="s">
        <v>641</v>
      </c>
      <c r="B68" s="19"/>
      <c r="C68" s="19"/>
      <c r="E68"/>
      <c r="H68"/>
      <c r="I68"/>
    </row>
    <row r="69" spans="1:9">
      <c r="A69" s="356" t="s">
        <v>642</v>
      </c>
      <c r="B69" s="19"/>
      <c r="C69" s="19"/>
      <c r="E69"/>
      <c r="H69"/>
      <c r="I69"/>
    </row>
    <row r="70" spans="1:9">
      <c r="A70" s="383" t="s">
        <v>637</v>
      </c>
      <c r="B70" s="66"/>
      <c r="C70" s="66"/>
      <c r="D70" s="62"/>
      <c r="E70" s="62"/>
      <c r="F70" s="62"/>
      <c r="G70" s="62"/>
      <c r="H70" s="62"/>
      <c r="I70" s="62"/>
    </row>
  </sheetData>
  <mergeCells count="5">
    <mergeCell ref="A5:A6"/>
    <mergeCell ref="A2:I2"/>
    <mergeCell ref="G4:I4"/>
    <mergeCell ref="C4:E4"/>
    <mergeCell ref="F5:F6"/>
  </mergeCells>
  <phoneticPr fontId="0" type="noConversion"/>
  <pageMargins left="0.75" right="0.75" top="1" bottom="1" header="0.5" footer="0.5"/>
  <pageSetup paperSize="9" scale="7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26"/>
  <sheetViews>
    <sheetView showGridLines="0" zoomScaleNormal="100" workbookViewId="0"/>
  </sheetViews>
  <sheetFormatPr defaultRowHeight="11.25"/>
  <cols>
    <col min="1" max="1" width="37" style="12" customWidth="1"/>
    <col min="2" max="2" width="4.140625" style="5" bestFit="1" customWidth="1"/>
    <col min="3" max="3" width="10.7109375" style="5" customWidth="1"/>
    <col min="4" max="4" width="10.7109375" style="28" customWidth="1"/>
    <col min="5" max="5" width="2.7109375" style="5" customWidth="1"/>
    <col min="6" max="7" width="10.7109375" style="5" customWidth="1"/>
    <col min="8" max="16384" width="9.140625" style="5"/>
  </cols>
  <sheetData>
    <row r="1" spans="1:9" ht="12.75">
      <c r="A1" s="272" t="s">
        <v>647</v>
      </c>
    </row>
    <row r="2" spans="1:9" ht="15.75">
      <c r="A2" s="704" t="s">
        <v>191</v>
      </c>
      <c r="B2" s="704"/>
      <c r="C2" s="704"/>
      <c r="D2" s="704"/>
      <c r="E2" s="704"/>
      <c r="F2" s="704"/>
      <c r="G2" s="704"/>
    </row>
    <row r="3" spans="1:9" ht="3" customHeight="1">
      <c r="B3" s="210"/>
    </row>
    <row r="4" spans="1:9" ht="11.25" customHeight="1">
      <c r="A4" s="27"/>
      <c r="B4" s="107"/>
      <c r="C4" s="728" t="s">
        <v>507</v>
      </c>
      <c r="D4" s="728"/>
      <c r="E4" s="728"/>
      <c r="F4" s="728"/>
      <c r="G4" s="728"/>
    </row>
    <row r="5" spans="1:9">
      <c r="A5" s="729"/>
      <c r="B5" s="10"/>
      <c r="C5" s="207" t="s">
        <v>550</v>
      </c>
      <c r="D5" s="208" t="s">
        <v>506</v>
      </c>
      <c r="E5" s="725"/>
      <c r="F5" s="208" t="s">
        <v>550</v>
      </c>
      <c r="G5" s="209" t="s">
        <v>506</v>
      </c>
      <c r="H5" s="15"/>
    </row>
    <row r="6" spans="1:9" ht="14.25">
      <c r="A6" s="729"/>
      <c r="B6" s="10" t="s">
        <v>8</v>
      </c>
      <c r="C6" s="159" t="s">
        <v>551</v>
      </c>
      <c r="D6" s="212" t="s">
        <v>569</v>
      </c>
      <c r="E6" s="725"/>
      <c r="F6" s="160" t="s">
        <v>542</v>
      </c>
      <c r="G6" s="212" t="s">
        <v>570</v>
      </c>
      <c r="H6" s="15"/>
    </row>
    <row r="7" spans="1:9">
      <c r="A7" s="729"/>
      <c r="B7" s="10"/>
      <c r="C7" s="156" t="s">
        <v>0</v>
      </c>
      <c r="D7" s="192" t="s">
        <v>0</v>
      </c>
      <c r="E7" s="725"/>
      <c r="F7" s="192" t="s">
        <v>0</v>
      </c>
      <c r="G7" s="192" t="s">
        <v>0</v>
      </c>
      <c r="H7" s="15"/>
    </row>
    <row r="8" spans="1:9" ht="11.45" customHeight="1">
      <c r="A8" s="33" t="s">
        <v>143</v>
      </c>
      <c r="B8" s="15"/>
      <c r="C8" s="36"/>
      <c r="D8" s="67"/>
      <c r="E8" s="15"/>
      <c r="F8" s="15"/>
      <c r="G8" s="15"/>
      <c r="H8" s="15"/>
    </row>
    <row r="9" spans="1:9" ht="3" customHeight="1">
      <c r="A9" s="28"/>
      <c r="B9" s="15"/>
      <c r="C9" s="36"/>
      <c r="D9" s="67"/>
      <c r="E9" s="15"/>
      <c r="F9" s="15"/>
      <c r="G9" s="15"/>
      <c r="H9" s="15"/>
    </row>
    <row r="10" spans="1:9" ht="11.45" customHeight="1">
      <c r="A10" s="33" t="s">
        <v>41</v>
      </c>
      <c r="B10" s="15"/>
      <c r="C10" s="36"/>
      <c r="D10" s="67"/>
      <c r="E10" s="15"/>
      <c r="F10" s="15"/>
      <c r="G10" s="15"/>
      <c r="H10" s="15"/>
    </row>
    <row r="11" spans="1:9" ht="11.45" customHeight="1">
      <c r="A11" s="28" t="s">
        <v>42</v>
      </c>
      <c r="B11" s="15"/>
      <c r="C11" s="161">
        <v>2390</v>
      </c>
      <c r="D11" s="162">
        <v>1782</v>
      </c>
      <c r="E11" s="162"/>
      <c r="F11" s="162">
        <v>1899</v>
      </c>
      <c r="G11" s="162">
        <v>1873</v>
      </c>
      <c r="H11" s="15"/>
      <c r="I11" s="93"/>
    </row>
    <row r="12" spans="1:9" ht="11.45" customHeight="1">
      <c r="A12" s="28" t="s">
        <v>43</v>
      </c>
      <c r="B12" s="15"/>
      <c r="C12" s="161">
        <v>3582</v>
      </c>
      <c r="D12" s="162">
        <v>3787</v>
      </c>
      <c r="E12" s="162"/>
      <c r="F12" s="162">
        <v>4664</v>
      </c>
      <c r="G12" s="162">
        <v>4729</v>
      </c>
      <c r="H12" s="15"/>
      <c r="I12" s="93"/>
    </row>
    <row r="13" spans="1:9" ht="11.45" customHeight="1">
      <c r="A13" s="28" t="s">
        <v>44</v>
      </c>
      <c r="B13" s="15">
        <v>5</v>
      </c>
      <c r="C13" s="161">
        <v>14792</v>
      </c>
      <c r="D13" s="162">
        <v>13947</v>
      </c>
      <c r="E13" s="162"/>
      <c r="F13" s="162">
        <v>14812</v>
      </c>
      <c r="G13" s="162">
        <v>18322</v>
      </c>
      <c r="H13" s="15"/>
      <c r="I13" s="93"/>
    </row>
    <row r="14" spans="1:9" ht="11.45" customHeight="1">
      <c r="A14" s="28" t="s">
        <v>11</v>
      </c>
      <c r="B14" s="15">
        <v>6</v>
      </c>
      <c r="C14" s="161">
        <v>4273</v>
      </c>
      <c r="D14" s="162">
        <v>4807</v>
      </c>
      <c r="E14" s="162"/>
      <c r="F14" s="162">
        <v>3866</v>
      </c>
      <c r="G14" s="162">
        <v>4140</v>
      </c>
      <c r="H14" s="15"/>
      <c r="I14" s="93"/>
    </row>
    <row r="15" spans="1:9" ht="11.45" customHeight="1">
      <c r="A15" s="41" t="s">
        <v>243</v>
      </c>
      <c r="B15" s="15"/>
      <c r="C15" s="161">
        <v>1790</v>
      </c>
      <c r="D15" s="162">
        <v>1731</v>
      </c>
      <c r="E15" s="162"/>
      <c r="F15" s="162">
        <v>1512</v>
      </c>
      <c r="G15" s="162">
        <v>1544</v>
      </c>
      <c r="H15" s="15"/>
      <c r="I15" s="93"/>
    </row>
    <row r="16" spans="1:9" ht="11.45" customHeight="1">
      <c r="A16" s="41" t="s">
        <v>12</v>
      </c>
      <c r="B16" s="15"/>
      <c r="C16" s="161">
        <v>14</v>
      </c>
      <c r="D16" s="162">
        <v>18</v>
      </c>
      <c r="E16" s="162"/>
      <c r="F16" s="162">
        <v>15</v>
      </c>
      <c r="G16" s="162">
        <v>18</v>
      </c>
      <c r="H16" s="15"/>
      <c r="I16" s="93"/>
    </row>
    <row r="17" spans="1:9" ht="11.45" customHeight="1">
      <c r="A17" s="33" t="s">
        <v>145</v>
      </c>
      <c r="B17" s="15"/>
      <c r="C17" s="164">
        <v>26842</v>
      </c>
      <c r="D17" s="165">
        <v>26073</v>
      </c>
      <c r="E17" s="165"/>
      <c r="F17" s="165">
        <v>26767</v>
      </c>
      <c r="G17" s="165">
        <v>30626</v>
      </c>
      <c r="H17" s="15"/>
      <c r="I17" s="93"/>
    </row>
    <row r="18" spans="1:9" ht="3" customHeight="1">
      <c r="A18" s="28"/>
      <c r="B18" s="15"/>
      <c r="C18" s="161"/>
      <c r="D18" s="162"/>
      <c r="E18" s="162"/>
      <c r="F18" s="162"/>
      <c r="G18" s="162"/>
      <c r="H18" s="15"/>
      <c r="I18" s="93"/>
    </row>
    <row r="19" spans="1:9" ht="11.45" customHeight="1">
      <c r="A19" s="33" t="s">
        <v>146</v>
      </c>
      <c r="B19" s="15"/>
      <c r="C19" s="161"/>
      <c r="D19" s="162"/>
      <c r="E19" s="162"/>
      <c r="F19" s="162"/>
      <c r="G19" s="162"/>
      <c r="H19" s="15"/>
      <c r="I19" s="93"/>
    </row>
    <row r="20" spans="1:9" ht="11.45" customHeight="1">
      <c r="A20" s="28" t="s">
        <v>14</v>
      </c>
      <c r="B20" s="15"/>
      <c r="C20" s="161">
        <v>53262</v>
      </c>
      <c r="D20" s="162">
        <v>53370</v>
      </c>
      <c r="E20" s="162"/>
      <c r="F20" s="162">
        <v>54019</v>
      </c>
      <c r="G20" s="162">
        <v>53233</v>
      </c>
      <c r="H20" s="15"/>
      <c r="I20" s="93"/>
    </row>
    <row r="21" spans="1:9" ht="11.45" customHeight="1">
      <c r="A21" s="41" t="s">
        <v>147</v>
      </c>
      <c r="B21" s="15"/>
      <c r="C21" s="161">
        <v>99267</v>
      </c>
      <c r="D21" s="162">
        <v>99615</v>
      </c>
      <c r="E21" s="162"/>
      <c r="F21" s="162">
        <v>99685</v>
      </c>
      <c r="G21" s="162">
        <v>97324</v>
      </c>
      <c r="H21" s="15"/>
      <c r="I21" s="93"/>
    </row>
    <row r="22" spans="1:9" ht="11.45" customHeight="1">
      <c r="A22" s="28" t="s">
        <v>13</v>
      </c>
      <c r="B22" s="15"/>
      <c r="C22" s="161">
        <v>334</v>
      </c>
      <c r="D22" s="162">
        <v>333</v>
      </c>
      <c r="E22" s="162"/>
      <c r="F22" s="162">
        <v>316</v>
      </c>
      <c r="G22" s="162">
        <v>334</v>
      </c>
      <c r="H22" s="15"/>
      <c r="I22" s="93"/>
    </row>
    <row r="23" spans="1:9" ht="11.45" customHeight="1">
      <c r="A23" s="41" t="s">
        <v>10</v>
      </c>
      <c r="B23" s="15"/>
      <c r="C23" s="161"/>
      <c r="D23" s="162"/>
      <c r="E23" s="162"/>
      <c r="F23" s="162"/>
      <c r="G23" s="162"/>
      <c r="H23" s="15"/>
      <c r="I23" s="93"/>
    </row>
    <row r="24" spans="1:9" ht="11.45" customHeight="1">
      <c r="A24" s="42" t="s">
        <v>148</v>
      </c>
      <c r="B24" s="15"/>
      <c r="C24" s="161">
        <v>2048</v>
      </c>
      <c r="D24" s="162">
        <v>2193</v>
      </c>
      <c r="E24" s="162"/>
      <c r="F24" s="162">
        <v>2266</v>
      </c>
      <c r="G24" s="162">
        <v>2172</v>
      </c>
      <c r="H24" s="15"/>
      <c r="I24" s="93"/>
    </row>
    <row r="25" spans="1:9" ht="11.45" customHeight="1">
      <c r="A25" s="42" t="s">
        <v>149</v>
      </c>
      <c r="B25" s="15"/>
      <c r="C25" s="161">
        <v>4237</v>
      </c>
      <c r="D25" s="162">
        <v>4714</v>
      </c>
      <c r="E25" s="162"/>
      <c r="F25" s="162">
        <v>4011</v>
      </c>
      <c r="G25" s="162">
        <v>4501</v>
      </c>
      <c r="H25" s="15"/>
      <c r="I25" s="93"/>
    </row>
    <row r="26" spans="1:9" ht="11.45" customHeight="1">
      <c r="A26" s="28" t="s">
        <v>150</v>
      </c>
      <c r="B26" s="15"/>
      <c r="C26" s="161">
        <v>1062</v>
      </c>
      <c r="D26" s="162">
        <v>1090</v>
      </c>
      <c r="E26" s="162"/>
      <c r="F26" s="162">
        <v>1104</v>
      </c>
      <c r="G26" s="162">
        <v>1097</v>
      </c>
      <c r="H26" s="15"/>
      <c r="I26" s="93"/>
    </row>
    <row r="27" spans="1:9" ht="11.45" customHeight="1">
      <c r="A27" s="28" t="s">
        <v>513</v>
      </c>
      <c r="B27" s="15"/>
      <c r="C27" s="161">
        <v>26</v>
      </c>
      <c r="D27" s="162">
        <v>63</v>
      </c>
      <c r="E27" s="162"/>
      <c r="F27" s="162">
        <v>67</v>
      </c>
      <c r="G27" s="162">
        <v>147</v>
      </c>
      <c r="H27" s="15"/>
      <c r="I27" s="93"/>
    </row>
    <row r="28" spans="1:9" ht="11.45" customHeight="1">
      <c r="A28" s="41" t="s">
        <v>144</v>
      </c>
      <c r="B28" s="15"/>
      <c r="C28" s="161">
        <v>293</v>
      </c>
      <c r="D28" s="162">
        <v>310</v>
      </c>
      <c r="E28" s="162"/>
      <c r="F28" s="162">
        <v>420</v>
      </c>
      <c r="G28" s="162">
        <v>297</v>
      </c>
      <c r="H28" s="15"/>
      <c r="I28" s="93"/>
    </row>
    <row r="29" spans="1:9" ht="11.45" customHeight="1">
      <c r="A29" s="28" t="s">
        <v>31</v>
      </c>
      <c r="B29" s="15"/>
      <c r="C29" s="161">
        <v>817</v>
      </c>
      <c r="D29" s="162">
        <v>805</v>
      </c>
      <c r="E29" s="162"/>
      <c r="F29" s="162">
        <v>602</v>
      </c>
      <c r="G29" s="162">
        <v>634</v>
      </c>
      <c r="H29" s="15"/>
      <c r="I29" s="93"/>
    </row>
    <row r="30" spans="1:9" ht="11.45" customHeight="1">
      <c r="A30" s="33" t="s">
        <v>151</v>
      </c>
      <c r="B30" s="15"/>
      <c r="C30" s="164">
        <v>161347</v>
      </c>
      <c r="D30" s="165">
        <v>162492</v>
      </c>
      <c r="E30" s="165"/>
      <c r="F30" s="165">
        <v>162489</v>
      </c>
      <c r="G30" s="165">
        <v>159740</v>
      </c>
      <c r="H30" s="15"/>
      <c r="I30" s="93"/>
    </row>
    <row r="31" spans="1:9" ht="3" customHeight="1">
      <c r="A31" s="28"/>
      <c r="B31" s="15"/>
      <c r="C31" s="164"/>
      <c r="D31" s="165"/>
      <c r="E31" s="165"/>
      <c r="F31" s="165"/>
      <c r="G31" s="165"/>
      <c r="H31" s="15"/>
      <c r="I31" s="93"/>
    </row>
    <row r="32" spans="1:9" ht="11.45" customHeight="1">
      <c r="A32" s="33" t="s">
        <v>15</v>
      </c>
      <c r="B32" s="15"/>
      <c r="C32" s="164">
        <v>188188</v>
      </c>
      <c r="D32" s="165">
        <v>188564</v>
      </c>
      <c r="E32" s="165"/>
      <c r="F32" s="165">
        <v>189257</v>
      </c>
      <c r="G32" s="165">
        <v>190366</v>
      </c>
      <c r="H32" s="15"/>
      <c r="I32" s="93"/>
    </row>
    <row r="33" spans="1:9" ht="3" customHeight="1">
      <c r="A33" s="28"/>
      <c r="B33" s="15"/>
      <c r="C33" s="161"/>
      <c r="D33" s="162"/>
      <c r="E33" s="162"/>
      <c r="F33" s="162"/>
      <c r="G33" s="162"/>
      <c r="H33" s="15"/>
      <c r="I33" s="93"/>
    </row>
    <row r="34" spans="1:9" ht="11.45" customHeight="1">
      <c r="A34" s="33" t="s">
        <v>45</v>
      </c>
      <c r="B34" s="15"/>
      <c r="C34" s="161"/>
      <c r="D34" s="162"/>
      <c r="E34" s="162"/>
      <c r="F34" s="162"/>
      <c r="G34" s="162"/>
      <c r="H34" s="15"/>
      <c r="I34" s="93"/>
    </row>
    <row r="35" spans="1:9" ht="3" customHeight="1">
      <c r="A35" s="28"/>
      <c r="B35" s="15"/>
      <c r="C35" s="161"/>
      <c r="D35" s="162"/>
      <c r="E35" s="162"/>
      <c r="F35" s="162"/>
      <c r="G35" s="162"/>
      <c r="H35" s="15"/>
      <c r="I35" s="93"/>
    </row>
    <row r="36" spans="1:9" ht="11.45" customHeight="1">
      <c r="A36" s="28" t="s">
        <v>46</v>
      </c>
      <c r="B36" s="15"/>
      <c r="C36" s="161">
        <v>40</v>
      </c>
      <c r="D36" s="162">
        <v>31</v>
      </c>
      <c r="E36" s="162"/>
      <c r="F36" s="162">
        <v>40</v>
      </c>
      <c r="G36" s="162">
        <v>27</v>
      </c>
      <c r="H36" s="15"/>
      <c r="I36" s="93"/>
    </row>
    <row r="37" spans="1:9" ht="11.45" customHeight="1">
      <c r="A37" s="28" t="s">
        <v>47</v>
      </c>
      <c r="B37" s="15"/>
      <c r="C37" s="161">
        <v>392</v>
      </c>
      <c r="D37" s="162">
        <v>376</v>
      </c>
      <c r="E37" s="162"/>
      <c r="F37" s="162">
        <v>407</v>
      </c>
      <c r="G37" s="162">
        <v>392</v>
      </c>
      <c r="H37" s="15"/>
      <c r="I37" s="93"/>
    </row>
    <row r="38" spans="1:9" ht="11.45" customHeight="1">
      <c r="A38" s="28" t="s">
        <v>17</v>
      </c>
      <c r="B38" s="15">
        <v>7</v>
      </c>
      <c r="C38" s="161">
        <v>50612</v>
      </c>
      <c r="D38" s="162">
        <v>52355</v>
      </c>
      <c r="E38" s="162"/>
      <c r="F38" s="162">
        <v>47132</v>
      </c>
      <c r="G38" s="162">
        <v>51852</v>
      </c>
      <c r="H38" s="15"/>
      <c r="I38" s="93"/>
    </row>
    <row r="39" spans="1:9" ht="11.45" customHeight="1">
      <c r="A39" s="28" t="s">
        <v>152</v>
      </c>
      <c r="B39" s="15"/>
      <c r="C39" s="161">
        <v>7412</v>
      </c>
      <c r="D39" s="162">
        <v>7438</v>
      </c>
      <c r="E39" s="162"/>
      <c r="F39" s="162">
        <v>8073</v>
      </c>
      <c r="G39" s="162">
        <v>8068</v>
      </c>
      <c r="H39" s="15"/>
      <c r="I39" s="93"/>
    </row>
    <row r="40" spans="1:9" ht="11.45" customHeight="1">
      <c r="A40" s="28" t="s">
        <v>153</v>
      </c>
      <c r="B40" s="15"/>
      <c r="C40" s="161">
        <v>3534</v>
      </c>
      <c r="D40" s="162">
        <v>3386</v>
      </c>
      <c r="E40" s="162"/>
      <c r="F40" s="162">
        <v>3524</v>
      </c>
      <c r="G40" s="162">
        <v>3345</v>
      </c>
      <c r="H40" s="15"/>
      <c r="I40" s="93"/>
    </row>
    <row r="41" spans="1:9" ht="11.45" customHeight="1">
      <c r="A41" s="28" t="s">
        <v>16</v>
      </c>
      <c r="B41" s="15"/>
      <c r="C41" s="161">
        <v>5712</v>
      </c>
      <c r="D41" s="162">
        <v>6693</v>
      </c>
      <c r="E41" s="162"/>
      <c r="F41" s="162">
        <v>5796</v>
      </c>
      <c r="G41" s="162">
        <v>6370</v>
      </c>
      <c r="H41" s="15"/>
      <c r="I41" s="93"/>
    </row>
    <row r="42" spans="1:9" ht="11.45" customHeight="1">
      <c r="A42" s="28" t="s">
        <v>18</v>
      </c>
      <c r="B42" s="15"/>
      <c r="C42" s="161">
        <v>5448</v>
      </c>
      <c r="D42" s="162">
        <v>5617</v>
      </c>
      <c r="E42" s="162"/>
      <c r="F42" s="162">
        <v>4902</v>
      </c>
      <c r="G42" s="162">
        <v>5446</v>
      </c>
      <c r="H42" s="15"/>
      <c r="I42" s="93"/>
    </row>
    <row r="43" spans="1:9" ht="11.45" customHeight="1">
      <c r="A43" s="33" t="s">
        <v>19</v>
      </c>
      <c r="B43" s="15"/>
      <c r="C43" s="164">
        <v>73151</v>
      </c>
      <c r="D43" s="165">
        <v>75897</v>
      </c>
      <c r="E43" s="165"/>
      <c r="F43" s="165">
        <v>69875</v>
      </c>
      <c r="G43" s="165">
        <v>75499</v>
      </c>
      <c r="H43" s="15"/>
      <c r="I43" s="93"/>
    </row>
    <row r="44" spans="1:9" ht="3" customHeight="1">
      <c r="A44" s="28"/>
      <c r="B44" s="15"/>
      <c r="C44" s="161"/>
      <c r="D44" s="162"/>
      <c r="E44" s="162"/>
      <c r="F44" s="162"/>
      <c r="G44" s="162"/>
      <c r="H44" s="15"/>
      <c r="I44" s="93"/>
    </row>
    <row r="45" spans="1:9" ht="11.45" customHeight="1">
      <c r="A45" s="31" t="s">
        <v>20</v>
      </c>
      <c r="B45" s="15"/>
      <c r="C45" s="167">
        <v>115037</v>
      </c>
      <c r="D45" s="168">
        <v>112667</v>
      </c>
      <c r="E45" s="168"/>
      <c r="F45" s="168">
        <v>119381</v>
      </c>
      <c r="G45" s="168">
        <v>114866</v>
      </c>
      <c r="H45" s="15"/>
      <c r="I45" s="93"/>
    </row>
    <row r="46" spans="1:9" ht="3" customHeight="1">
      <c r="A46" s="28"/>
      <c r="B46" s="15"/>
      <c r="C46" s="161"/>
      <c r="D46" s="162"/>
      <c r="E46" s="162"/>
      <c r="F46" s="162"/>
      <c r="G46" s="162"/>
      <c r="H46" s="15"/>
    </row>
    <row r="47" spans="1:9" ht="11.45" customHeight="1">
      <c r="A47" s="33" t="s">
        <v>65</v>
      </c>
      <c r="B47" s="15"/>
      <c r="C47" s="161"/>
      <c r="D47" s="162"/>
      <c r="E47" s="162"/>
      <c r="F47" s="162"/>
      <c r="G47" s="162"/>
      <c r="H47" s="15"/>
    </row>
    <row r="48" spans="1:9" ht="11.45" customHeight="1">
      <c r="A48" s="28" t="s">
        <v>154</v>
      </c>
      <c r="B48" s="15"/>
      <c r="C48" s="161" t="s">
        <v>544</v>
      </c>
      <c r="D48" s="162" t="s">
        <v>544</v>
      </c>
      <c r="E48" s="162"/>
      <c r="F48" s="162" t="s">
        <v>544</v>
      </c>
      <c r="G48" s="162" t="s">
        <v>544</v>
      </c>
      <c r="H48" s="15"/>
    </row>
    <row r="49" spans="1:10" ht="11.45" customHeight="1">
      <c r="A49" s="28" t="s">
        <v>155</v>
      </c>
      <c r="B49" s="15"/>
      <c r="C49" s="161">
        <v>29918</v>
      </c>
      <c r="D49" s="162">
        <v>30581</v>
      </c>
      <c r="E49" s="162"/>
      <c r="F49" s="162">
        <v>31157</v>
      </c>
      <c r="G49" s="162">
        <v>29555</v>
      </c>
      <c r="J49" s="41"/>
    </row>
    <row r="50" spans="1:10" ht="11.45" customHeight="1">
      <c r="A50" s="28" t="s">
        <v>156</v>
      </c>
      <c r="B50" s="15"/>
      <c r="C50" s="161">
        <v>85119</v>
      </c>
      <c r="D50" s="162">
        <v>82086</v>
      </c>
      <c r="E50" s="162"/>
      <c r="F50" s="162">
        <v>88224</v>
      </c>
      <c r="G50" s="162">
        <v>85312</v>
      </c>
      <c r="J50" s="41"/>
    </row>
    <row r="51" spans="1:10" ht="11.45" customHeight="1">
      <c r="A51" s="31" t="s">
        <v>48</v>
      </c>
      <c r="B51" s="15">
        <v>4</v>
      </c>
      <c r="C51" s="167">
        <v>115037</v>
      </c>
      <c r="D51" s="168">
        <v>112667</v>
      </c>
      <c r="E51" s="168"/>
      <c r="F51" s="168">
        <v>119381</v>
      </c>
      <c r="G51" s="168">
        <v>114866</v>
      </c>
      <c r="H51" s="15"/>
    </row>
    <row r="52" spans="1:10" ht="3" customHeight="1">
      <c r="A52" s="28"/>
      <c r="B52" s="15"/>
      <c r="C52" s="161"/>
      <c r="D52" s="162"/>
      <c r="E52" s="162"/>
      <c r="F52" s="162"/>
      <c r="G52" s="162"/>
      <c r="H52" s="15"/>
    </row>
    <row r="53" spans="1:10" ht="11.45" customHeight="1">
      <c r="A53" s="38" t="s">
        <v>157</v>
      </c>
      <c r="B53" s="73"/>
      <c r="C53" s="400"/>
      <c r="D53" s="399"/>
      <c r="E53" s="399"/>
      <c r="F53" s="399"/>
      <c r="G53" s="399"/>
      <c r="H53" s="15"/>
    </row>
    <row r="54" spans="1:10" ht="3" customHeight="1">
      <c r="A54" s="28"/>
      <c r="B54" s="15"/>
      <c r="C54" s="161"/>
      <c r="D54" s="162"/>
      <c r="E54" s="162"/>
      <c r="F54" s="162"/>
      <c r="G54" s="162"/>
      <c r="H54" s="15"/>
    </row>
    <row r="55" spans="1:10" ht="11.45" customHeight="1">
      <c r="A55" s="33" t="s">
        <v>158</v>
      </c>
      <c r="B55" s="15"/>
      <c r="C55" s="164">
        <v>-46310</v>
      </c>
      <c r="D55" s="165">
        <v>-49824</v>
      </c>
      <c r="E55" s="165"/>
      <c r="F55" s="165">
        <v>-43108</v>
      </c>
      <c r="G55" s="165">
        <v>-44873</v>
      </c>
      <c r="H55" s="15"/>
    </row>
    <row r="56" spans="1:10" ht="11.45" customHeight="1">
      <c r="A56" s="33" t="s">
        <v>159</v>
      </c>
      <c r="B56" s="15"/>
      <c r="C56" s="164">
        <v>48100</v>
      </c>
      <c r="D56" s="165">
        <v>51556</v>
      </c>
      <c r="E56" s="165"/>
      <c r="F56" s="165">
        <v>44620</v>
      </c>
      <c r="G56" s="165">
        <v>46417</v>
      </c>
      <c r="H56" s="15"/>
    </row>
    <row r="57" spans="1:10" ht="3" customHeight="1">
      <c r="A57" s="28"/>
      <c r="B57" s="15"/>
      <c r="C57" s="161"/>
      <c r="D57" s="162"/>
      <c r="E57" s="162"/>
      <c r="F57" s="162"/>
      <c r="G57" s="162"/>
      <c r="H57" s="15"/>
    </row>
    <row r="58" spans="1:10" ht="11.45" customHeight="1">
      <c r="A58" s="33" t="s">
        <v>5</v>
      </c>
      <c r="B58" s="15"/>
      <c r="C58" s="161"/>
      <c r="D58" s="162"/>
      <c r="E58" s="162"/>
      <c r="F58" s="162"/>
      <c r="G58" s="162"/>
      <c r="H58" s="15"/>
    </row>
    <row r="59" spans="1:10" ht="11.45" customHeight="1">
      <c r="A59" s="28" t="s">
        <v>160</v>
      </c>
      <c r="B59" s="15"/>
      <c r="C59" s="161">
        <v>51045</v>
      </c>
      <c r="D59" s="162">
        <v>52763</v>
      </c>
      <c r="E59" s="162"/>
      <c r="F59" s="162">
        <v>47580</v>
      </c>
      <c r="G59" s="162">
        <v>52271</v>
      </c>
      <c r="H59" s="15"/>
    </row>
    <row r="60" spans="1:10" ht="11.45" customHeight="1">
      <c r="A60" s="33" t="s">
        <v>223</v>
      </c>
      <c r="B60" s="15"/>
      <c r="C60" s="161">
        <v>20764</v>
      </c>
      <c r="D60" s="162">
        <v>19516</v>
      </c>
      <c r="E60" s="162"/>
      <c r="F60" s="162">
        <v>21375</v>
      </c>
      <c r="G60" s="162">
        <v>24924</v>
      </c>
      <c r="H60" s="15"/>
    </row>
    <row r="61" spans="1:10" ht="11.45" customHeight="1">
      <c r="A61" s="33" t="s">
        <v>224</v>
      </c>
      <c r="B61" s="15"/>
      <c r="C61" s="161" t="s">
        <v>544</v>
      </c>
      <c r="D61" s="162" t="s">
        <v>544</v>
      </c>
      <c r="E61" s="162"/>
      <c r="F61" s="162" t="s">
        <v>544</v>
      </c>
      <c r="G61" s="162" t="s">
        <v>544</v>
      </c>
      <c r="H61" s="15"/>
    </row>
    <row r="62" spans="1:10" ht="11.45" customHeight="1">
      <c r="A62" s="33" t="s">
        <v>5</v>
      </c>
      <c r="B62" s="15"/>
      <c r="C62" s="164">
        <v>30280</v>
      </c>
      <c r="D62" s="165">
        <v>33246</v>
      </c>
      <c r="E62" s="165"/>
      <c r="F62" s="165">
        <v>26205</v>
      </c>
      <c r="G62" s="165">
        <v>27347</v>
      </c>
      <c r="H62" s="15"/>
      <c r="I62" s="253"/>
    </row>
    <row r="63" spans="1:10">
      <c r="B63" s="15"/>
      <c r="C63" s="83"/>
      <c r="D63" s="84"/>
      <c r="E63" s="83"/>
      <c r="F63" s="83"/>
      <c r="G63" s="83"/>
      <c r="H63" s="15"/>
    </row>
    <row r="64" spans="1:10" customFormat="1" ht="12.75">
      <c r="A64" s="356" t="s">
        <v>641</v>
      </c>
      <c r="B64" s="19"/>
      <c r="C64" s="19"/>
    </row>
    <row r="65" spans="1:9" customFormat="1" ht="12.75">
      <c r="A65" s="356" t="s">
        <v>642</v>
      </c>
      <c r="B65" s="19"/>
      <c r="C65" s="19"/>
    </row>
    <row r="66" spans="1:9" customFormat="1" ht="12.75">
      <c r="A66" s="383" t="s">
        <v>637</v>
      </c>
      <c r="B66" s="66"/>
      <c r="C66" s="66"/>
      <c r="D66" s="62"/>
      <c r="E66" s="62"/>
      <c r="F66" s="62"/>
      <c r="G66" s="62"/>
      <c r="H66" s="62"/>
      <c r="I66" s="264"/>
    </row>
    <row r="67" spans="1:9">
      <c r="B67" s="15"/>
      <c r="C67" s="83"/>
      <c r="D67" s="84"/>
      <c r="E67" s="83"/>
      <c r="F67" s="83"/>
      <c r="G67" s="83"/>
      <c r="H67" s="15"/>
    </row>
    <row r="68" spans="1:9">
      <c r="B68" s="15"/>
      <c r="C68" s="83"/>
      <c r="D68" s="84"/>
      <c r="E68" s="83"/>
      <c r="F68" s="83"/>
      <c r="G68" s="83"/>
      <c r="H68" s="15"/>
    </row>
    <row r="69" spans="1:9">
      <c r="B69" s="15"/>
      <c r="C69" s="83"/>
      <c r="D69" s="84"/>
      <c r="E69" s="83"/>
      <c r="F69" s="83"/>
      <c r="G69" s="83"/>
      <c r="H69" s="15"/>
    </row>
    <row r="70" spans="1:9">
      <c r="B70" s="15"/>
      <c r="C70" s="83"/>
      <c r="D70" s="84"/>
      <c r="E70" s="83"/>
      <c r="F70" s="83"/>
      <c r="G70" s="83"/>
      <c r="H70" s="15"/>
    </row>
    <row r="71" spans="1:9">
      <c r="B71" s="15"/>
      <c r="C71" s="83"/>
      <c r="D71" s="84"/>
      <c r="E71" s="83"/>
      <c r="F71" s="83"/>
      <c r="G71" s="83"/>
      <c r="H71" s="15"/>
    </row>
    <row r="72" spans="1:9">
      <c r="B72" s="15"/>
      <c r="C72" s="83"/>
      <c r="D72" s="84"/>
      <c r="E72" s="83"/>
      <c r="F72" s="83"/>
      <c r="G72" s="83"/>
      <c r="H72" s="15"/>
    </row>
    <row r="73" spans="1:9">
      <c r="B73" s="15"/>
      <c r="C73" s="83"/>
      <c r="D73" s="84"/>
      <c r="E73" s="83"/>
      <c r="F73" s="83"/>
      <c r="G73" s="83"/>
      <c r="H73" s="15"/>
    </row>
    <row r="74" spans="1:9">
      <c r="B74" s="15"/>
      <c r="C74" s="83"/>
      <c r="D74" s="84"/>
      <c r="E74" s="83"/>
      <c r="F74" s="83"/>
      <c r="G74" s="83"/>
      <c r="H74" s="15"/>
    </row>
    <row r="75" spans="1:9">
      <c r="B75" s="15"/>
      <c r="C75" s="83"/>
      <c r="D75" s="84"/>
      <c r="E75" s="83"/>
      <c r="F75" s="83"/>
      <c r="G75" s="83"/>
      <c r="H75" s="15"/>
    </row>
    <row r="76" spans="1:9">
      <c r="B76" s="15"/>
      <c r="C76" s="83"/>
      <c r="D76" s="84"/>
      <c r="E76" s="83"/>
      <c r="F76" s="83"/>
      <c r="G76" s="83"/>
      <c r="H76" s="15"/>
    </row>
    <row r="77" spans="1:9">
      <c r="B77" s="15"/>
      <c r="C77" s="83"/>
      <c r="D77" s="84"/>
      <c r="E77" s="83"/>
      <c r="F77" s="83"/>
      <c r="G77" s="83"/>
      <c r="H77" s="15"/>
    </row>
    <row r="78" spans="1:9">
      <c r="B78" s="15"/>
      <c r="C78" s="83"/>
      <c r="D78" s="84"/>
      <c r="E78" s="83"/>
      <c r="F78" s="83"/>
      <c r="G78" s="83"/>
      <c r="H78" s="15"/>
    </row>
    <row r="79" spans="1:9">
      <c r="B79" s="15"/>
      <c r="C79" s="83"/>
      <c r="D79" s="84"/>
      <c r="E79" s="83"/>
      <c r="F79" s="83"/>
      <c r="G79" s="83"/>
      <c r="H79" s="15"/>
    </row>
    <row r="80" spans="1:9">
      <c r="B80" s="15"/>
      <c r="C80" s="15"/>
      <c r="D80" s="67"/>
      <c r="E80" s="15"/>
      <c r="F80" s="15"/>
      <c r="G80" s="15"/>
      <c r="H80" s="15"/>
    </row>
    <row r="81" spans="2:8">
      <c r="B81" s="15"/>
      <c r="C81" s="15"/>
      <c r="D81" s="67"/>
      <c r="E81" s="15"/>
      <c r="F81" s="15"/>
      <c r="G81" s="15"/>
      <c r="H81" s="15"/>
    </row>
    <row r="82" spans="2:8">
      <c r="B82" s="15"/>
      <c r="C82" s="15"/>
      <c r="D82" s="67"/>
      <c r="E82" s="15"/>
      <c r="F82" s="15"/>
      <c r="G82" s="15"/>
      <c r="H82" s="15"/>
    </row>
    <row r="83" spans="2:8">
      <c r="B83" s="15"/>
      <c r="C83" s="15"/>
      <c r="D83" s="67"/>
      <c r="E83" s="15"/>
      <c r="F83" s="15"/>
      <c r="G83" s="15"/>
      <c r="H83" s="15"/>
    </row>
    <row r="84" spans="2:8">
      <c r="B84" s="15"/>
      <c r="C84" s="15"/>
      <c r="D84" s="67"/>
      <c r="E84" s="15"/>
      <c r="F84" s="15"/>
      <c r="G84" s="15"/>
      <c r="H84" s="15"/>
    </row>
    <row r="85" spans="2:8">
      <c r="B85" s="15"/>
      <c r="C85" s="15"/>
      <c r="D85" s="67"/>
      <c r="E85" s="15"/>
      <c r="F85" s="15"/>
      <c r="G85" s="15"/>
      <c r="H85" s="15"/>
    </row>
    <row r="86" spans="2:8">
      <c r="B86" s="15"/>
      <c r="C86" s="15"/>
      <c r="D86" s="67"/>
      <c r="E86" s="15"/>
      <c r="F86" s="15"/>
      <c r="G86" s="15"/>
      <c r="H86" s="15"/>
    </row>
    <row r="87" spans="2:8">
      <c r="B87" s="15"/>
      <c r="C87" s="15"/>
      <c r="D87" s="67"/>
      <c r="E87" s="15"/>
      <c r="F87" s="15"/>
      <c r="G87" s="15"/>
      <c r="H87" s="15"/>
    </row>
    <row r="88" spans="2:8">
      <c r="B88" s="15"/>
      <c r="C88" s="15"/>
      <c r="D88" s="67"/>
      <c r="E88" s="15"/>
      <c r="F88" s="15"/>
      <c r="G88" s="15"/>
      <c r="H88" s="15"/>
    </row>
    <row r="89" spans="2:8">
      <c r="B89" s="15"/>
      <c r="C89" s="15"/>
      <c r="D89" s="67"/>
      <c r="E89" s="15"/>
      <c r="F89" s="15"/>
      <c r="G89" s="15"/>
      <c r="H89" s="15"/>
    </row>
    <row r="90" spans="2:8">
      <c r="B90" s="15"/>
      <c r="C90" s="15"/>
      <c r="D90" s="67"/>
      <c r="E90" s="15"/>
      <c r="F90" s="15"/>
      <c r="G90" s="15"/>
      <c r="H90" s="15"/>
    </row>
    <row r="91" spans="2:8">
      <c r="B91" s="15"/>
      <c r="C91" s="15"/>
      <c r="D91" s="67"/>
      <c r="E91" s="15"/>
      <c r="F91" s="15"/>
      <c r="G91" s="15"/>
      <c r="H91" s="15"/>
    </row>
    <row r="92" spans="2:8">
      <c r="B92" s="15"/>
      <c r="C92" s="15"/>
      <c r="D92" s="67"/>
      <c r="E92" s="15"/>
      <c r="F92" s="15"/>
      <c r="G92" s="15"/>
      <c r="H92" s="15"/>
    </row>
    <row r="93" spans="2:8">
      <c r="B93" s="15"/>
      <c r="C93" s="15"/>
      <c r="D93" s="67"/>
      <c r="E93" s="15"/>
      <c r="F93" s="15"/>
      <c r="G93" s="15"/>
      <c r="H93" s="15"/>
    </row>
    <row r="94" spans="2:8">
      <c r="B94" s="15"/>
      <c r="C94" s="15"/>
      <c r="D94" s="67"/>
      <c r="E94" s="15"/>
      <c r="F94" s="15"/>
      <c r="G94" s="15"/>
      <c r="H94" s="15"/>
    </row>
    <row r="95" spans="2:8">
      <c r="B95" s="15"/>
      <c r="C95" s="15"/>
      <c r="D95" s="67"/>
      <c r="E95" s="15"/>
      <c r="F95" s="15"/>
      <c r="G95" s="15"/>
      <c r="H95" s="15"/>
    </row>
    <row r="96" spans="2:8">
      <c r="B96" s="15"/>
      <c r="C96" s="15"/>
      <c r="D96" s="67"/>
      <c r="E96" s="15"/>
      <c r="F96" s="15"/>
      <c r="G96" s="15"/>
      <c r="H96" s="15"/>
    </row>
    <row r="97" spans="2:8">
      <c r="B97" s="15"/>
      <c r="C97" s="15"/>
      <c r="D97" s="67"/>
      <c r="E97" s="15"/>
      <c r="F97" s="15"/>
      <c r="G97" s="15"/>
      <c r="H97" s="15"/>
    </row>
    <row r="98" spans="2:8">
      <c r="B98" s="15"/>
      <c r="C98" s="15"/>
      <c r="D98" s="67"/>
      <c r="E98" s="15"/>
      <c r="F98" s="15"/>
      <c r="G98" s="15"/>
      <c r="H98" s="15"/>
    </row>
    <row r="99" spans="2:8">
      <c r="B99" s="15"/>
      <c r="C99" s="15"/>
      <c r="D99" s="67"/>
      <c r="E99" s="15"/>
      <c r="F99" s="15"/>
      <c r="G99" s="15"/>
      <c r="H99" s="15"/>
    </row>
    <row r="100" spans="2:8">
      <c r="B100" s="15"/>
      <c r="C100" s="15"/>
      <c r="D100" s="67"/>
      <c r="E100" s="15"/>
      <c r="F100" s="15"/>
      <c r="G100" s="15"/>
      <c r="H100" s="15"/>
    </row>
    <row r="101" spans="2:8">
      <c r="B101" s="15"/>
      <c r="C101" s="15"/>
      <c r="D101" s="67"/>
      <c r="E101" s="15"/>
      <c r="F101" s="15"/>
      <c r="G101" s="15"/>
      <c r="H101" s="15"/>
    </row>
    <row r="102" spans="2:8">
      <c r="B102" s="15"/>
      <c r="C102" s="15"/>
      <c r="D102" s="67"/>
      <c r="E102" s="15"/>
      <c r="F102" s="15"/>
      <c r="G102" s="15"/>
      <c r="H102" s="15"/>
    </row>
    <row r="103" spans="2:8">
      <c r="B103" s="15"/>
      <c r="C103" s="15"/>
      <c r="D103" s="67"/>
      <c r="E103" s="15"/>
      <c r="F103" s="15"/>
      <c r="G103" s="15"/>
      <c r="H103" s="15"/>
    </row>
    <row r="104" spans="2:8">
      <c r="B104" s="15"/>
      <c r="C104" s="15"/>
      <c r="D104" s="67"/>
      <c r="E104" s="15"/>
      <c r="F104" s="15"/>
      <c r="G104" s="15"/>
      <c r="H104" s="15"/>
    </row>
    <row r="105" spans="2:8">
      <c r="B105" s="15"/>
      <c r="C105" s="15"/>
      <c r="D105" s="67"/>
      <c r="E105" s="15"/>
      <c r="F105" s="15"/>
      <c r="G105" s="15"/>
      <c r="H105" s="15"/>
    </row>
    <row r="106" spans="2:8">
      <c r="B106" s="15"/>
      <c r="C106" s="15"/>
      <c r="D106" s="67"/>
      <c r="E106" s="15"/>
      <c r="F106" s="15"/>
      <c r="G106" s="15"/>
      <c r="H106" s="15"/>
    </row>
    <row r="107" spans="2:8">
      <c r="B107" s="15"/>
      <c r="C107" s="15"/>
      <c r="D107" s="67"/>
      <c r="E107" s="15"/>
      <c r="F107" s="15"/>
      <c r="G107" s="15"/>
      <c r="H107" s="15"/>
    </row>
    <row r="108" spans="2:8">
      <c r="B108" s="15"/>
      <c r="C108" s="15"/>
      <c r="D108" s="67"/>
      <c r="E108" s="15"/>
      <c r="F108" s="15"/>
      <c r="G108" s="15"/>
      <c r="H108" s="15"/>
    </row>
    <row r="109" spans="2:8">
      <c r="B109" s="15"/>
      <c r="C109" s="15"/>
      <c r="D109" s="67"/>
      <c r="E109" s="15"/>
      <c r="F109" s="15"/>
      <c r="G109" s="15"/>
      <c r="H109" s="15"/>
    </row>
    <row r="110" spans="2:8">
      <c r="B110" s="15"/>
      <c r="C110" s="15"/>
      <c r="D110" s="67"/>
      <c r="E110" s="15"/>
      <c r="F110" s="15"/>
      <c r="G110" s="15"/>
      <c r="H110" s="15"/>
    </row>
    <row r="111" spans="2:8">
      <c r="B111" s="15"/>
      <c r="C111" s="15"/>
      <c r="D111" s="67"/>
      <c r="E111" s="15"/>
      <c r="F111" s="15"/>
      <c r="G111" s="15"/>
      <c r="H111" s="15"/>
    </row>
    <row r="112" spans="2:8">
      <c r="B112" s="15"/>
      <c r="C112" s="15"/>
      <c r="D112" s="67"/>
      <c r="E112" s="15"/>
      <c r="F112" s="15"/>
      <c r="G112" s="15"/>
      <c r="H112" s="15"/>
    </row>
    <row r="113" spans="2:8">
      <c r="B113" s="15"/>
      <c r="C113" s="15"/>
      <c r="D113" s="67"/>
      <c r="E113" s="15"/>
      <c r="F113" s="15"/>
      <c r="G113" s="15"/>
      <c r="H113" s="15"/>
    </row>
    <row r="114" spans="2:8">
      <c r="B114" s="15"/>
      <c r="C114" s="15"/>
      <c r="D114" s="67"/>
      <c r="E114" s="15"/>
      <c r="F114" s="15"/>
      <c r="G114" s="15"/>
      <c r="H114" s="15"/>
    </row>
    <row r="115" spans="2:8">
      <c r="B115" s="15"/>
      <c r="C115" s="15"/>
      <c r="D115" s="67"/>
      <c r="E115" s="15"/>
      <c r="F115" s="15"/>
      <c r="G115" s="15"/>
      <c r="H115" s="15"/>
    </row>
    <row r="116" spans="2:8">
      <c r="B116" s="15"/>
      <c r="C116" s="15"/>
      <c r="D116" s="67"/>
      <c r="E116" s="15"/>
      <c r="F116" s="15"/>
      <c r="G116" s="15"/>
      <c r="H116" s="15"/>
    </row>
    <row r="117" spans="2:8">
      <c r="B117" s="15"/>
      <c r="C117" s="15"/>
      <c r="D117" s="67"/>
      <c r="E117" s="15"/>
      <c r="F117" s="15"/>
      <c r="G117" s="15"/>
      <c r="H117" s="15"/>
    </row>
    <row r="118" spans="2:8">
      <c r="B118" s="15"/>
      <c r="C118" s="15"/>
      <c r="D118" s="67"/>
      <c r="E118" s="15"/>
      <c r="F118" s="15"/>
      <c r="G118" s="15"/>
      <c r="H118" s="15"/>
    </row>
    <row r="119" spans="2:8">
      <c r="B119" s="15"/>
      <c r="C119" s="15"/>
      <c r="D119" s="67"/>
      <c r="E119" s="15"/>
      <c r="F119" s="15"/>
      <c r="G119" s="15"/>
      <c r="H119" s="15"/>
    </row>
    <row r="120" spans="2:8">
      <c r="B120" s="15"/>
      <c r="C120" s="15"/>
      <c r="D120" s="67"/>
      <c r="E120" s="15"/>
      <c r="F120" s="15"/>
      <c r="G120" s="15"/>
      <c r="H120" s="15"/>
    </row>
    <row r="121" spans="2:8">
      <c r="B121" s="15"/>
      <c r="C121" s="15"/>
      <c r="D121" s="67"/>
      <c r="E121" s="15"/>
      <c r="F121" s="15"/>
      <c r="G121" s="15"/>
      <c r="H121" s="15"/>
    </row>
    <row r="122" spans="2:8">
      <c r="B122" s="15"/>
      <c r="C122" s="15"/>
      <c r="D122" s="67"/>
      <c r="E122" s="15"/>
      <c r="F122" s="15"/>
      <c r="G122" s="15"/>
      <c r="H122" s="15"/>
    </row>
    <row r="123" spans="2:8">
      <c r="B123" s="15"/>
      <c r="C123" s="15"/>
      <c r="D123" s="67"/>
      <c r="E123" s="15"/>
      <c r="F123" s="15"/>
      <c r="G123" s="15"/>
      <c r="H123" s="15"/>
    </row>
    <row r="124" spans="2:8">
      <c r="B124" s="15"/>
      <c r="C124" s="15"/>
      <c r="D124" s="67"/>
      <c r="E124" s="15"/>
      <c r="F124" s="15"/>
      <c r="G124" s="15"/>
      <c r="H124" s="15"/>
    </row>
    <row r="125" spans="2:8">
      <c r="B125" s="15"/>
      <c r="C125" s="15"/>
      <c r="D125" s="67"/>
      <c r="E125" s="15"/>
      <c r="F125" s="15"/>
      <c r="G125" s="15"/>
      <c r="H125" s="15"/>
    </row>
    <row r="126" spans="2:8">
      <c r="B126" s="15"/>
      <c r="C126" s="15"/>
      <c r="D126" s="67"/>
      <c r="E126" s="15"/>
      <c r="F126" s="15"/>
      <c r="G126" s="15"/>
      <c r="H126" s="15"/>
    </row>
  </sheetData>
  <mergeCells count="4">
    <mergeCell ref="A5:A7"/>
    <mergeCell ref="E5:E7"/>
    <mergeCell ref="A2:G2"/>
    <mergeCell ref="C4:G4"/>
  </mergeCells>
  <phoneticPr fontId="0" type="noConversion"/>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33"/>
  <sheetViews>
    <sheetView showGridLines="0" zoomScaleNormal="100" workbookViewId="0"/>
  </sheetViews>
  <sheetFormatPr defaultRowHeight="12.75"/>
  <cols>
    <col min="1" max="1" width="60.7109375" customWidth="1"/>
    <col min="2" max="3" width="10.7109375" customWidth="1"/>
    <col min="4" max="4" width="8.7109375" customWidth="1"/>
  </cols>
  <sheetData>
    <row r="1" spans="1:6">
      <c r="A1" s="273" t="s">
        <v>648</v>
      </c>
    </row>
    <row r="2" spans="1:6" ht="15.75">
      <c r="A2" s="704" t="s">
        <v>502</v>
      </c>
      <c r="B2" s="704"/>
      <c r="C2" s="704"/>
      <c r="D2" s="114"/>
      <c r="E2" s="114"/>
      <c r="F2" s="114"/>
    </row>
    <row r="3" spans="1:6">
      <c r="A3" s="720" t="s">
        <v>553</v>
      </c>
      <c r="B3" s="720"/>
      <c r="C3" s="720"/>
      <c r="D3" s="720"/>
      <c r="E3" s="263"/>
      <c r="F3" s="263"/>
    </row>
    <row r="4" spans="1:6" ht="3" customHeight="1">
      <c r="A4" s="115"/>
      <c r="B4" s="263"/>
      <c r="C4" s="263"/>
      <c r="D4" s="263"/>
      <c r="E4" s="263"/>
      <c r="F4" s="263"/>
    </row>
    <row r="5" spans="1:6" ht="33.75">
      <c r="A5" s="234"/>
      <c r="B5" s="280" t="s">
        <v>514</v>
      </c>
      <c r="C5" s="280" t="s">
        <v>515</v>
      </c>
      <c r="D5" s="280" t="s">
        <v>524</v>
      </c>
    </row>
    <row r="6" spans="1:6">
      <c r="A6" s="230"/>
      <c r="B6" s="281" t="s">
        <v>0</v>
      </c>
      <c r="C6" s="281" t="s">
        <v>0</v>
      </c>
      <c r="D6" s="281" t="s">
        <v>0</v>
      </c>
    </row>
    <row r="7" spans="1:6" ht="3.2" customHeight="1">
      <c r="A7" s="230"/>
      <c r="B7" s="233"/>
      <c r="C7" s="233"/>
      <c r="D7" s="233"/>
    </row>
    <row r="8" spans="1:6">
      <c r="A8" s="307" t="s">
        <v>543</v>
      </c>
      <c r="B8" s="437">
        <v>85312</v>
      </c>
      <c r="C8" s="437">
        <v>29555</v>
      </c>
      <c r="D8" s="437">
        <v>114866</v>
      </c>
    </row>
    <row r="9" spans="1:6">
      <c r="A9" s="229" t="s">
        <v>516</v>
      </c>
      <c r="B9" s="162" t="s">
        <v>544</v>
      </c>
      <c r="C9" s="162">
        <v>-490</v>
      </c>
      <c r="D9" s="162">
        <v>-490</v>
      </c>
    </row>
    <row r="10" spans="1:6">
      <c r="A10" s="229" t="s">
        <v>517</v>
      </c>
      <c r="B10" s="162">
        <v>-216</v>
      </c>
      <c r="C10" s="162">
        <v>877</v>
      </c>
      <c r="D10" s="162">
        <v>661</v>
      </c>
    </row>
    <row r="11" spans="1:6">
      <c r="A11" s="229" t="s">
        <v>133</v>
      </c>
      <c r="B11" s="162">
        <v>23</v>
      </c>
      <c r="C11" s="162">
        <v>-23</v>
      </c>
      <c r="D11" s="303" t="s">
        <v>544</v>
      </c>
    </row>
    <row r="12" spans="1:6" ht="3" customHeight="1">
      <c r="A12" s="229"/>
      <c r="B12" s="162"/>
      <c r="C12" s="162"/>
      <c r="D12" s="162"/>
    </row>
    <row r="13" spans="1:6">
      <c r="A13" s="232" t="s">
        <v>518</v>
      </c>
      <c r="B13" s="165">
        <v>-193</v>
      </c>
      <c r="C13" s="165">
        <v>363</v>
      </c>
      <c r="D13" s="165">
        <v>171</v>
      </c>
    </row>
    <row r="14" spans="1:6" ht="3" customHeight="1">
      <c r="A14" s="229"/>
      <c r="B14" s="162"/>
      <c r="C14" s="162"/>
      <c r="D14" s="162"/>
    </row>
    <row r="15" spans="1:6">
      <c r="A15" s="231" t="s">
        <v>554</v>
      </c>
      <c r="B15" s="282">
        <v>85119</v>
      </c>
      <c r="C15" s="282">
        <v>29918</v>
      </c>
      <c r="D15" s="282">
        <v>115037</v>
      </c>
    </row>
    <row r="16" spans="1:6" ht="5.25" customHeight="1">
      <c r="A16" s="62"/>
      <c r="B16" s="265"/>
      <c r="C16" s="62"/>
      <c r="D16" s="62"/>
    </row>
    <row r="17" spans="1:6" ht="5.25" customHeight="1"/>
    <row r="19" spans="1:6">
      <c r="A19" s="720" t="s">
        <v>552</v>
      </c>
      <c r="B19" s="720"/>
      <c r="C19" s="720"/>
      <c r="D19" s="720"/>
      <c r="E19" s="14"/>
      <c r="F19" s="14"/>
    </row>
    <row r="20" spans="1:6" ht="3" customHeight="1">
      <c r="A20" s="115"/>
      <c r="B20" s="14"/>
      <c r="C20" s="14"/>
      <c r="D20" s="14"/>
      <c r="E20" s="14"/>
      <c r="F20" s="14"/>
    </row>
    <row r="21" spans="1:6" ht="33.75">
      <c r="A21" s="234"/>
      <c r="B21" s="280" t="s">
        <v>514</v>
      </c>
      <c r="C21" s="280" t="s">
        <v>515</v>
      </c>
      <c r="D21" s="280" t="s">
        <v>524</v>
      </c>
    </row>
    <row r="22" spans="1:6">
      <c r="A22" s="230"/>
      <c r="B22" s="281" t="s">
        <v>0</v>
      </c>
      <c r="C22" s="281" t="s">
        <v>0</v>
      </c>
      <c r="D22" s="281" t="s">
        <v>0</v>
      </c>
    </row>
    <row r="23" spans="1:6" ht="3.2" customHeight="1"/>
    <row r="24" spans="1:6">
      <c r="A24" s="306" t="s">
        <v>528</v>
      </c>
      <c r="B24" s="437">
        <v>89669</v>
      </c>
      <c r="C24" s="437">
        <v>31630</v>
      </c>
      <c r="D24" s="437">
        <v>121299</v>
      </c>
    </row>
    <row r="25" spans="1:6">
      <c r="A25" s="229" t="s">
        <v>516</v>
      </c>
      <c r="B25" s="162" t="s">
        <v>544</v>
      </c>
      <c r="C25" s="162">
        <v>-2558</v>
      </c>
      <c r="D25" s="162">
        <v>-2558</v>
      </c>
    </row>
    <row r="26" spans="1:6">
      <c r="A26" s="229" t="s">
        <v>517</v>
      </c>
      <c r="B26" s="162">
        <v>-1303</v>
      </c>
      <c r="C26" s="162">
        <v>1943</v>
      </c>
      <c r="D26" s="162">
        <v>640</v>
      </c>
    </row>
    <row r="27" spans="1:6">
      <c r="A27" s="229" t="s">
        <v>133</v>
      </c>
      <c r="B27" s="162">
        <v>-141</v>
      </c>
      <c r="C27" s="162">
        <v>141</v>
      </c>
      <c r="D27" s="162" t="s">
        <v>544</v>
      </c>
    </row>
    <row r="28" spans="1:6" ht="3" customHeight="1">
      <c r="A28" s="229"/>
      <c r="B28" s="162"/>
      <c r="C28" s="162"/>
      <c r="D28" s="162"/>
    </row>
    <row r="29" spans="1:6">
      <c r="A29" s="235" t="s">
        <v>518</v>
      </c>
      <c r="B29" s="165">
        <v>-1445</v>
      </c>
      <c r="C29" s="165">
        <v>-473</v>
      </c>
      <c r="D29" s="165">
        <v>-1918</v>
      </c>
    </row>
    <row r="30" spans="1:6" ht="3" customHeight="1">
      <c r="A30" s="229"/>
      <c r="B30" s="162"/>
      <c r="C30" s="162"/>
      <c r="D30" s="162"/>
    </row>
    <row r="31" spans="1:6">
      <c r="A31" s="231" t="s">
        <v>555</v>
      </c>
      <c r="B31" s="282">
        <v>88224</v>
      </c>
      <c r="C31" s="282">
        <v>31157</v>
      </c>
      <c r="D31" s="282">
        <v>119381</v>
      </c>
    </row>
    <row r="32" spans="1:6">
      <c r="A32" s="28"/>
      <c r="B32" s="86"/>
      <c r="C32" s="86"/>
    </row>
    <row r="33" spans="1:5">
      <c r="A33" s="386" t="s">
        <v>644</v>
      </c>
      <c r="B33" s="62"/>
      <c r="C33" s="62"/>
      <c r="D33" s="62"/>
      <c r="E33" s="264"/>
    </row>
  </sheetData>
  <mergeCells count="3">
    <mergeCell ref="A2:C2"/>
    <mergeCell ref="A19:D19"/>
    <mergeCell ref="A3:D3"/>
  </mergeCells>
  <phoneticPr fontId="21" type="noConversion"/>
  <pageMargins left="0.75" right="0.75" top="1" bottom="1" header="0.5" footer="0.5"/>
  <pageSetup paperSize="9" scale="9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149"/>
  <sheetViews>
    <sheetView showGridLines="0" zoomScaleNormal="100" workbookViewId="0"/>
  </sheetViews>
  <sheetFormatPr defaultRowHeight="11.25"/>
  <cols>
    <col min="1" max="1" width="38.7109375" style="12" customWidth="1"/>
    <col min="2" max="2" width="4.140625" style="12" bestFit="1" customWidth="1"/>
    <col min="3" max="3" width="10.7109375" style="293" customWidth="1"/>
    <col min="4" max="4" width="10.7109375" style="5" customWidth="1"/>
    <col min="5" max="5" width="10.7109375" style="28" customWidth="1"/>
    <col min="6" max="6" width="2.7109375" style="5" customWidth="1"/>
    <col min="7" max="9" width="10.7109375" style="5" customWidth="1"/>
    <col min="10" max="16384" width="9.140625" style="5"/>
  </cols>
  <sheetData>
    <row r="1" spans="1:14" ht="12.75">
      <c r="A1" s="274" t="s">
        <v>649</v>
      </c>
      <c r="B1" s="266"/>
    </row>
    <row r="2" spans="1:14" ht="15.75">
      <c r="A2" s="704" t="s">
        <v>192</v>
      </c>
      <c r="B2" s="704"/>
      <c r="C2" s="704"/>
      <c r="D2" s="704"/>
      <c r="E2" s="704"/>
      <c r="F2" s="704"/>
      <c r="G2" s="704"/>
      <c r="H2" s="704"/>
      <c r="I2" s="704"/>
    </row>
    <row r="3" spans="1:14" ht="3" customHeight="1"/>
    <row r="4" spans="1:14" ht="12.75" customHeight="1">
      <c r="A4" s="18"/>
      <c r="B4" s="18"/>
      <c r="C4" s="714" t="s">
        <v>541</v>
      </c>
      <c r="D4" s="714"/>
      <c r="E4" s="714"/>
      <c r="F4" s="187"/>
      <c r="G4" s="714" t="s">
        <v>526</v>
      </c>
      <c r="H4" s="714"/>
      <c r="I4" s="714"/>
    </row>
    <row r="5" spans="1:14" ht="25.5">
      <c r="A5" s="729"/>
      <c r="B5" s="205" t="s">
        <v>8</v>
      </c>
      <c r="C5" s="312" t="s">
        <v>547</v>
      </c>
      <c r="D5" s="314" t="s">
        <v>548</v>
      </c>
      <c r="E5" s="313" t="s">
        <v>567</v>
      </c>
      <c r="F5" s="725"/>
      <c r="G5" s="312" t="s">
        <v>547</v>
      </c>
      <c r="H5" s="316" t="s">
        <v>548</v>
      </c>
      <c r="I5" s="312" t="s">
        <v>568</v>
      </c>
      <c r="J5" s="15"/>
    </row>
    <row r="6" spans="1:14">
      <c r="A6" s="729"/>
      <c r="B6" s="51"/>
      <c r="C6" s="311" t="s">
        <v>0</v>
      </c>
      <c r="D6" s="156" t="s">
        <v>0</v>
      </c>
      <c r="E6" s="311" t="s">
        <v>0</v>
      </c>
      <c r="F6" s="725"/>
      <c r="G6" s="311" t="s">
        <v>0</v>
      </c>
      <c r="H6" s="311" t="s">
        <v>0</v>
      </c>
      <c r="I6" s="311" t="s">
        <v>0</v>
      </c>
      <c r="J6" s="15"/>
      <c r="K6" s="28"/>
      <c r="L6" s="28"/>
      <c r="M6" s="28"/>
      <c r="N6" s="28"/>
    </row>
    <row r="7" spans="1:14" ht="3" customHeight="1">
      <c r="A7" s="6"/>
      <c r="B7" s="77"/>
      <c r="C7" s="77"/>
      <c r="D7" s="8"/>
      <c r="E7" s="25"/>
      <c r="F7" s="9"/>
      <c r="G7" s="291"/>
      <c r="H7" s="9"/>
      <c r="I7" s="9"/>
      <c r="J7" s="15"/>
      <c r="K7" s="28"/>
      <c r="L7" s="28"/>
      <c r="M7" s="28"/>
      <c r="N7" s="28"/>
    </row>
    <row r="8" spans="1:14">
      <c r="A8" s="33" t="s">
        <v>234</v>
      </c>
      <c r="B8" s="74"/>
      <c r="C8" s="74"/>
      <c r="D8" s="36"/>
      <c r="E8" s="67"/>
      <c r="F8" s="15"/>
      <c r="G8" s="15"/>
      <c r="H8" s="15"/>
      <c r="I8" s="15"/>
      <c r="J8" s="15"/>
      <c r="K8" s="28"/>
      <c r="L8" s="28"/>
      <c r="M8" s="28"/>
      <c r="N8" s="28"/>
    </row>
    <row r="9" spans="1:14" ht="3" customHeight="1">
      <c r="A9" s="28"/>
      <c r="B9" s="67"/>
      <c r="C9" s="67"/>
      <c r="D9" s="36"/>
      <c r="E9" s="67"/>
      <c r="F9" s="15"/>
      <c r="G9" s="15"/>
      <c r="H9" s="15"/>
      <c r="I9" s="15"/>
      <c r="J9" s="15"/>
      <c r="K9" s="28"/>
      <c r="L9" s="28"/>
      <c r="M9" s="28"/>
      <c r="N9" s="28"/>
    </row>
    <row r="10" spans="1:14">
      <c r="A10" s="33" t="s">
        <v>235</v>
      </c>
      <c r="B10" s="74"/>
      <c r="C10" s="74"/>
      <c r="D10" s="36"/>
      <c r="E10" s="67"/>
      <c r="F10" s="15"/>
      <c r="G10" s="15"/>
      <c r="H10" s="15"/>
      <c r="I10" s="15"/>
      <c r="J10" s="15"/>
      <c r="K10" s="28"/>
      <c r="L10" s="28"/>
      <c r="M10" s="28"/>
      <c r="N10" s="28"/>
    </row>
    <row r="11" spans="1:14">
      <c r="A11" s="28" t="s">
        <v>49</v>
      </c>
      <c r="B11" s="67"/>
      <c r="C11" s="162">
        <v>1825</v>
      </c>
      <c r="D11" s="161">
        <v>6110</v>
      </c>
      <c r="E11" s="162">
        <v>7905</v>
      </c>
      <c r="F11" s="162"/>
      <c r="G11" s="162">
        <v>1911</v>
      </c>
      <c r="H11" s="162">
        <v>6399</v>
      </c>
      <c r="I11" s="162">
        <v>8556</v>
      </c>
      <c r="J11" s="15"/>
      <c r="K11" s="28"/>
      <c r="L11" s="28"/>
      <c r="M11" s="28"/>
      <c r="N11" s="28"/>
    </row>
    <row r="12" spans="1:14" ht="12.75">
      <c r="A12" s="28" t="s">
        <v>21</v>
      </c>
      <c r="B12" s="67"/>
      <c r="C12" s="162">
        <v>2299</v>
      </c>
      <c r="D12" s="161">
        <v>6285</v>
      </c>
      <c r="E12" s="162">
        <v>8190</v>
      </c>
      <c r="F12" s="162"/>
      <c r="G12" s="162">
        <v>2225</v>
      </c>
      <c r="H12" s="162">
        <v>6039</v>
      </c>
      <c r="I12" s="162">
        <v>8310</v>
      </c>
      <c r="J12" s="15"/>
      <c r="K12" s="37"/>
      <c r="L12" s="28"/>
      <c r="M12" s="28"/>
      <c r="N12" s="28"/>
    </row>
    <row r="13" spans="1:14">
      <c r="A13" s="28" t="s">
        <v>50</v>
      </c>
      <c r="B13" s="67"/>
      <c r="C13" s="162">
        <v>4148</v>
      </c>
      <c r="D13" s="161">
        <v>17168</v>
      </c>
      <c r="E13" s="162">
        <v>22461</v>
      </c>
      <c r="F13" s="162"/>
      <c r="G13" s="162">
        <v>5712</v>
      </c>
      <c r="H13" s="162">
        <v>16912</v>
      </c>
      <c r="I13" s="162">
        <v>21979</v>
      </c>
      <c r="J13" s="15"/>
      <c r="K13" s="28"/>
      <c r="L13" s="28"/>
      <c r="M13" s="28"/>
      <c r="N13" s="28"/>
    </row>
    <row r="14" spans="1:14" ht="12.75">
      <c r="A14" s="28" t="s">
        <v>161</v>
      </c>
      <c r="B14" s="67"/>
      <c r="C14" s="162">
        <v>243</v>
      </c>
      <c r="D14" s="161">
        <v>437</v>
      </c>
      <c r="E14" s="162">
        <v>589</v>
      </c>
      <c r="F14" s="162"/>
      <c r="G14" s="162">
        <v>166</v>
      </c>
      <c r="H14" s="162">
        <v>480</v>
      </c>
      <c r="I14" s="162">
        <v>667</v>
      </c>
      <c r="J14" s="15"/>
      <c r="K14" s="37"/>
      <c r="L14" s="28"/>
      <c r="M14" s="28"/>
      <c r="N14" s="28"/>
    </row>
    <row r="15" spans="1:14" ht="12.75">
      <c r="A15" s="28" t="s">
        <v>22</v>
      </c>
      <c r="B15" s="67"/>
      <c r="C15" s="162">
        <v>2147</v>
      </c>
      <c r="D15" s="161">
        <v>6105</v>
      </c>
      <c r="E15" s="162">
        <v>7781</v>
      </c>
      <c r="F15" s="162"/>
      <c r="G15" s="162">
        <v>1710</v>
      </c>
      <c r="H15" s="162">
        <v>5510</v>
      </c>
      <c r="I15" s="162">
        <v>7156</v>
      </c>
      <c r="J15" s="15"/>
      <c r="K15" s="37"/>
      <c r="L15" s="28"/>
      <c r="M15" s="28"/>
      <c r="N15" s="28"/>
    </row>
    <row r="16" spans="1:14">
      <c r="A16" s="33" t="s">
        <v>236</v>
      </c>
      <c r="B16" s="74"/>
      <c r="C16" s="165">
        <v>10663</v>
      </c>
      <c r="D16" s="164">
        <v>36105</v>
      </c>
      <c r="E16" s="165">
        <v>46926</v>
      </c>
      <c r="F16" s="165"/>
      <c r="G16" s="165">
        <v>11726</v>
      </c>
      <c r="H16" s="165">
        <v>35340</v>
      </c>
      <c r="I16" s="165">
        <v>46668</v>
      </c>
      <c r="J16" s="15"/>
      <c r="K16" s="28"/>
      <c r="L16" s="28"/>
      <c r="M16" s="28"/>
      <c r="N16" s="28"/>
    </row>
    <row r="17" spans="1:14" ht="3" customHeight="1">
      <c r="A17" s="28"/>
      <c r="B17" s="67"/>
      <c r="C17" s="162"/>
      <c r="D17" s="161"/>
      <c r="E17" s="162"/>
      <c r="F17" s="162"/>
      <c r="G17" s="162"/>
      <c r="H17" s="162"/>
      <c r="I17" s="162"/>
      <c r="J17" s="15"/>
      <c r="K17" s="28"/>
      <c r="L17" s="28"/>
      <c r="M17" s="28"/>
      <c r="N17" s="28"/>
    </row>
    <row r="18" spans="1:14">
      <c r="A18" s="33" t="s">
        <v>237</v>
      </c>
      <c r="B18" s="74"/>
      <c r="C18" s="162"/>
      <c r="D18" s="161"/>
      <c r="E18" s="162"/>
      <c r="F18" s="162"/>
      <c r="G18" s="162"/>
      <c r="H18" s="162"/>
      <c r="I18" s="162"/>
      <c r="J18" s="15"/>
      <c r="K18" s="28"/>
      <c r="L18" s="28"/>
      <c r="M18" s="28"/>
      <c r="N18" s="28"/>
    </row>
    <row r="19" spans="1:14">
      <c r="A19" s="28" t="s">
        <v>163</v>
      </c>
      <c r="B19" s="67"/>
      <c r="C19" s="162">
        <v>-3435</v>
      </c>
      <c r="D19" s="161">
        <v>-10726</v>
      </c>
      <c r="E19" s="162">
        <v>-15142</v>
      </c>
      <c r="F19" s="162"/>
      <c r="G19" s="162">
        <v>-3411</v>
      </c>
      <c r="H19" s="162">
        <v>-11028</v>
      </c>
      <c r="I19" s="162">
        <v>-14834</v>
      </c>
      <c r="J19" s="15"/>
      <c r="K19" s="28"/>
      <c r="L19" s="28"/>
      <c r="M19" s="28"/>
      <c r="N19" s="28"/>
    </row>
    <row r="20" spans="1:14">
      <c r="A20" s="28" t="s">
        <v>51</v>
      </c>
      <c r="B20" s="67"/>
      <c r="C20" s="162">
        <v>-4056</v>
      </c>
      <c r="D20" s="161">
        <v>-16234</v>
      </c>
      <c r="E20" s="162">
        <v>-22882</v>
      </c>
      <c r="F20" s="162"/>
      <c r="G20" s="162">
        <v>-5566</v>
      </c>
      <c r="H20" s="162">
        <v>-17159</v>
      </c>
      <c r="I20" s="162">
        <v>-22112</v>
      </c>
      <c r="J20" s="15"/>
      <c r="K20" s="28"/>
      <c r="L20" s="28"/>
      <c r="M20" s="28"/>
      <c r="N20" s="28"/>
    </row>
    <row r="21" spans="1:14">
      <c r="A21" s="28" t="s">
        <v>52</v>
      </c>
      <c r="B21" s="67"/>
      <c r="C21" s="162">
        <v>-530</v>
      </c>
      <c r="D21" s="161">
        <v>-1568</v>
      </c>
      <c r="E21" s="162">
        <v>-1658</v>
      </c>
      <c r="F21" s="162"/>
      <c r="G21" s="162">
        <v>-488</v>
      </c>
      <c r="H21" s="162">
        <v>-1423</v>
      </c>
      <c r="I21" s="162">
        <v>-1940</v>
      </c>
      <c r="J21" s="15"/>
      <c r="K21" s="28"/>
      <c r="L21" s="28"/>
      <c r="M21" s="28"/>
      <c r="N21" s="28"/>
    </row>
    <row r="22" spans="1:14">
      <c r="A22" s="28" t="s">
        <v>23</v>
      </c>
      <c r="B22" s="67"/>
      <c r="C22" s="162">
        <v>-1228</v>
      </c>
      <c r="D22" s="161">
        <v>-3215</v>
      </c>
      <c r="E22" s="162">
        <v>-4153</v>
      </c>
      <c r="F22" s="162"/>
      <c r="G22" s="162">
        <v>-1107</v>
      </c>
      <c r="H22" s="162">
        <v>-2871</v>
      </c>
      <c r="I22" s="162">
        <v>-3711</v>
      </c>
      <c r="J22" s="15"/>
      <c r="K22" s="28"/>
      <c r="L22" s="28"/>
      <c r="M22" s="28"/>
      <c r="N22" s="28"/>
    </row>
    <row r="23" spans="1:14">
      <c r="A23" s="28" t="s">
        <v>24</v>
      </c>
      <c r="B23" s="67"/>
      <c r="C23" s="162">
        <v>-1015</v>
      </c>
      <c r="D23" s="161">
        <v>-3208</v>
      </c>
      <c r="E23" s="162">
        <v>-3678</v>
      </c>
      <c r="F23" s="162"/>
      <c r="G23" s="162">
        <v>-953</v>
      </c>
      <c r="H23" s="162">
        <v>-3118</v>
      </c>
      <c r="I23" s="162">
        <v>-4266</v>
      </c>
      <c r="J23" s="15"/>
      <c r="K23" s="28"/>
      <c r="L23" s="28"/>
      <c r="M23" s="28"/>
      <c r="N23" s="28"/>
    </row>
    <row r="24" spans="1:14">
      <c r="A24" s="33" t="s">
        <v>238</v>
      </c>
      <c r="B24" s="74"/>
      <c r="C24" s="165">
        <v>-10264</v>
      </c>
      <c r="D24" s="164">
        <v>-34950</v>
      </c>
      <c r="E24" s="165">
        <v>-47513</v>
      </c>
      <c r="F24" s="165"/>
      <c r="G24" s="165">
        <v>-11525</v>
      </c>
      <c r="H24" s="165">
        <v>-35599</v>
      </c>
      <c r="I24" s="165">
        <v>-46863</v>
      </c>
      <c r="J24" s="15"/>
      <c r="K24" s="28"/>
      <c r="L24" s="28"/>
      <c r="M24" s="28"/>
      <c r="N24" s="28"/>
    </row>
    <row r="25" spans="1:14" ht="3" customHeight="1">
      <c r="A25" s="28"/>
      <c r="B25" s="67"/>
      <c r="C25" s="162"/>
      <c r="D25" s="161"/>
      <c r="E25" s="162"/>
      <c r="F25" s="162"/>
      <c r="G25" s="162"/>
      <c r="H25" s="162"/>
      <c r="I25" s="162"/>
      <c r="J25" s="15"/>
      <c r="K25" s="28"/>
      <c r="L25" s="28"/>
      <c r="M25" s="28"/>
      <c r="N25" s="28"/>
    </row>
    <row r="26" spans="1:14">
      <c r="A26" s="33" t="s">
        <v>164</v>
      </c>
      <c r="B26" s="74"/>
      <c r="C26" s="165">
        <v>399</v>
      </c>
      <c r="D26" s="164">
        <v>1155</v>
      </c>
      <c r="E26" s="165">
        <v>-587</v>
      </c>
      <c r="F26" s="165"/>
      <c r="G26" s="165">
        <v>201</v>
      </c>
      <c r="H26" s="165">
        <v>-259</v>
      </c>
      <c r="I26" s="165">
        <v>-195</v>
      </c>
      <c r="J26" s="15"/>
      <c r="K26" s="28"/>
      <c r="L26" s="28"/>
      <c r="M26" s="28"/>
      <c r="N26" s="28"/>
    </row>
    <row r="27" spans="1:14" ht="3" customHeight="1">
      <c r="A27" s="28"/>
      <c r="B27" s="67"/>
      <c r="C27" s="162"/>
      <c r="D27" s="161"/>
      <c r="E27" s="162"/>
      <c r="F27" s="162"/>
      <c r="G27" s="162"/>
      <c r="H27" s="162"/>
      <c r="I27" s="162"/>
      <c r="J27" s="15"/>
      <c r="K27" s="28"/>
      <c r="L27" s="28"/>
      <c r="M27" s="28"/>
      <c r="N27" s="28"/>
    </row>
    <row r="28" spans="1:14">
      <c r="A28" s="33" t="s">
        <v>239</v>
      </c>
      <c r="B28" s="74"/>
      <c r="C28" s="162"/>
      <c r="D28" s="161"/>
      <c r="E28" s="162"/>
      <c r="F28" s="162"/>
      <c r="G28" s="162"/>
      <c r="H28" s="162"/>
      <c r="I28" s="162"/>
      <c r="J28" s="15"/>
      <c r="K28" s="28"/>
      <c r="L28" s="28"/>
      <c r="M28" s="28"/>
      <c r="N28" s="28"/>
    </row>
    <row r="29" spans="1:14" ht="3" customHeight="1">
      <c r="A29" s="28"/>
      <c r="B29" s="67"/>
      <c r="C29" s="162"/>
      <c r="D29" s="161"/>
      <c r="E29" s="162"/>
      <c r="F29" s="162"/>
      <c r="G29" s="162"/>
      <c r="H29" s="162"/>
      <c r="I29" s="162"/>
      <c r="J29" s="15"/>
      <c r="K29" s="28"/>
      <c r="L29" s="28"/>
      <c r="M29" s="28"/>
      <c r="N29" s="28"/>
    </row>
    <row r="30" spans="1:14">
      <c r="A30" s="33" t="s">
        <v>165</v>
      </c>
      <c r="B30" s="74"/>
      <c r="C30" s="162"/>
      <c r="D30" s="161"/>
      <c r="E30" s="162"/>
      <c r="F30" s="162"/>
      <c r="G30" s="162"/>
      <c r="H30" s="162"/>
      <c r="I30" s="162"/>
      <c r="J30" s="15"/>
      <c r="K30" s="28"/>
      <c r="L30" s="28"/>
      <c r="M30" s="28"/>
      <c r="N30" s="28"/>
    </row>
    <row r="31" spans="1:14">
      <c r="A31" s="28" t="s">
        <v>62</v>
      </c>
      <c r="B31" s="67"/>
      <c r="C31" s="162">
        <v>-1189</v>
      </c>
      <c r="D31" s="161">
        <v>-3398</v>
      </c>
      <c r="E31" s="162">
        <v>-5561</v>
      </c>
      <c r="F31" s="162"/>
      <c r="G31" s="162">
        <v>-1069</v>
      </c>
      <c r="H31" s="162">
        <v>-3558</v>
      </c>
      <c r="I31" s="162">
        <v>-5237</v>
      </c>
      <c r="J31" s="15"/>
      <c r="K31" s="28"/>
      <c r="L31" s="28"/>
      <c r="M31" s="28"/>
      <c r="N31" s="28"/>
    </row>
    <row r="32" spans="1:14">
      <c r="A32" s="28" t="s">
        <v>63</v>
      </c>
      <c r="B32" s="67"/>
      <c r="C32" s="162">
        <v>169</v>
      </c>
      <c r="D32" s="161">
        <v>438</v>
      </c>
      <c r="E32" s="162">
        <v>888</v>
      </c>
      <c r="F32" s="162"/>
      <c r="G32" s="162">
        <v>126</v>
      </c>
      <c r="H32" s="162">
        <v>439</v>
      </c>
      <c r="I32" s="162">
        <v>701</v>
      </c>
      <c r="J32" s="15"/>
    </row>
    <row r="33" spans="1:10">
      <c r="A33" s="33" t="s">
        <v>166</v>
      </c>
      <c r="B33" s="74"/>
      <c r="C33" s="165">
        <v>-1020</v>
      </c>
      <c r="D33" s="164">
        <v>-2960</v>
      </c>
      <c r="E33" s="165">
        <v>-4673</v>
      </c>
      <c r="F33" s="165"/>
      <c r="G33" s="165">
        <v>-943</v>
      </c>
      <c r="H33" s="165">
        <v>-3119</v>
      </c>
      <c r="I33" s="165">
        <v>-4536</v>
      </c>
      <c r="J33" s="15"/>
    </row>
    <row r="34" spans="1:10" ht="3" customHeight="1">
      <c r="A34" s="28"/>
      <c r="B34" s="67"/>
      <c r="C34" s="162"/>
      <c r="D34" s="161"/>
      <c r="E34" s="162"/>
      <c r="F34" s="162"/>
      <c r="G34" s="162"/>
      <c r="H34" s="162"/>
      <c r="I34" s="162"/>
      <c r="J34" s="15"/>
    </row>
    <row r="35" spans="1:10">
      <c r="A35" s="33" t="s">
        <v>167</v>
      </c>
      <c r="B35" s="74"/>
      <c r="C35" s="162"/>
      <c r="D35" s="161"/>
      <c r="E35" s="162"/>
      <c r="F35" s="162"/>
      <c r="G35" s="162"/>
      <c r="H35" s="162"/>
      <c r="I35" s="162"/>
      <c r="J35" s="15"/>
    </row>
    <row r="36" spans="1:10">
      <c r="A36" s="33" t="s">
        <v>235</v>
      </c>
      <c r="B36" s="67"/>
      <c r="C36" s="162"/>
      <c r="D36" s="161"/>
      <c r="E36" s="162"/>
      <c r="F36" s="162"/>
      <c r="G36" s="162"/>
      <c r="H36" s="162"/>
      <c r="I36" s="162"/>
      <c r="J36" s="15"/>
    </row>
    <row r="37" spans="1:10">
      <c r="A37" s="28" t="s">
        <v>168</v>
      </c>
      <c r="B37" s="67"/>
      <c r="C37" s="162">
        <v>2</v>
      </c>
      <c r="D37" s="161">
        <v>10</v>
      </c>
      <c r="E37" s="162">
        <v>10</v>
      </c>
      <c r="F37" s="162"/>
      <c r="G37" s="162">
        <v>128</v>
      </c>
      <c r="H37" s="162">
        <v>138</v>
      </c>
      <c r="I37" s="162">
        <v>140</v>
      </c>
      <c r="J37" s="15"/>
    </row>
    <row r="38" spans="1:10">
      <c r="A38" s="28" t="s">
        <v>169</v>
      </c>
      <c r="B38" s="67"/>
      <c r="C38" s="162">
        <v>1671</v>
      </c>
      <c r="D38" s="161">
        <v>4091</v>
      </c>
      <c r="E38" s="162">
        <v>5546</v>
      </c>
      <c r="F38" s="162"/>
      <c r="G38" s="162">
        <v>905</v>
      </c>
      <c r="H38" s="162">
        <v>2980</v>
      </c>
      <c r="I38" s="162">
        <v>4850</v>
      </c>
      <c r="J38" s="15"/>
    </row>
    <row r="39" spans="1:10">
      <c r="A39" s="33" t="s">
        <v>237</v>
      </c>
      <c r="B39" s="67"/>
      <c r="C39" s="162"/>
      <c r="D39" s="161"/>
      <c r="E39" s="162"/>
      <c r="F39" s="162"/>
      <c r="G39" s="162"/>
      <c r="H39" s="162"/>
      <c r="I39" s="162"/>
      <c r="J39" s="15"/>
    </row>
    <row r="40" spans="1:10">
      <c r="A40" s="28" t="s">
        <v>168</v>
      </c>
      <c r="B40" s="67"/>
      <c r="C40" s="162">
        <v>-1</v>
      </c>
      <c r="D40" s="161">
        <v>-8</v>
      </c>
      <c r="E40" s="162">
        <v>-10</v>
      </c>
      <c r="F40" s="162"/>
      <c r="G40" s="162">
        <v>-1</v>
      </c>
      <c r="H40" s="162">
        <v>-12</v>
      </c>
      <c r="I40" s="162">
        <v>-16</v>
      </c>
      <c r="J40" s="15"/>
    </row>
    <row r="41" spans="1:10">
      <c r="A41" s="28" t="s">
        <v>169</v>
      </c>
      <c r="B41" s="67"/>
      <c r="C41" s="162">
        <v>-2888</v>
      </c>
      <c r="D41" s="161">
        <v>-6215</v>
      </c>
      <c r="E41" s="162">
        <v>-4801</v>
      </c>
      <c r="F41" s="162"/>
      <c r="G41" s="162">
        <v>-951</v>
      </c>
      <c r="H41" s="162">
        <v>-2560</v>
      </c>
      <c r="I41" s="162">
        <v>-4457</v>
      </c>
      <c r="J41" s="15"/>
    </row>
    <row r="42" spans="1:10">
      <c r="A42" s="33" t="s">
        <v>170</v>
      </c>
      <c r="B42" s="74"/>
      <c r="C42" s="165">
        <v>-1216</v>
      </c>
      <c r="D42" s="164">
        <v>-2122</v>
      </c>
      <c r="E42" s="165">
        <v>745</v>
      </c>
      <c r="F42" s="165"/>
      <c r="G42" s="165">
        <v>80</v>
      </c>
      <c r="H42" s="165">
        <v>546</v>
      </c>
      <c r="I42" s="165">
        <v>516</v>
      </c>
      <c r="J42" s="15"/>
    </row>
    <row r="43" spans="1:10" ht="3" customHeight="1">
      <c r="A43" s="28"/>
      <c r="B43" s="67"/>
      <c r="C43" s="162"/>
      <c r="D43" s="161"/>
      <c r="E43" s="162"/>
      <c r="F43" s="162"/>
      <c r="G43" s="162"/>
      <c r="H43" s="162"/>
      <c r="I43" s="162"/>
      <c r="J43" s="15"/>
    </row>
    <row r="44" spans="1:10">
      <c r="A44" s="33" t="s">
        <v>171</v>
      </c>
      <c r="B44" s="74"/>
      <c r="C44" s="165">
        <v>-2237</v>
      </c>
      <c r="D44" s="164">
        <v>-5082</v>
      </c>
      <c r="E44" s="165">
        <v>-3928</v>
      </c>
      <c r="F44" s="165"/>
      <c r="G44" s="165">
        <v>-862</v>
      </c>
      <c r="H44" s="165">
        <v>-2573</v>
      </c>
      <c r="I44" s="165">
        <v>-4020</v>
      </c>
      <c r="J44" s="15"/>
    </row>
    <row r="45" spans="1:10" ht="3" customHeight="1">
      <c r="A45" s="28"/>
      <c r="B45" s="67"/>
      <c r="C45" s="162"/>
      <c r="D45" s="161"/>
      <c r="E45" s="162"/>
      <c r="F45" s="162"/>
      <c r="G45" s="162"/>
      <c r="H45" s="162"/>
      <c r="I45" s="162"/>
      <c r="J45" s="15"/>
    </row>
    <row r="46" spans="1:10">
      <c r="A46" s="43" t="s">
        <v>240</v>
      </c>
      <c r="B46" s="80"/>
      <c r="C46" s="162"/>
      <c r="D46" s="161"/>
      <c r="E46" s="162"/>
      <c r="F46" s="162"/>
      <c r="G46" s="162"/>
      <c r="H46" s="162"/>
      <c r="I46" s="162"/>
      <c r="J46" s="15"/>
    </row>
    <row r="47" spans="1:10" ht="3" customHeight="1">
      <c r="A47" s="28"/>
      <c r="B47" s="67"/>
      <c r="C47" s="162"/>
      <c r="D47" s="161"/>
      <c r="E47" s="162"/>
      <c r="F47" s="162"/>
      <c r="G47" s="162"/>
      <c r="H47" s="162"/>
      <c r="I47" s="162"/>
      <c r="J47" s="15"/>
    </row>
    <row r="48" spans="1:10">
      <c r="A48" s="33" t="s">
        <v>235</v>
      </c>
      <c r="B48" s="74"/>
      <c r="C48" s="162"/>
      <c r="D48" s="161"/>
      <c r="E48" s="162"/>
      <c r="F48" s="162"/>
      <c r="G48" s="162"/>
      <c r="H48" s="162"/>
      <c r="I48" s="162"/>
      <c r="J48" s="15"/>
    </row>
    <row r="49" spans="1:10">
      <c r="A49" s="28" t="s">
        <v>47</v>
      </c>
      <c r="B49" s="67"/>
      <c r="C49" s="162" t="s">
        <v>544</v>
      </c>
      <c r="D49" s="161" t="s">
        <v>544</v>
      </c>
      <c r="E49" s="162" t="s">
        <v>544</v>
      </c>
      <c r="F49" s="162"/>
      <c r="G49" s="162" t="s">
        <v>544</v>
      </c>
      <c r="H49" s="162" t="s">
        <v>544</v>
      </c>
      <c r="I49" s="162" t="s">
        <v>544</v>
      </c>
      <c r="J49" s="15"/>
    </row>
    <row r="50" spans="1:10">
      <c r="A50" s="28" t="s">
        <v>17</v>
      </c>
      <c r="B50" s="67"/>
      <c r="C50" s="162">
        <v>5061</v>
      </c>
      <c r="D50" s="161">
        <v>11637</v>
      </c>
      <c r="E50" s="162">
        <v>18672</v>
      </c>
      <c r="F50" s="162"/>
      <c r="G50" s="162">
        <v>4006</v>
      </c>
      <c r="H50" s="162">
        <v>12995</v>
      </c>
      <c r="I50" s="162">
        <v>18612</v>
      </c>
      <c r="J50" s="15"/>
    </row>
    <row r="51" spans="1:10">
      <c r="A51" s="28" t="s">
        <v>172</v>
      </c>
      <c r="B51" s="67"/>
      <c r="C51" s="162" t="s">
        <v>544</v>
      </c>
      <c r="D51" s="161" t="s">
        <v>544</v>
      </c>
      <c r="E51" s="162" t="s">
        <v>544</v>
      </c>
      <c r="F51" s="162"/>
      <c r="G51" s="162" t="s">
        <v>544</v>
      </c>
      <c r="H51" s="162" t="s">
        <v>544</v>
      </c>
      <c r="I51" s="162" t="s">
        <v>544</v>
      </c>
      <c r="J51" s="15"/>
    </row>
    <row r="52" spans="1:10">
      <c r="A52" s="28" t="s">
        <v>173</v>
      </c>
      <c r="B52" s="67"/>
      <c r="C52" s="162">
        <v>15</v>
      </c>
      <c r="D52" s="161">
        <v>35</v>
      </c>
      <c r="E52" s="162">
        <v>42</v>
      </c>
      <c r="F52" s="162"/>
      <c r="G52" s="162">
        <v>137</v>
      </c>
      <c r="H52" s="162">
        <v>564</v>
      </c>
      <c r="I52" s="162">
        <v>49</v>
      </c>
      <c r="J52" s="15"/>
    </row>
    <row r="53" spans="1:10">
      <c r="A53" s="33" t="s">
        <v>236</v>
      </c>
      <c r="B53" s="74"/>
      <c r="C53" s="165">
        <v>5076</v>
      </c>
      <c r="D53" s="164">
        <v>11672</v>
      </c>
      <c r="E53" s="165">
        <v>18714</v>
      </c>
      <c r="F53" s="165"/>
      <c r="G53" s="165">
        <v>4143</v>
      </c>
      <c r="H53" s="165">
        <v>13559</v>
      </c>
      <c r="I53" s="165">
        <v>18660</v>
      </c>
      <c r="J53" s="15"/>
    </row>
    <row r="54" spans="1:10" ht="3" customHeight="1">
      <c r="A54" s="28"/>
      <c r="B54" s="67"/>
      <c r="C54" s="162"/>
      <c r="D54" s="161"/>
      <c r="E54" s="162"/>
      <c r="F54" s="162"/>
      <c r="G54" s="162"/>
      <c r="H54" s="162"/>
      <c r="I54" s="162"/>
      <c r="J54" s="15"/>
    </row>
    <row r="55" spans="1:10">
      <c r="A55" s="33" t="s">
        <v>237</v>
      </c>
      <c r="B55" s="74"/>
      <c r="C55" s="162"/>
      <c r="D55" s="161"/>
      <c r="E55" s="162"/>
      <c r="F55" s="162"/>
      <c r="G55" s="162"/>
      <c r="H55" s="162"/>
      <c r="I55" s="162"/>
      <c r="J55" s="15"/>
    </row>
    <row r="56" spans="1:10">
      <c r="A56" s="28" t="s">
        <v>43</v>
      </c>
      <c r="B56" s="67"/>
      <c r="C56" s="162" t="s">
        <v>544</v>
      </c>
      <c r="D56" s="161" t="s">
        <v>544</v>
      </c>
      <c r="E56" s="162">
        <v>-16</v>
      </c>
      <c r="F56" s="162"/>
      <c r="G56" s="162" t="s">
        <v>544</v>
      </c>
      <c r="H56" s="162" t="s">
        <v>544</v>
      </c>
      <c r="I56" s="162">
        <v>-16</v>
      </c>
      <c r="J56" s="15"/>
    </row>
    <row r="57" spans="1:10">
      <c r="A57" s="28" t="s">
        <v>174</v>
      </c>
      <c r="B57" s="67"/>
      <c r="C57" s="162">
        <v>-4513</v>
      </c>
      <c r="D57" s="161">
        <v>-8556</v>
      </c>
      <c r="E57" s="162">
        <v>-13881</v>
      </c>
      <c r="F57" s="162"/>
      <c r="G57" s="162">
        <v>-3005</v>
      </c>
      <c r="H57" s="162">
        <v>-6893</v>
      </c>
      <c r="I57" s="162">
        <v>-11333</v>
      </c>
      <c r="J57" s="15"/>
    </row>
    <row r="58" spans="1:10">
      <c r="A58" s="28" t="s">
        <v>175</v>
      </c>
      <c r="B58" s="67"/>
      <c r="C58" s="162" t="s">
        <v>544</v>
      </c>
      <c r="D58" s="161" t="s">
        <v>544</v>
      </c>
      <c r="E58" s="162" t="s">
        <v>544</v>
      </c>
      <c r="F58" s="162"/>
      <c r="G58" s="162" t="s">
        <v>544</v>
      </c>
      <c r="H58" s="162" t="s">
        <v>544</v>
      </c>
      <c r="I58" s="162" t="s">
        <v>544</v>
      </c>
      <c r="J58" s="15"/>
    </row>
    <row r="59" spans="1:10">
      <c r="A59" s="28" t="s">
        <v>176</v>
      </c>
      <c r="B59" s="67"/>
      <c r="C59" s="162">
        <v>-70</v>
      </c>
      <c r="D59" s="161">
        <v>-311</v>
      </c>
      <c r="E59" s="162">
        <v>-423</v>
      </c>
      <c r="F59" s="162"/>
      <c r="G59" s="162">
        <v>368</v>
      </c>
      <c r="H59" s="162">
        <v>-568</v>
      </c>
      <c r="I59" s="162">
        <v>-391</v>
      </c>
      <c r="J59" s="15"/>
    </row>
    <row r="60" spans="1:10">
      <c r="A60" s="33" t="s">
        <v>238</v>
      </c>
      <c r="B60" s="74"/>
      <c r="C60" s="165">
        <v>-4584</v>
      </c>
      <c r="D60" s="164">
        <v>-8868</v>
      </c>
      <c r="E60" s="165">
        <v>-14320</v>
      </c>
      <c r="F60" s="165"/>
      <c r="G60" s="165">
        <v>-2637</v>
      </c>
      <c r="H60" s="165">
        <v>-7462</v>
      </c>
      <c r="I60" s="165">
        <v>-11740</v>
      </c>
      <c r="J60" s="15"/>
    </row>
    <row r="61" spans="1:10" ht="3" customHeight="1">
      <c r="A61" s="28"/>
      <c r="B61" s="67"/>
      <c r="C61" s="162"/>
      <c r="D61" s="161"/>
      <c r="E61" s="162"/>
      <c r="F61" s="162"/>
      <c r="G61" s="162"/>
      <c r="H61" s="162"/>
      <c r="I61" s="162"/>
      <c r="J61" s="15"/>
    </row>
    <row r="62" spans="1:10">
      <c r="A62" s="33" t="s">
        <v>177</v>
      </c>
      <c r="B62" s="74"/>
      <c r="C62" s="165">
        <v>493</v>
      </c>
      <c r="D62" s="164">
        <v>2805</v>
      </c>
      <c r="E62" s="165">
        <v>4394</v>
      </c>
      <c r="F62" s="165"/>
      <c r="G62" s="165">
        <v>1506</v>
      </c>
      <c r="H62" s="165">
        <v>6097</v>
      </c>
      <c r="I62" s="165">
        <v>6921</v>
      </c>
      <c r="J62" s="15"/>
    </row>
    <row r="63" spans="1:10" ht="3" customHeight="1">
      <c r="A63" s="28"/>
      <c r="B63" s="67"/>
      <c r="C63" s="162"/>
      <c r="D63" s="161"/>
      <c r="E63" s="162"/>
      <c r="F63" s="162"/>
      <c r="G63" s="162"/>
      <c r="H63" s="162"/>
      <c r="I63" s="162"/>
      <c r="J63" s="15"/>
    </row>
    <row r="64" spans="1:10">
      <c r="A64" s="31" t="s">
        <v>178</v>
      </c>
      <c r="B64" s="30"/>
      <c r="C64" s="168">
        <v>-1345</v>
      </c>
      <c r="D64" s="167">
        <v>-1123</v>
      </c>
      <c r="E64" s="168">
        <v>-120</v>
      </c>
      <c r="F64" s="168"/>
      <c r="G64" s="168">
        <v>844</v>
      </c>
      <c r="H64" s="168">
        <v>3265</v>
      </c>
      <c r="I64" s="168">
        <v>2706</v>
      </c>
      <c r="J64" s="15"/>
    </row>
    <row r="65" spans="1:10">
      <c r="A65" s="28" t="s">
        <v>241</v>
      </c>
      <c r="B65" s="67"/>
      <c r="C65" s="289">
        <v>12168</v>
      </c>
      <c r="D65" s="161">
        <v>11946</v>
      </c>
      <c r="E65" s="162">
        <v>11946</v>
      </c>
      <c r="F65" s="162"/>
      <c r="G65" s="289">
        <v>11660</v>
      </c>
      <c r="H65" s="289">
        <v>9239</v>
      </c>
      <c r="I65" s="289">
        <v>9239</v>
      </c>
      <c r="J65" s="15"/>
    </row>
    <row r="66" spans="1:10">
      <c r="A66" s="28" t="s">
        <v>242</v>
      </c>
      <c r="B66" s="67"/>
      <c r="C66" s="289">
        <v>10823</v>
      </c>
      <c r="D66" s="161">
        <v>10823</v>
      </c>
      <c r="E66" s="162">
        <v>11825</v>
      </c>
      <c r="F66" s="162"/>
      <c r="G66" s="289">
        <v>12504</v>
      </c>
      <c r="H66" s="289">
        <v>12504</v>
      </c>
      <c r="I66" s="289">
        <v>11946</v>
      </c>
      <c r="J66" s="15"/>
    </row>
    <row r="67" spans="1:10" ht="3" customHeight="1">
      <c r="A67" s="28"/>
      <c r="B67" s="67"/>
      <c r="C67" s="289"/>
      <c r="D67" s="161"/>
      <c r="E67" s="162"/>
      <c r="F67" s="162"/>
      <c r="G67" s="289"/>
      <c r="H67" s="289"/>
      <c r="I67" s="289"/>
      <c r="J67" s="15"/>
    </row>
    <row r="68" spans="1:10" ht="11.25" customHeight="1">
      <c r="A68" s="38" t="s">
        <v>136</v>
      </c>
      <c r="B68" s="81"/>
      <c r="C68" s="399"/>
      <c r="D68" s="400"/>
      <c r="E68" s="399"/>
      <c r="F68" s="399"/>
      <c r="G68" s="399"/>
      <c r="H68" s="399"/>
      <c r="I68" s="399"/>
      <c r="J68" s="15"/>
    </row>
    <row r="69" spans="1:10" ht="11.25" customHeight="1">
      <c r="A69" s="28"/>
      <c r="B69" s="67"/>
      <c r="C69" s="162"/>
      <c r="D69" s="161"/>
      <c r="E69" s="162"/>
      <c r="F69" s="162"/>
      <c r="G69" s="162"/>
      <c r="H69" s="162"/>
      <c r="I69" s="162"/>
      <c r="J69" s="15"/>
    </row>
    <row r="70" spans="1:10" ht="11.25" customHeight="1">
      <c r="A70" s="28" t="s">
        <v>25</v>
      </c>
      <c r="B70" s="67"/>
      <c r="C70" s="162">
        <v>399</v>
      </c>
      <c r="D70" s="161">
        <v>1155</v>
      </c>
      <c r="E70" s="162">
        <v>-587</v>
      </c>
      <c r="F70" s="162"/>
      <c r="G70" s="162">
        <v>201</v>
      </c>
      <c r="H70" s="162">
        <v>-259</v>
      </c>
      <c r="I70" s="162">
        <v>-195</v>
      </c>
      <c r="J70" s="15"/>
    </row>
    <row r="71" spans="1:10">
      <c r="A71" s="28" t="s">
        <v>179</v>
      </c>
      <c r="B71" s="67"/>
      <c r="C71" s="162">
        <v>-1020</v>
      </c>
      <c r="D71" s="161">
        <v>-2960</v>
      </c>
      <c r="E71" s="162">
        <v>-4673</v>
      </c>
      <c r="F71" s="162"/>
      <c r="G71" s="162">
        <v>-943</v>
      </c>
      <c r="H71" s="162">
        <v>-3119</v>
      </c>
      <c r="I71" s="162">
        <v>-4536</v>
      </c>
      <c r="J71" s="15"/>
    </row>
    <row r="72" spans="1:10" ht="3" customHeight="1">
      <c r="A72" s="28"/>
      <c r="B72" s="67"/>
      <c r="C72" s="162"/>
      <c r="D72" s="161"/>
      <c r="E72" s="162"/>
      <c r="F72" s="162"/>
      <c r="G72" s="162"/>
      <c r="H72" s="162"/>
      <c r="I72" s="162"/>
      <c r="J72" s="15"/>
    </row>
    <row r="73" spans="1:10">
      <c r="A73" s="31" t="s">
        <v>180</v>
      </c>
      <c r="B73" s="67">
        <v>4</v>
      </c>
      <c r="C73" s="168">
        <v>-622</v>
      </c>
      <c r="D73" s="167">
        <v>-1805</v>
      </c>
      <c r="E73" s="168">
        <v>-5260</v>
      </c>
      <c r="F73" s="168"/>
      <c r="G73" s="168">
        <v>-742</v>
      </c>
      <c r="H73" s="168">
        <v>-3378</v>
      </c>
      <c r="I73" s="168">
        <v>-4731</v>
      </c>
      <c r="J73" s="15"/>
    </row>
    <row r="74" spans="1:10">
      <c r="B74" s="15"/>
      <c r="C74" s="15"/>
      <c r="D74" s="15"/>
      <c r="E74" s="67"/>
      <c r="F74" s="15"/>
      <c r="G74" s="15"/>
      <c r="H74" s="15"/>
      <c r="I74" s="15"/>
      <c r="J74" s="15"/>
    </row>
    <row r="75" spans="1:10" customFormat="1" ht="12.75">
      <c r="A75" s="356" t="s">
        <v>641</v>
      </c>
      <c r="B75" s="19"/>
      <c r="C75" s="19"/>
    </row>
    <row r="76" spans="1:10" customFormat="1" ht="12.75">
      <c r="A76" s="356" t="s">
        <v>642</v>
      </c>
      <c r="B76" s="19"/>
      <c r="C76" s="19"/>
    </row>
    <row r="77" spans="1:10" customFormat="1" ht="12.75">
      <c r="A77" s="383" t="s">
        <v>637</v>
      </c>
      <c r="B77" s="66"/>
      <c r="C77" s="66"/>
      <c r="D77" s="62"/>
      <c r="E77" s="62"/>
      <c r="F77" s="62"/>
      <c r="G77" s="62"/>
      <c r="H77" s="62"/>
      <c r="I77" s="62"/>
    </row>
    <row r="78" spans="1:10">
      <c r="B78" s="15"/>
      <c r="C78" s="15"/>
      <c r="D78" s="15"/>
      <c r="E78" s="67"/>
      <c r="F78" s="15"/>
      <c r="G78" s="15"/>
      <c r="H78" s="15"/>
      <c r="I78" s="15"/>
      <c r="J78" s="15"/>
    </row>
    <row r="79" spans="1:10">
      <c r="B79" s="15"/>
      <c r="C79" s="15"/>
      <c r="D79" s="15"/>
      <c r="E79" s="67"/>
      <c r="F79" s="15"/>
      <c r="G79" s="15"/>
      <c r="H79" s="15"/>
      <c r="I79" s="15"/>
      <c r="J79" s="15"/>
    </row>
    <row r="80" spans="1:10">
      <c r="B80" s="15"/>
      <c r="C80" s="15"/>
      <c r="D80" s="15"/>
      <c r="E80" s="67"/>
      <c r="F80" s="15"/>
      <c r="G80" s="15"/>
      <c r="H80" s="15"/>
      <c r="I80" s="15"/>
      <c r="J80" s="15"/>
    </row>
    <row r="81" spans="2:10">
      <c r="B81" s="15"/>
      <c r="C81" s="15"/>
      <c r="D81" s="15"/>
      <c r="E81" s="67"/>
      <c r="F81" s="15"/>
      <c r="G81" s="15"/>
      <c r="H81" s="15"/>
      <c r="I81" s="15"/>
      <c r="J81" s="15"/>
    </row>
    <row r="82" spans="2:10">
      <c r="B82" s="15"/>
      <c r="C82" s="15"/>
      <c r="D82" s="15"/>
      <c r="E82" s="67"/>
      <c r="F82" s="15"/>
      <c r="G82" s="15"/>
      <c r="H82" s="15"/>
      <c r="I82" s="15"/>
      <c r="J82" s="15"/>
    </row>
    <row r="83" spans="2:10">
      <c r="B83" s="15"/>
      <c r="C83" s="15"/>
      <c r="D83" s="15"/>
      <c r="E83" s="67"/>
      <c r="F83" s="15"/>
      <c r="G83" s="15"/>
      <c r="H83" s="15"/>
      <c r="I83" s="15"/>
      <c r="J83" s="15"/>
    </row>
    <row r="84" spans="2:10">
      <c r="B84" s="15"/>
      <c r="C84" s="15"/>
      <c r="D84" s="15"/>
      <c r="E84" s="67"/>
      <c r="F84" s="15"/>
      <c r="G84" s="15"/>
      <c r="H84" s="15"/>
      <c r="I84" s="15"/>
      <c r="J84" s="15"/>
    </row>
    <row r="85" spans="2:10">
      <c r="B85" s="15"/>
      <c r="C85" s="15"/>
      <c r="D85" s="15"/>
      <c r="E85" s="67"/>
      <c r="F85" s="15"/>
      <c r="G85" s="15"/>
      <c r="H85" s="15"/>
      <c r="I85" s="15"/>
      <c r="J85" s="15"/>
    </row>
    <row r="86" spans="2:10">
      <c r="B86" s="15"/>
      <c r="C86" s="15"/>
      <c r="D86" s="15"/>
      <c r="E86" s="67"/>
      <c r="F86" s="15"/>
      <c r="G86" s="15"/>
      <c r="H86" s="15"/>
      <c r="I86" s="15"/>
      <c r="J86" s="15"/>
    </row>
    <row r="87" spans="2:10">
      <c r="B87" s="15"/>
      <c r="C87" s="15"/>
      <c r="D87" s="15"/>
      <c r="E87" s="67"/>
      <c r="F87" s="15"/>
      <c r="G87" s="15"/>
      <c r="H87" s="15"/>
      <c r="I87" s="15"/>
      <c r="J87" s="15"/>
    </row>
    <row r="88" spans="2:10">
      <c r="B88" s="15"/>
      <c r="C88" s="15"/>
      <c r="D88" s="15"/>
      <c r="E88" s="67"/>
      <c r="F88" s="15"/>
      <c r="G88" s="15"/>
      <c r="H88" s="15"/>
      <c r="I88" s="15"/>
      <c r="J88" s="15"/>
    </row>
    <row r="89" spans="2:10">
      <c r="B89" s="15"/>
      <c r="C89" s="15"/>
      <c r="D89" s="15"/>
      <c r="E89" s="67"/>
      <c r="F89" s="15"/>
      <c r="G89" s="15"/>
      <c r="H89" s="15"/>
      <c r="I89" s="15"/>
      <c r="J89" s="15"/>
    </row>
    <row r="90" spans="2:10">
      <c r="B90" s="15"/>
      <c r="C90" s="15"/>
      <c r="D90" s="15"/>
      <c r="E90" s="67"/>
      <c r="F90" s="15"/>
      <c r="G90" s="15"/>
      <c r="H90" s="15"/>
      <c r="I90" s="15"/>
      <c r="J90" s="15"/>
    </row>
    <row r="91" spans="2:10">
      <c r="B91" s="15"/>
      <c r="C91" s="15"/>
      <c r="D91" s="15"/>
      <c r="E91" s="67"/>
      <c r="F91" s="15"/>
      <c r="G91" s="15"/>
      <c r="H91" s="15"/>
      <c r="I91" s="15"/>
      <c r="J91" s="15"/>
    </row>
    <row r="92" spans="2:10">
      <c r="B92" s="15"/>
      <c r="C92" s="15"/>
      <c r="D92" s="15"/>
      <c r="E92" s="67"/>
      <c r="F92" s="15"/>
      <c r="G92" s="15"/>
      <c r="H92" s="15"/>
      <c r="I92" s="15"/>
      <c r="J92" s="15"/>
    </row>
    <row r="93" spans="2:10">
      <c r="B93" s="15"/>
      <c r="C93" s="15"/>
      <c r="D93" s="15"/>
      <c r="E93" s="67"/>
      <c r="F93" s="15"/>
      <c r="G93" s="15"/>
      <c r="H93" s="15"/>
      <c r="I93" s="15"/>
      <c r="J93" s="15"/>
    </row>
    <row r="94" spans="2:10">
      <c r="B94" s="15"/>
      <c r="C94" s="15"/>
      <c r="D94" s="15"/>
      <c r="E94" s="67"/>
      <c r="F94" s="15"/>
      <c r="G94" s="15"/>
      <c r="H94" s="15"/>
      <c r="I94" s="15"/>
      <c r="J94" s="15"/>
    </row>
    <row r="95" spans="2:10">
      <c r="B95" s="15"/>
      <c r="C95" s="15"/>
      <c r="D95" s="15"/>
      <c r="E95" s="67"/>
      <c r="F95" s="15"/>
      <c r="G95" s="15"/>
      <c r="H95" s="15"/>
      <c r="I95" s="15"/>
      <c r="J95" s="15"/>
    </row>
    <row r="96" spans="2:10">
      <c r="B96" s="15"/>
      <c r="C96" s="15"/>
      <c r="D96" s="15"/>
      <c r="E96" s="67"/>
      <c r="F96" s="15"/>
      <c r="G96" s="15"/>
      <c r="H96" s="15"/>
      <c r="I96" s="15"/>
      <c r="J96" s="15"/>
    </row>
    <row r="97" spans="2:10">
      <c r="B97" s="15"/>
      <c r="C97" s="15"/>
      <c r="D97" s="15"/>
      <c r="E97" s="67"/>
      <c r="F97" s="15"/>
      <c r="G97" s="15"/>
      <c r="H97" s="15"/>
      <c r="I97" s="15"/>
      <c r="J97" s="15"/>
    </row>
    <row r="98" spans="2:10">
      <c r="B98" s="15"/>
      <c r="C98" s="15"/>
      <c r="D98" s="15"/>
      <c r="E98" s="67"/>
      <c r="F98" s="15"/>
      <c r="G98" s="15"/>
      <c r="H98" s="15"/>
      <c r="I98" s="15"/>
      <c r="J98" s="15"/>
    </row>
    <row r="99" spans="2:10">
      <c r="B99" s="15"/>
      <c r="C99" s="15"/>
      <c r="D99" s="15"/>
      <c r="E99" s="67"/>
      <c r="F99" s="15"/>
      <c r="G99" s="15"/>
      <c r="H99" s="15"/>
      <c r="I99" s="15"/>
      <c r="J99" s="15"/>
    </row>
    <row r="100" spans="2:10">
      <c r="B100" s="15"/>
      <c r="C100" s="15"/>
      <c r="D100" s="15"/>
      <c r="E100" s="67"/>
      <c r="F100" s="15"/>
      <c r="G100" s="15"/>
      <c r="H100" s="15"/>
      <c r="I100" s="15"/>
      <c r="J100" s="15"/>
    </row>
    <row r="101" spans="2:10">
      <c r="B101" s="15"/>
      <c r="C101" s="15"/>
      <c r="D101" s="15"/>
      <c r="E101" s="67"/>
      <c r="F101" s="15"/>
      <c r="G101" s="15"/>
      <c r="H101" s="15"/>
      <c r="I101" s="15"/>
      <c r="J101" s="15"/>
    </row>
    <row r="102" spans="2:10">
      <c r="B102" s="15"/>
      <c r="C102" s="15"/>
      <c r="D102" s="15"/>
      <c r="E102" s="67"/>
      <c r="F102" s="15"/>
      <c r="G102" s="15"/>
      <c r="H102" s="15"/>
      <c r="I102" s="15"/>
      <c r="J102" s="15"/>
    </row>
    <row r="103" spans="2:10">
      <c r="B103" s="15"/>
      <c r="C103" s="15"/>
      <c r="D103" s="15"/>
      <c r="E103" s="67"/>
      <c r="F103" s="15"/>
      <c r="G103" s="15"/>
      <c r="H103" s="15"/>
      <c r="I103" s="15"/>
      <c r="J103" s="15"/>
    </row>
    <row r="104" spans="2:10">
      <c r="B104" s="15"/>
      <c r="C104" s="15"/>
      <c r="D104" s="15"/>
      <c r="E104" s="67"/>
      <c r="F104" s="15"/>
      <c r="G104" s="15"/>
      <c r="H104" s="15"/>
      <c r="I104" s="15"/>
      <c r="J104" s="15"/>
    </row>
    <row r="105" spans="2:10">
      <c r="B105" s="15"/>
      <c r="C105" s="15"/>
      <c r="D105" s="15"/>
      <c r="E105" s="67"/>
      <c r="F105" s="15"/>
      <c r="G105" s="15"/>
      <c r="H105" s="15"/>
      <c r="I105" s="15"/>
      <c r="J105" s="15"/>
    </row>
    <row r="106" spans="2:10">
      <c r="B106" s="15"/>
      <c r="C106" s="15"/>
      <c r="D106" s="15"/>
      <c r="E106" s="67"/>
      <c r="F106" s="15"/>
      <c r="G106" s="15"/>
      <c r="H106" s="15"/>
      <c r="I106" s="15"/>
      <c r="J106" s="15"/>
    </row>
    <row r="107" spans="2:10">
      <c r="B107" s="15"/>
      <c r="C107" s="15"/>
      <c r="D107" s="15"/>
      <c r="E107" s="67"/>
      <c r="F107" s="15"/>
      <c r="G107" s="15"/>
      <c r="H107" s="15"/>
      <c r="I107" s="15"/>
      <c r="J107" s="15"/>
    </row>
    <row r="108" spans="2:10">
      <c r="B108" s="15"/>
      <c r="C108" s="15"/>
      <c r="D108" s="15"/>
      <c r="E108" s="67"/>
      <c r="F108" s="15"/>
      <c r="G108" s="15"/>
      <c r="H108" s="15"/>
      <c r="I108" s="15"/>
      <c r="J108" s="15"/>
    </row>
    <row r="109" spans="2:10">
      <c r="B109" s="15"/>
      <c r="C109" s="15"/>
      <c r="D109" s="15"/>
      <c r="E109" s="67"/>
      <c r="F109" s="15"/>
      <c r="G109" s="15"/>
      <c r="H109" s="15"/>
      <c r="I109" s="15"/>
      <c r="J109" s="15"/>
    </row>
    <row r="110" spans="2:10">
      <c r="B110" s="15"/>
      <c r="C110" s="15"/>
      <c r="D110" s="15"/>
      <c r="E110" s="67"/>
      <c r="F110" s="15"/>
      <c r="G110" s="15"/>
      <c r="H110" s="15"/>
      <c r="I110" s="15"/>
      <c r="J110" s="15"/>
    </row>
    <row r="111" spans="2:10">
      <c r="B111" s="15"/>
      <c r="C111" s="15"/>
      <c r="D111" s="15"/>
      <c r="E111" s="67"/>
      <c r="F111" s="15"/>
      <c r="G111" s="15"/>
      <c r="H111" s="15"/>
      <c r="I111" s="15"/>
      <c r="J111" s="15"/>
    </row>
    <row r="112" spans="2:10">
      <c r="B112" s="15"/>
      <c r="C112" s="15"/>
      <c r="D112" s="15"/>
      <c r="E112" s="67"/>
      <c r="F112" s="15"/>
      <c r="G112" s="15"/>
      <c r="H112" s="15"/>
      <c r="I112" s="15"/>
      <c r="J112" s="15"/>
    </row>
    <row r="113" spans="2:10">
      <c r="B113" s="15"/>
      <c r="C113" s="15"/>
      <c r="D113" s="15"/>
      <c r="E113" s="67"/>
      <c r="F113" s="15"/>
      <c r="G113" s="15"/>
      <c r="H113" s="15"/>
      <c r="I113" s="15"/>
      <c r="J113" s="15"/>
    </row>
    <row r="114" spans="2:10">
      <c r="B114" s="15"/>
      <c r="C114" s="15"/>
      <c r="D114" s="15"/>
      <c r="E114" s="67"/>
      <c r="F114" s="15"/>
      <c r="G114" s="15"/>
      <c r="H114" s="15"/>
      <c r="I114" s="15"/>
      <c r="J114" s="15"/>
    </row>
    <row r="115" spans="2:10">
      <c r="B115" s="15"/>
      <c r="C115" s="15"/>
      <c r="D115" s="15"/>
      <c r="E115" s="67"/>
      <c r="F115" s="15"/>
      <c r="G115" s="15"/>
      <c r="H115" s="15"/>
      <c r="I115" s="15"/>
      <c r="J115" s="15"/>
    </row>
    <row r="116" spans="2:10">
      <c r="B116" s="15"/>
      <c r="C116" s="15"/>
      <c r="D116" s="15"/>
      <c r="E116" s="67"/>
      <c r="F116" s="15"/>
      <c r="G116" s="15"/>
      <c r="H116" s="15"/>
      <c r="I116" s="15"/>
      <c r="J116" s="15"/>
    </row>
    <row r="117" spans="2:10">
      <c r="B117" s="15"/>
      <c r="C117" s="15"/>
      <c r="D117" s="15"/>
      <c r="E117" s="67"/>
      <c r="F117" s="15"/>
      <c r="G117" s="15"/>
      <c r="H117" s="15"/>
      <c r="I117" s="15"/>
      <c r="J117" s="15"/>
    </row>
    <row r="118" spans="2:10">
      <c r="B118" s="15"/>
      <c r="C118" s="15"/>
      <c r="D118" s="15"/>
      <c r="E118" s="67"/>
      <c r="F118" s="15"/>
      <c r="G118" s="15"/>
      <c r="H118" s="15"/>
      <c r="I118" s="15"/>
      <c r="J118" s="15"/>
    </row>
    <row r="119" spans="2:10">
      <c r="B119" s="15"/>
      <c r="C119" s="15"/>
      <c r="D119" s="15"/>
      <c r="E119" s="67"/>
      <c r="F119" s="15"/>
      <c r="G119" s="15"/>
      <c r="H119" s="15"/>
      <c r="I119" s="15"/>
      <c r="J119" s="15"/>
    </row>
    <row r="120" spans="2:10">
      <c r="B120" s="15"/>
      <c r="C120" s="15"/>
      <c r="D120" s="15"/>
      <c r="E120" s="67"/>
      <c r="F120" s="15"/>
      <c r="G120" s="15"/>
      <c r="H120" s="15"/>
      <c r="I120" s="15"/>
      <c r="J120" s="15"/>
    </row>
    <row r="121" spans="2:10">
      <c r="B121" s="15"/>
      <c r="C121" s="15"/>
      <c r="D121" s="15"/>
      <c r="E121" s="67"/>
      <c r="F121" s="15"/>
      <c r="G121" s="15"/>
      <c r="H121" s="15"/>
      <c r="I121" s="15"/>
      <c r="J121" s="15"/>
    </row>
    <row r="122" spans="2:10">
      <c r="B122" s="15"/>
      <c r="C122" s="15"/>
      <c r="D122" s="15"/>
      <c r="E122" s="67"/>
      <c r="F122" s="15"/>
      <c r="G122" s="15"/>
      <c r="H122" s="15"/>
      <c r="I122" s="15"/>
      <c r="J122" s="15"/>
    </row>
    <row r="123" spans="2:10">
      <c r="B123" s="15"/>
      <c r="C123" s="15"/>
      <c r="D123" s="15"/>
      <c r="E123" s="67"/>
      <c r="F123" s="15"/>
      <c r="G123" s="15"/>
      <c r="H123" s="15"/>
      <c r="I123" s="15"/>
      <c r="J123" s="15"/>
    </row>
    <row r="124" spans="2:10">
      <c r="B124" s="15"/>
      <c r="C124" s="15"/>
      <c r="D124" s="15"/>
      <c r="E124" s="67"/>
      <c r="F124" s="15"/>
      <c r="G124" s="15"/>
      <c r="H124" s="15"/>
      <c r="I124" s="15"/>
      <c r="J124" s="15"/>
    </row>
    <row r="125" spans="2:10">
      <c r="B125" s="15"/>
      <c r="C125" s="15"/>
      <c r="D125" s="15"/>
      <c r="E125" s="67"/>
      <c r="F125" s="15"/>
      <c r="G125" s="15"/>
      <c r="H125" s="15"/>
      <c r="I125" s="15"/>
      <c r="J125" s="15"/>
    </row>
    <row r="126" spans="2:10">
      <c r="B126" s="15"/>
      <c r="C126" s="15"/>
      <c r="D126" s="15"/>
      <c r="E126" s="67"/>
      <c r="F126" s="15"/>
      <c r="G126" s="15"/>
      <c r="H126" s="15"/>
      <c r="I126" s="15"/>
      <c r="J126" s="15"/>
    </row>
    <row r="127" spans="2:10">
      <c r="B127" s="15"/>
      <c r="C127" s="15"/>
      <c r="D127" s="15"/>
      <c r="E127" s="67"/>
      <c r="F127" s="15"/>
      <c r="G127" s="15"/>
      <c r="H127" s="15"/>
      <c r="I127" s="15"/>
      <c r="J127" s="15"/>
    </row>
    <row r="128" spans="2:10">
      <c r="B128" s="15"/>
      <c r="C128" s="15"/>
      <c r="D128" s="15"/>
      <c r="E128" s="67"/>
      <c r="F128" s="15"/>
      <c r="G128" s="15"/>
      <c r="H128" s="15"/>
      <c r="I128" s="15"/>
      <c r="J128" s="15"/>
    </row>
    <row r="129" spans="2:10">
      <c r="B129" s="15"/>
      <c r="C129" s="15"/>
      <c r="D129" s="15"/>
      <c r="E129" s="67"/>
      <c r="F129" s="15"/>
      <c r="G129" s="15"/>
      <c r="H129" s="15"/>
      <c r="I129" s="15"/>
      <c r="J129" s="15"/>
    </row>
    <row r="130" spans="2:10">
      <c r="B130" s="15"/>
      <c r="C130" s="15"/>
      <c r="D130" s="15"/>
      <c r="E130" s="67"/>
      <c r="F130" s="15"/>
      <c r="G130" s="15"/>
      <c r="H130" s="15"/>
      <c r="I130" s="15"/>
      <c r="J130" s="15"/>
    </row>
    <row r="131" spans="2:10">
      <c r="B131" s="15"/>
      <c r="C131" s="15"/>
      <c r="D131" s="15"/>
      <c r="E131" s="67"/>
      <c r="F131" s="15"/>
      <c r="G131" s="15"/>
      <c r="H131" s="15"/>
      <c r="I131" s="15"/>
      <c r="J131" s="15"/>
    </row>
    <row r="132" spans="2:10">
      <c r="B132" s="15"/>
      <c r="C132" s="15"/>
      <c r="D132" s="15"/>
      <c r="E132" s="67"/>
      <c r="F132" s="15"/>
      <c r="G132" s="15"/>
      <c r="H132" s="15"/>
      <c r="I132" s="15"/>
      <c r="J132" s="15"/>
    </row>
    <row r="133" spans="2:10">
      <c r="B133" s="15"/>
      <c r="C133" s="15"/>
      <c r="D133" s="15"/>
      <c r="E133" s="67"/>
      <c r="F133" s="15"/>
      <c r="G133" s="15"/>
      <c r="H133" s="15"/>
      <c r="I133" s="15"/>
      <c r="J133" s="15"/>
    </row>
    <row r="134" spans="2:10">
      <c r="B134" s="15"/>
      <c r="C134" s="15"/>
      <c r="D134" s="15"/>
      <c r="E134" s="67"/>
      <c r="F134" s="15"/>
      <c r="G134" s="15"/>
      <c r="H134" s="15"/>
      <c r="I134" s="15"/>
      <c r="J134" s="15"/>
    </row>
    <row r="135" spans="2:10">
      <c r="B135" s="15"/>
      <c r="C135" s="15"/>
      <c r="D135" s="15"/>
      <c r="E135" s="67"/>
      <c r="F135" s="15"/>
      <c r="G135" s="15"/>
      <c r="H135" s="15"/>
      <c r="I135" s="15"/>
      <c r="J135" s="15"/>
    </row>
    <row r="136" spans="2:10">
      <c r="B136" s="15"/>
      <c r="C136" s="15"/>
      <c r="D136" s="15"/>
      <c r="E136" s="67"/>
      <c r="F136" s="15"/>
      <c r="G136" s="15"/>
      <c r="H136" s="15"/>
      <c r="I136" s="15"/>
      <c r="J136" s="15"/>
    </row>
    <row r="137" spans="2:10">
      <c r="B137" s="15"/>
      <c r="C137" s="15"/>
      <c r="D137" s="15"/>
      <c r="E137" s="67"/>
      <c r="F137" s="15"/>
      <c r="G137" s="15"/>
      <c r="H137" s="15"/>
      <c r="I137" s="15"/>
      <c r="J137" s="15"/>
    </row>
    <row r="138" spans="2:10">
      <c r="B138" s="15"/>
      <c r="C138" s="15"/>
      <c r="D138" s="15"/>
      <c r="E138" s="67"/>
      <c r="F138" s="15"/>
      <c r="G138" s="15"/>
      <c r="H138" s="15"/>
      <c r="I138" s="15"/>
      <c r="J138" s="15"/>
    </row>
    <row r="139" spans="2:10">
      <c r="B139" s="15"/>
      <c r="C139" s="15"/>
      <c r="D139" s="15"/>
      <c r="E139" s="67"/>
      <c r="F139" s="15"/>
      <c r="G139" s="15"/>
      <c r="H139" s="15"/>
      <c r="I139" s="15"/>
      <c r="J139" s="15"/>
    </row>
    <row r="140" spans="2:10">
      <c r="B140" s="15"/>
      <c r="C140" s="15"/>
      <c r="D140" s="15"/>
      <c r="E140" s="67"/>
      <c r="F140" s="15"/>
      <c r="G140" s="15"/>
      <c r="H140" s="15"/>
      <c r="I140" s="15"/>
      <c r="J140" s="15"/>
    </row>
    <row r="141" spans="2:10">
      <c r="B141" s="15"/>
      <c r="C141" s="15"/>
      <c r="D141" s="15"/>
      <c r="E141" s="67"/>
      <c r="F141" s="15"/>
      <c r="G141" s="15"/>
      <c r="H141" s="15"/>
      <c r="I141" s="15"/>
      <c r="J141" s="15"/>
    </row>
    <row r="142" spans="2:10">
      <c r="B142" s="15"/>
      <c r="C142" s="15"/>
      <c r="D142" s="15"/>
      <c r="E142" s="67"/>
      <c r="F142" s="15"/>
      <c r="G142" s="15"/>
      <c r="H142" s="15"/>
      <c r="I142" s="15"/>
      <c r="J142" s="15"/>
    </row>
    <row r="143" spans="2:10">
      <c r="B143" s="15"/>
      <c r="C143" s="15"/>
      <c r="D143" s="15"/>
      <c r="E143" s="67"/>
      <c r="F143" s="15"/>
      <c r="G143" s="15"/>
      <c r="H143" s="15"/>
      <c r="I143" s="15"/>
      <c r="J143" s="15"/>
    </row>
    <row r="144" spans="2:10">
      <c r="B144" s="15"/>
      <c r="C144" s="15"/>
      <c r="D144" s="15"/>
      <c r="E144" s="67"/>
      <c r="F144" s="15"/>
      <c r="G144" s="15"/>
      <c r="H144" s="15"/>
      <c r="I144" s="15"/>
      <c r="J144" s="15"/>
    </row>
    <row r="145" spans="2:10">
      <c r="B145" s="15"/>
      <c r="C145" s="15"/>
      <c r="D145" s="15"/>
      <c r="E145" s="67"/>
      <c r="F145" s="15"/>
      <c r="G145" s="15"/>
      <c r="H145" s="15"/>
      <c r="I145" s="15"/>
      <c r="J145" s="15"/>
    </row>
    <row r="146" spans="2:10">
      <c r="B146" s="15"/>
      <c r="C146" s="15"/>
      <c r="D146" s="15"/>
      <c r="E146" s="67"/>
      <c r="F146" s="15"/>
      <c r="G146" s="15"/>
      <c r="H146" s="15"/>
      <c r="I146" s="15"/>
      <c r="J146" s="15"/>
    </row>
    <row r="147" spans="2:10">
      <c r="B147" s="15"/>
      <c r="C147" s="15"/>
      <c r="D147" s="15"/>
      <c r="E147" s="67"/>
      <c r="F147" s="15"/>
      <c r="G147" s="15"/>
      <c r="H147" s="15"/>
      <c r="I147" s="15"/>
      <c r="J147" s="15"/>
    </row>
    <row r="148" spans="2:10">
      <c r="B148" s="15"/>
      <c r="C148" s="15"/>
      <c r="D148" s="15"/>
      <c r="E148" s="67"/>
      <c r="F148" s="15"/>
      <c r="G148" s="15"/>
      <c r="H148" s="15"/>
      <c r="I148" s="15"/>
      <c r="J148" s="15"/>
    </row>
    <row r="149" spans="2:10">
      <c r="B149" s="15"/>
      <c r="C149" s="15"/>
      <c r="D149" s="15"/>
      <c r="E149" s="67"/>
      <c r="F149" s="15"/>
      <c r="G149" s="15"/>
      <c r="H149" s="15"/>
      <c r="I149" s="15"/>
      <c r="J149" s="15"/>
    </row>
  </sheetData>
  <mergeCells count="5">
    <mergeCell ref="A2:I2"/>
    <mergeCell ref="A5:A6"/>
    <mergeCell ref="F5:F6"/>
    <mergeCell ref="C4:E4"/>
    <mergeCell ref="G4:I4"/>
  </mergeCells>
  <phoneticPr fontId="0" type="noConversion"/>
  <pageMargins left="0.75" right="0.75" top="1" bottom="1" header="0.5" footer="0.5"/>
  <pageSetup paperSize="9" scale="8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53"/>
  <sheetViews>
    <sheetView showGridLines="0" workbookViewId="0"/>
  </sheetViews>
  <sheetFormatPr defaultRowHeight="12.75"/>
  <cols>
    <col min="1" max="1" width="46.42578125" customWidth="1"/>
    <col min="5" max="5" width="2.42578125" customWidth="1"/>
  </cols>
  <sheetData>
    <row r="1" spans="1:8">
      <c r="A1" s="198" t="s">
        <v>655</v>
      </c>
    </row>
    <row r="2" spans="1:8" ht="18.75">
      <c r="A2" s="734" t="s">
        <v>872</v>
      </c>
      <c r="B2" s="734"/>
      <c r="C2" s="734"/>
      <c r="D2" s="734"/>
      <c r="E2" s="734"/>
      <c r="F2" s="734"/>
      <c r="G2" s="734"/>
      <c r="H2" s="734"/>
    </row>
    <row r="3" spans="1:8" ht="3" customHeight="1">
      <c r="A3" s="320"/>
      <c r="B3" s="320"/>
      <c r="C3" s="320"/>
      <c r="D3" s="320"/>
      <c r="E3" s="320"/>
      <c r="F3" s="320"/>
      <c r="G3" s="320"/>
      <c r="H3" s="320"/>
    </row>
    <row r="4" spans="1:8" ht="2.1" customHeight="1">
      <c r="A4" s="321"/>
      <c r="B4" s="321"/>
      <c r="C4" s="321"/>
      <c r="D4" s="321"/>
      <c r="E4" s="321"/>
      <c r="F4" s="321"/>
      <c r="G4" s="321"/>
      <c r="H4" s="321"/>
    </row>
    <row r="5" spans="1:8" ht="3" customHeight="1">
      <c r="A5" s="322"/>
      <c r="B5" s="322"/>
      <c r="C5" s="322"/>
      <c r="D5" s="322"/>
      <c r="E5" s="322"/>
      <c r="F5" s="322"/>
      <c r="G5" s="322"/>
      <c r="H5" s="322"/>
    </row>
    <row r="6" spans="1:8">
      <c r="A6" s="735" t="s">
        <v>53</v>
      </c>
      <c r="B6" s="735"/>
      <c r="C6" s="735"/>
      <c r="D6" s="735"/>
      <c r="E6" s="735"/>
      <c r="F6" s="735"/>
      <c r="G6" s="735"/>
      <c r="H6" s="735"/>
    </row>
    <row r="7" spans="1:8" ht="3" customHeight="1">
      <c r="A7" s="323"/>
      <c r="B7" s="323"/>
      <c r="C7" s="323"/>
      <c r="D7" s="323"/>
      <c r="E7" s="323"/>
      <c r="F7" s="323"/>
      <c r="G7" s="323"/>
      <c r="H7" s="323"/>
    </row>
    <row r="8" spans="1:8">
      <c r="A8" s="324"/>
      <c r="B8" s="731" t="s">
        <v>541</v>
      </c>
      <c r="C8" s="731"/>
      <c r="D8" s="731"/>
      <c r="E8" s="325"/>
      <c r="F8" s="732" t="s">
        <v>526</v>
      </c>
      <c r="G8" s="732"/>
      <c r="H8" s="732"/>
    </row>
    <row r="9" spans="1:8" ht="33.75">
      <c r="A9" s="326"/>
      <c r="B9" s="327" t="s">
        <v>556</v>
      </c>
      <c r="C9" s="328" t="s">
        <v>566</v>
      </c>
      <c r="D9" s="329" t="s">
        <v>571</v>
      </c>
      <c r="E9" s="733"/>
      <c r="F9" s="327" t="s">
        <v>556</v>
      </c>
      <c r="G9" s="330" t="s">
        <v>566</v>
      </c>
      <c r="H9" s="331" t="s">
        <v>572</v>
      </c>
    </row>
    <row r="10" spans="1:8" ht="11.25" customHeight="1">
      <c r="A10" s="326"/>
      <c r="B10" s="332" t="s">
        <v>0</v>
      </c>
      <c r="C10" s="333" t="s">
        <v>0</v>
      </c>
      <c r="D10" s="332" t="s">
        <v>0</v>
      </c>
      <c r="E10" s="733"/>
      <c r="F10" s="332" t="s">
        <v>0</v>
      </c>
      <c r="G10" s="332" t="s">
        <v>0</v>
      </c>
      <c r="H10" s="332" t="s">
        <v>0</v>
      </c>
    </row>
    <row r="11" spans="1:8">
      <c r="A11" s="326"/>
      <c r="B11" s="334"/>
      <c r="C11" s="335"/>
      <c r="D11" s="336"/>
      <c r="E11" s="337"/>
      <c r="F11" s="337"/>
      <c r="G11" s="337"/>
      <c r="H11" s="337"/>
    </row>
    <row r="12" spans="1:8" ht="10.5" customHeight="1">
      <c r="A12" s="338" t="s">
        <v>557</v>
      </c>
      <c r="B12" s="338"/>
      <c r="C12" s="339"/>
      <c r="D12" s="338"/>
      <c r="E12" s="338"/>
      <c r="F12" s="338"/>
      <c r="G12" s="338"/>
      <c r="H12" s="338"/>
    </row>
    <row r="13" spans="1:8" ht="10.5" customHeight="1">
      <c r="A13" s="448" t="s">
        <v>558</v>
      </c>
      <c r="B13" s="451">
        <v>34</v>
      </c>
      <c r="C13" s="452">
        <v>184</v>
      </c>
      <c r="D13" s="451">
        <v>260</v>
      </c>
      <c r="E13" s="451"/>
      <c r="F13" s="451">
        <v>38</v>
      </c>
      <c r="G13" s="451">
        <v>182</v>
      </c>
      <c r="H13" s="451">
        <v>413</v>
      </c>
    </row>
    <row r="14" spans="1:8" ht="10.5" customHeight="1">
      <c r="A14" s="448" t="s">
        <v>559</v>
      </c>
      <c r="B14" s="451">
        <v>43</v>
      </c>
      <c r="C14" s="452">
        <v>129</v>
      </c>
      <c r="D14" s="451">
        <v>172</v>
      </c>
      <c r="E14" s="451"/>
      <c r="F14" s="451">
        <v>21</v>
      </c>
      <c r="G14" s="451">
        <v>64</v>
      </c>
      <c r="H14" s="451">
        <v>85</v>
      </c>
    </row>
    <row r="15" spans="1:8" ht="10.5" customHeight="1">
      <c r="A15" s="448" t="s">
        <v>560</v>
      </c>
      <c r="B15" s="451">
        <v>316</v>
      </c>
      <c r="C15" s="452">
        <v>1046</v>
      </c>
      <c r="D15" s="451">
        <v>1565</v>
      </c>
      <c r="E15" s="451"/>
      <c r="F15" s="451">
        <v>316</v>
      </c>
      <c r="G15" s="451">
        <v>975</v>
      </c>
      <c r="H15" s="451">
        <v>1319</v>
      </c>
    </row>
    <row r="16" spans="1:8" ht="10.5" customHeight="1">
      <c r="A16" s="448" t="s">
        <v>561</v>
      </c>
      <c r="B16" s="451">
        <v>597</v>
      </c>
      <c r="C16" s="452">
        <v>1165</v>
      </c>
      <c r="D16" s="451">
        <v>1176</v>
      </c>
      <c r="E16" s="451"/>
      <c r="F16" s="451">
        <v>562</v>
      </c>
      <c r="G16" s="451">
        <v>1100</v>
      </c>
      <c r="H16" s="451">
        <v>1110</v>
      </c>
    </row>
    <row r="17" spans="1:8" ht="10.5" customHeight="1">
      <c r="A17" s="448" t="s">
        <v>562</v>
      </c>
      <c r="B17" s="451">
        <v>456</v>
      </c>
      <c r="C17" s="452">
        <v>1504</v>
      </c>
      <c r="D17" s="451">
        <v>2174</v>
      </c>
      <c r="E17" s="451"/>
      <c r="F17" s="451">
        <v>526</v>
      </c>
      <c r="G17" s="451">
        <v>1615</v>
      </c>
      <c r="H17" s="451">
        <v>2237</v>
      </c>
    </row>
    <row r="18" spans="1:8" ht="10.5" customHeight="1">
      <c r="A18" s="453" t="s">
        <v>563</v>
      </c>
      <c r="B18" s="454">
        <v>1446</v>
      </c>
      <c r="C18" s="376">
        <v>4027</v>
      </c>
      <c r="D18" s="454">
        <v>5348</v>
      </c>
      <c r="E18" s="454"/>
      <c r="F18" s="454">
        <v>1463</v>
      </c>
      <c r="G18" s="454">
        <v>3936</v>
      </c>
      <c r="H18" s="454">
        <v>5164</v>
      </c>
    </row>
    <row r="19" spans="1:8" ht="3" customHeight="1">
      <c r="A19" s="448"/>
      <c r="B19" s="451"/>
      <c r="C19" s="452"/>
      <c r="D19" s="451"/>
      <c r="E19" s="451"/>
      <c r="F19" s="451"/>
      <c r="G19" s="451"/>
      <c r="H19" s="451"/>
    </row>
    <row r="20" spans="1:8" ht="10.5" customHeight="1">
      <c r="A20" s="449" t="s">
        <v>564</v>
      </c>
      <c r="B20" s="451"/>
      <c r="C20" s="452"/>
      <c r="D20" s="451"/>
      <c r="E20" s="451"/>
      <c r="F20" s="451"/>
      <c r="G20" s="451"/>
      <c r="H20" s="451"/>
    </row>
    <row r="21" spans="1:8" ht="10.5" customHeight="1">
      <c r="A21" s="448" t="s">
        <v>558</v>
      </c>
      <c r="B21" s="451">
        <v>9</v>
      </c>
      <c r="C21" s="452">
        <v>37</v>
      </c>
      <c r="D21" s="451">
        <v>110</v>
      </c>
      <c r="E21" s="451"/>
      <c r="F21" s="451">
        <v>11</v>
      </c>
      <c r="G21" s="451">
        <v>55</v>
      </c>
      <c r="H21" s="451">
        <v>88</v>
      </c>
    </row>
    <row r="22" spans="1:8" ht="10.5" customHeight="1">
      <c r="A22" s="448" t="s">
        <v>559</v>
      </c>
      <c r="B22" s="451">
        <v>27</v>
      </c>
      <c r="C22" s="452">
        <v>81</v>
      </c>
      <c r="D22" s="451">
        <v>108</v>
      </c>
      <c r="E22" s="451"/>
      <c r="F22" s="451">
        <v>13</v>
      </c>
      <c r="G22" s="451">
        <v>40</v>
      </c>
      <c r="H22" s="451">
        <v>54</v>
      </c>
    </row>
    <row r="23" spans="1:8" ht="10.5" customHeight="1">
      <c r="A23" s="448" t="s">
        <v>560</v>
      </c>
      <c r="B23" s="451">
        <v>26</v>
      </c>
      <c r="C23" s="452">
        <v>73</v>
      </c>
      <c r="D23" s="451">
        <v>101</v>
      </c>
      <c r="E23" s="451"/>
      <c r="F23" s="451">
        <v>25</v>
      </c>
      <c r="G23" s="451">
        <v>85</v>
      </c>
      <c r="H23" s="451">
        <v>111</v>
      </c>
    </row>
    <row r="24" spans="1:8" ht="10.5" customHeight="1">
      <c r="A24" s="448" t="s">
        <v>561</v>
      </c>
      <c r="B24" s="451">
        <v>12</v>
      </c>
      <c r="C24" s="452">
        <v>12</v>
      </c>
      <c r="D24" s="451">
        <v>17</v>
      </c>
      <c r="E24" s="451"/>
      <c r="F24" s="451">
        <v>4</v>
      </c>
      <c r="G24" s="451">
        <v>13</v>
      </c>
      <c r="H24" s="451">
        <v>15</v>
      </c>
    </row>
    <row r="25" spans="1:8" ht="10.5" customHeight="1">
      <c r="A25" s="448" t="s">
        <v>562</v>
      </c>
      <c r="B25" s="451">
        <v>51</v>
      </c>
      <c r="C25" s="452">
        <v>81</v>
      </c>
      <c r="D25" s="451">
        <v>211</v>
      </c>
      <c r="E25" s="451"/>
      <c r="F25" s="451">
        <v>13</v>
      </c>
      <c r="G25" s="451">
        <v>130</v>
      </c>
      <c r="H25" s="451">
        <v>200</v>
      </c>
    </row>
    <row r="26" spans="1:8" ht="10.5" customHeight="1">
      <c r="A26" s="455" t="s">
        <v>565</v>
      </c>
      <c r="B26" s="456">
        <v>124</v>
      </c>
      <c r="C26" s="457">
        <v>283</v>
      </c>
      <c r="D26" s="456">
        <v>545</v>
      </c>
      <c r="E26" s="456"/>
      <c r="F26" s="456">
        <v>66</v>
      </c>
      <c r="G26" s="456">
        <v>323</v>
      </c>
      <c r="H26" s="456">
        <v>469</v>
      </c>
    </row>
    <row r="27" spans="1:8" ht="3" customHeight="1">
      <c r="A27" s="458"/>
      <c r="B27" s="458"/>
      <c r="C27" s="458"/>
      <c r="D27" s="458"/>
      <c r="E27" s="458"/>
      <c r="F27" s="458"/>
      <c r="G27" s="458"/>
      <c r="H27" s="458"/>
    </row>
    <row r="28" spans="1:8">
      <c r="A28" s="736" t="s">
        <v>244</v>
      </c>
      <c r="B28" s="736"/>
      <c r="C28" s="736"/>
      <c r="D28" s="736"/>
      <c r="E28" s="736"/>
      <c r="F28" s="736"/>
      <c r="G28" s="736"/>
      <c r="H28" s="736"/>
    </row>
    <row r="29" spans="1:8" ht="3" customHeight="1">
      <c r="A29" s="438"/>
      <c r="B29" s="438"/>
      <c r="C29" s="438"/>
      <c r="D29" s="438"/>
      <c r="E29" s="438"/>
      <c r="F29" s="438"/>
      <c r="G29" s="438"/>
      <c r="H29" s="438"/>
    </row>
    <row r="30" spans="1:8">
      <c r="A30" s="439"/>
      <c r="B30" s="731" t="s">
        <v>541</v>
      </c>
      <c r="C30" s="731"/>
      <c r="D30" s="731"/>
      <c r="E30" s="440"/>
      <c r="F30" s="732" t="s">
        <v>526</v>
      </c>
      <c r="G30" s="732"/>
      <c r="H30" s="732"/>
    </row>
    <row r="31" spans="1:8" ht="33.75">
      <c r="A31" s="459"/>
      <c r="B31" s="441" t="s">
        <v>556</v>
      </c>
      <c r="C31" s="442" t="s">
        <v>566</v>
      </c>
      <c r="D31" s="443" t="s">
        <v>571</v>
      </c>
      <c r="E31" s="733"/>
      <c r="F31" s="441" t="s">
        <v>556</v>
      </c>
      <c r="G31" s="444" t="s">
        <v>566</v>
      </c>
      <c r="H31" s="445" t="s">
        <v>572</v>
      </c>
    </row>
    <row r="32" spans="1:8" ht="11.25" customHeight="1">
      <c r="A32" s="459"/>
      <c r="B32" s="446" t="s">
        <v>0</v>
      </c>
      <c r="C32" s="447" t="s">
        <v>0</v>
      </c>
      <c r="D32" s="446" t="s">
        <v>0</v>
      </c>
      <c r="E32" s="733"/>
      <c r="F32" s="446" t="s">
        <v>0</v>
      </c>
      <c r="G32" s="446" t="s">
        <v>0</v>
      </c>
      <c r="H32" s="446" t="s">
        <v>0</v>
      </c>
    </row>
    <row r="33" spans="1:8" ht="3" customHeight="1">
      <c r="A33" s="459"/>
      <c r="B33" s="459"/>
      <c r="C33" s="460"/>
      <c r="D33" s="461"/>
      <c r="E33" s="462"/>
      <c r="F33" s="462"/>
      <c r="G33" s="462"/>
      <c r="H33" s="462"/>
    </row>
    <row r="34" spans="1:8" ht="10.5" customHeight="1">
      <c r="A34" s="449" t="s">
        <v>557</v>
      </c>
      <c r="B34" s="449"/>
      <c r="C34" s="450"/>
      <c r="D34" s="449"/>
      <c r="E34" s="449"/>
      <c r="F34" s="449"/>
      <c r="G34" s="449"/>
      <c r="H34" s="449"/>
    </row>
    <row r="35" spans="1:8" ht="10.5" customHeight="1">
      <c r="A35" s="448" t="s">
        <v>558</v>
      </c>
      <c r="B35" s="451">
        <v>34</v>
      </c>
      <c r="C35" s="452">
        <v>184</v>
      </c>
      <c r="D35" s="451">
        <v>260</v>
      </c>
      <c r="E35" s="451"/>
      <c r="F35" s="451">
        <v>38</v>
      </c>
      <c r="G35" s="451">
        <v>188</v>
      </c>
      <c r="H35" s="451">
        <v>419</v>
      </c>
    </row>
    <row r="36" spans="1:8" ht="10.5" customHeight="1">
      <c r="A36" s="448" t="s">
        <v>559</v>
      </c>
      <c r="B36" s="451">
        <v>43</v>
      </c>
      <c r="C36" s="452">
        <v>129</v>
      </c>
      <c r="D36" s="451">
        <v>172</v>
      </c>
      <c r="E36" s="451"/>
      <c r="F36" s="451">
        <v>21</v>
      </c>
      <c r="G36" s="451">
        <v>64</v>
      </c>
      <c r="H36" s="451">
        <v>85</v>
      </c>
    </row>
    <row r="37" spans="1:8" ht="10.5" customHeight="1">
      <c r="A37" s="448" t="s">
        <v>560</v>
      </c>
      <c r="B37" s="451">
        <v>501</v>
      </c>
      <c r="C37" s="452">
        <v>1594</v>
      </c>
      <c r="D37" s="451">
        <v>2346</v>
      </c>
      <c r="E37" s="451"/>
      <c r="F37" s="451">
        <v>506</v>
      </c>
      <c r="G37" s="451">
        <v>1522</v>
      </c>
      <c r="H37" s="451">
        <v>2044</v>
      </c>
    </row>
    <row r="38" spans="1:8" ht="10.5" customHeight="1">
      <c r="A38" s="448" t="s">
        <v>561</v>
      </c>
      <c r="B38" s="451">
        <v>597</v>
      </c>
      <c r="C38" s="452">
        <v>1165</v>
      </c>
      <c r="D38" s="451">
        <v>1176</v>
      </c>
      <c r="E38" s="451"/>
      <c r="F38" s="451">
        <v>562</v>
      </c>
      <c r="G38" s="451">
        <v>1100</v>
      </c>
      <c r="H38" s="451">
        <v>1110</v>
      </c>
    </row>
    <row r="39" spans="1:8" ht="10.5" customHeight="1">
      <c r="A39" s="448" t="s">
        <v>562</v>
      </c>
      <c r="B39" s="451">
        <v>11</v>
      </c>
      <c r="C39" s="452">
        <v>22</v>
      </c>
      <c r="D39" s="451">
        <v>28</v>
      </c>
      <c r="E39" s="451"/>
      <c r="F39" s="451">
        <v>7</v>
      </c>
      <c r="G39" s="451">
        <v>15</v>
      </c>
      <c r="H39" s="451">
        <v>25</v>
      </c>
    </row>
    <row r="40" spans="1:8" ht="10.5" customHeight="1">
      <c r="A40" s="453" t="s">
        <v>563</v>
      </c>
      <c r="B40" s="454">
        <v>1186</v>
      </c>
      <c r="C40" s="376">
        <v>3094</v>
      </c>
      <c r="D40" s="454">
        <v>3983</v>
      </c>
      <c r="E40" s="454"/>
      <c r="F40" s="454">
        <v>1135</v>
      </c>
      <c r="G40" s="454">
        <v>2889</v>
      </c>
      <c r="H40" s="454">
        <v>3683</v>
      </c>
    </row>
    <row r="41" spans="1:8" ht="3" customHeight="1">
      <c r="A41" s="448"/>
      <c r="B41" s="451"/>
      <c r="C41" s="452"/>
      <c r="D41" s="451"/>
      <c r="E41" s="451"/>
      <c r="F41" s="451"/>
      <c r="G41" s="451"/>
      <c r="H41" s="451"/>
    </row>
    <row r="42" spans="1:8" ht="10.5" customHeight="1">
      <c r="A42" s="449" t="s">
        <v>564</v>
      </c>
      <c r="B42" s="451"/>
      <c r="C42" s="452"/>
      <c r="D42" s="451"/>
      <c r="E42" s="451"/>
      <c r="F42" s="451"/>
      <c r="G42" s="451"/>
      <c r="H42" s="451"/>
    </row>
    <row r="43" spans="1:8" ht="10.5" customHeight="1">
      <c r="A43" s="448" t="s">
        <v>558</v>
      </c>
      <c r="B43" s="451">
        <v>9</v>
      </c>
      <c r="C43" s="452">
        <v>37</v>
      </c>
      <c r="D43" s="451">
        <v>110</v>
      </c>
      <c r="E43" s="451"/>
      <c r="F43" s="451">
        <v>11</v>
      </c>
      <c r="G43" s="451">
        <v>55</v>
      </c>
      <c r="H43" s="451">
        <v>89</v>
      </c>
    </row>
    <row r="44" spans="1:8" ht="10.5" customHeight="1">
      <c r="A44" s="448" t="s">
        <v>559</v>
      </c>
      <c r="B44" s="451">
        <v>27</v>
      </c>
      <c r="C44" s="452">
        <v>81</v>
      </c>
      <c r="D44" s="451">
        <v>108</v>
      </c>
      <c r="E44" s="451"/>
      <c r="F44" s="451">
        <v>13</v>
      </c>
      <c r="G44" s="451">
        <v>40</v>
      </c>
      <c r="H44" s="451">
        <v>54</v>
      </c>
    </row>
    <row r="45" spans="1:8" ht="10.5" customHeight="1">
      <c r="A45" s="448" t="s">
        <v>560</v>
      </c>
      <c r="B45" s="451">
        <v>39</v>
      </c>
      <c r="C45" s="452">
        <v>93</v>
      </c>
      <c r="D45" s="451">
        <v>173</v>
      </c>
      <c r="E45" s="451"/>
      <c r="F45" s="451">
        <v>37</v>
      </c>
      <c r="G45" s="451">
        <v>102</v>
      </c>
      <c r="H45" s="451">
        <v>182</v>
      </c>
    </row>
    <row r="46" spans="1:8" ht="10.5" customHeight="1">
      <c r="A46" s="448" t="s">
        <v>561</v>
      </c>
      <c r="B46" s="451">
        <v>12</v>
      </c>
      <c r="C46" s="452">
        <v>12</v>
      </c>
      <c r="D46" s="451">
        <v>17</v>
      </c>
      <c r="E46" s="451"/>
      <c r="F46" s="451">
        <v>4</v>
      </c>
      <c r="G46" s="451">
        <v>13</v>
      </c>
      <c r="H46" s="451">
        <v>15</v>
      </c>
    </row>
    <row r="47" spans="1:8" ht="10.5" customHeight="1">
      <c r="A47" s="448" t="s">
        <v>562</v>
      </c>
      <c r="B47" s="451" t="s">
        <v>650</v>
      </c>
      <c r="C47" s="452" t="s">
        <v>650</v>
      </c>
      <c r="D47" s="463" t="s">
        <v>650</v>
      </c>
      <c r="E47" s="451"/>
      <c r="F47" s="463" t="s">
        <v>650</v>
      </c>
      <c r="G47" s="463" t="s">
        <v>650</v>
      </c>
      <c r="H47" s="451" t="s">
        <v>650</v>
      </c>
    </row>
    <row r="48" spans="1:8" ht="10.5" customHeight="1">
      <c r="A48" s="464" t="s">
        <v>565</v>
      </c>
      <c r="B48" s="465">
        <v>87</v>
      </c>
      <c r="C48" s="466">
        <v>222</v>
      </c>
      <c r="D48" s="465">
        <v>407</v>
      </c>
      <c r="E48" s="465"/>
      <c r="F48" s="465">
        <v>66</v>
      </c>
      <c r="G48" s="465">
        <v>210</v>
      </c>
      <c r="H48" s="465">
        <v>340</v>
      </c>
    </row>
    <row r="49" spans="1:8">
      <c r="A49" s="340"/>
      <c r="B49" s="341"/>
      <c r="C49" s="341"/>
      <c r="D49" s="341"/>
      <c r="E49" s="341"/>
      <c r="F49" s="341"/>
      <c r="G49" s="341"/>
      <c r="H49" s="341"/>
    </row>
    <row r="50" spans="1:8" ht="12.75" customHeight="1">
      <c r="A50" s="356" t="s">
        <v>652</v>
      </c>
      <c r="B50" s="342"/>
      <c r="C50" s="343"/>
      <c r="D50" s="344"/>
      <c r="E50" s="343"/>
      <c r="F50" s="343"/>
      <c r="G50" s="343"/>
      <c r="H50" s="343"/>
    </row>
    <row r="51" spans="1:8">
      <c r="A51" s="379" t="s">
        <v>653</v>
      </c>
      <c r="B51" s="342"/>
      <c r="C51" s="343"/>
      <c r="D51" s="343"/>
      <c r="E51" s="343"/>
      <c r="F51" s="343"/>
      <c r="G51" s="343"/>
      <c r="H51" s="343"/>
    </row>
    <row r="52" spans="1:8">
      <c r="A52" s="379" t="s">
        <v>654</v>
      </c>
      <c r="B52" s="334"/>
      <c r="C52" s="334"/>
      <c r="D52" s="334"/>
      <c r="E52" s="334"/>
      <c r="F52" s="334"/>
      <c r="G52" s="334"/>
      <c r="H52" s="334"/>
    </row>
    <row r="53" spans="1:8">
      <c r="A53" s="386" t="s">
        <v>651</v>
      </c>
      <c r="B53" s="62"/>
      <c r="C53" s="62"/>
      <c r="D53" s="62"/>
      <c r="E53" s="62"/>
      <c r="F53" s="62"/>
      <c r="G53" s="62"/>
      <c r="H53" s="62"/>
    </row>
  </sheetData>
  <mergeCells count="9">
    <mergeCell ref="B30:D30"/>
    <mergeCell ref="F30:H30"/>
    <mergeCell ref="E31:E32"/>
    <mergeCell ref="A2:H2"/>
    <mergeCell ref="A6:H6"/>
    <mergeCell ref="B8:D8"/>
    <mergeCell ref="F8:H8"/>
    <mergeCell ref="E9:E10"/>
    <mergeCell ref="A28:H2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2"/>
  <sheetViews>
    <sheetView showGridLines="0" workbookViewId="0"/>
  </sheetViews>
  <sheetFormatPr defaultRowHeight="12.75"/>
  <cols>
    <col min="2" max="2" width="11.28515625" customWidth="1"/>
  </cols>
  <sheetData>
    <row r="1" spans="1:14" ht="14.25">
      <c r="A1" s="611" t="s">
        <v>577</v>
      </c>
      <c r="D1" s="610"/>
      <c r="E1" s="610"/>
      <c r="F1" s="610"/>
      <c r="G1" s="610"/>
      <c r="H1" s="610"/>
      <c r="I1" s="610"/>
      <c r="J1" s="610"/>
      <c r="K1" s="610"/>
      <c r="L1" s="610"/>
      <c r="M1" s="610"/>
      <c r="N1" s="610"/>
    </row>
    <row r="2" spans="1:14" ht="15">
      <c r="C2" s="610"/>
      <c r="D2" s="715"/>
      <c r="E2" s="715"/>
      <c r="F2" s="715"/>
      <c r="G2" s="715"/>
      <c r="H2" s="715"/>
      <c r="I2" s="610"/>
      <c r="J2" s="610"/>
      <c r="K2" s="610"/>
      <c r="L2" s="610"/>
      <c r="M2" s="610"/>
      <c r="N2" s="610"/>
    </row>
    <row r="3" spans="1:14" ht="15.75">
      <c r="C3" s="610"/>
      <c r="D3" s="716" t="s">
        <v>578</v>
      </c>
      <c r="E3" s="716"/>
      <c r="F3" s="716"/>
      <c r="G3" s="716"/>
      <c r="H3" s="716"/>
      <c r="I3" s="716"/>
      <c r="J3" s="716"/>
      <c r="K3" s="716"/>
      <c r="L3" s="716"/>
      <c r="M3" s="716"/>
      <c r="N3" s="716"/>
    </row>
    <row r="6" spans="1:14">
      <c r="C6" s="198" t="s">
        <v>579</v>
      </c>
      <c r="K6" s="198" t="s">
        <v>580</v>
      </c>
    </row>
    <row r="27" spans="2:12">
      <c r="B27" s="5"/>
      <c r="C27" s="5"/>
      <c r="D27" s="5"/>
      <c r="E27" s="5"/>
      <c r="F27" s="5"/>
    </row>
    <row r="28" spans="2:12">
      <c r="B28" s="605" t="s">
        <v>581</v>
      </c>
      <c r="C28" s="604"/>
      <c r="D28" s="603"/>
      <c r="E28" s="5"/>
      <c r="F28" s="5"/>
      <c r="J28" s="608" t="s">
        <v>581</v>
      </c>
      <c r="K28" s="607"/>
      <c r="L28" s="5"/>
    </row>
    <row r="29" spans="2:12" ht="22.5">
      <c r="B29" s="602" t="s">
        <v>582</v>
      </c>
      <c r="C29" s="370" t="s">
        <v>583</v>
      </c>
      <c r="D29" s="606" t="s">
        <v>584</v>
      </c>
      <c r="E29" s="5"/>
      <c r="F29" s="5"/>
      <c r="J29" s="5"/>
      <c r="K29" s="5"/>
      <c r="L29" s="606" t="s">
        <v>585</v>
      </c>
    </row>
    <row r="30" spans="2:12">
      <c r="B30" s="15"/>
      <c r="C30" s="15" t="s">
        <v>600</v>
      </c>
      <c r="D30" s="15" t="s">
        <v>600</v>
      </c>
      <c r="L30" s="15" t="s">
        <v>0</v>
      </c>
    </row>
    <row r="31" spans="2:12">
      <c r="D31" s="5">
        <v>4.9000000000000004</v>
      </c>
      <c r="J31" s="5" t="s">
        <v>586</v>
      </c>
      <c r="K31" s="5"/>
      <c r="L31" s="5">
        <v>928</v>
      </c>
    </row>
    <row r="32" spans="2:12">
      <c r="B32" s="601">
        <v>2007</v>
      </c>
      <c r="C32" s="5">
        <v>9.9</v>
      </c>
      <c r="J32" s="5" t="s">
        <v>73</v>
      </c>
      <c r="K32" s="5"/>
      <c r="L32" s="5">
        <v>-200</v>
      </c>
    </row>
    <row r="33" spans="2:12">
      <c r="B33" s="601">
        <v>2008</v>
      </c>
      <c r="C33" s="5">
        <v>7.2</v>
      </c>
      <c r="J33" s="5" t="s">
        <v>587</v>
      </c>
      <c r="K33" s="5"/>
      <c r="L33" s="5">
        <v>65</v>
      </c>
    </row>
    <row r="34" spans="2:12">
      <c r="B34" s="601">
        <v>2009</v>
      </c>
      <c r="C34" s="5">
        <v>3.9</v>
      </c>
      <c r="J34" s="5" t="s">
        <v>588</v>
      </c>
      <c r="K34" s="5"/>
      <c r="L34" s="5">
        <v>230</v>
      </c>
    </row>
    <row r="35" spans="2:12">
      <c r="B35" s="601">
        <v>2010</v>
      </c>
      <c r="C35" s="5">
        <v>7.7</v>
      </c>
      <c r="J35" s="5" t="s">
        <v>29</v>
      </c>
      <c r="K35" s="5"/>
      <c r="L35" s="5">
        <v>-140</v>
      </c>
    </row>
    <row r="36" spans="2:12">
      <c r="B36" s="601">
        <v>2011</v>
      </c>
      <c r="C36" s="5">
        <v>14.3</v>
      </c>
      <c r="J36" s="5" t="s">
        <v>133</v>
      </c>
      <c r="K36" s="5"/>
      <c r="L36" s="5">
        <v>66</v>
      </c>
    </row>
    <row r="37" spans="2:12">
      <c r="B37" s="601">
        <v>2012</v>
      </c>
      <c r="C37" s="5">
        <v>6.2</v>
      </c>
      <c r="J37" s="34" t="s">
        <v>589</v>
      </c>
      <c r="K37" s="34"/>
      <c r="L37" s="34">
        <v>949</v>
      </c>
    </row>
    <row r="38" spans="2:12">
      <c r="B38" s="601">
        <v>2013</v>
      </c>
      <c r="C38" s="5">
        <v>-0.4</v>
      </c>
      <c r="J38" s="5"/>
      <c r="K38" s="5"/>
      <c r="L38" s="5"/>
    </row>
    <row r="39" spans="2:12">
      <c r="B39" s="601">
        <v>2014</v>
      </c>
      <c r="C39" s="5">
        <v>11.4</v>
      </c>
      <c r="J39" s="5"/>
      <c r="K39" s="5"/>
      <c r="L39" s="5"/>
    </row>
    <row r="40" spans="2:12">
      <c r="B40" s="601">
        <v>2015</v>
      </c>
      <c r="C40" s="5">
        <v>-3.4</v>
      </c>
    </row>
    <row r="41" spans="2:12">
      <c r="B41" s="601">
        <v>2016</v>
      </c>
      <c r="C41" s="5">
        <v>-6.4</v>
      </c>
    </row>
    <row r="42" spans="2:12">
      <c r="B42" s="601">
        <v>2017</v>
      </c>
      <c r="C42" s="369">
        <v>5</v>
      </c>
    </row>
  </sheetData>
  <mergeCells count="2">
    <mergeCell ref="D2:H2"/>
    <mergeCell ref="D3:N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3"/>
  <sheetViews>
    <sheetView showGridLines="0" zoomScaleNormal="100" workbookViewId="0"/>
  </sheetViews>
  <sheetFormatPr defaultRowHeight="12.75"/>
  <cols>
    <col min="1" max="1" width="37.7109375" customWidth="1"/>
    <col min="2" max="3" width="10.7109375" customWidth="1"/>
    <col min="4" max="4" width="10.7109375" style="37" customWidth="1"/>
    <col min="5" max="5" width="2.7109375" customWidth="1"/>
    <col min="6" max="8" width="10.7109375" customWidth="1"/>
    <col min="9" max="9" width="3" customWidth="1"/>
    <col min="11" max="11" width="8.7109375" customWidth="1"/>
  </cols>
  <sheetData>
    <row r="1" spans="1:9">
      <c r="A1" s="275" t="s">
        <v>656</v>
      </c>
      <c r="B1" s="275"/>
    </row>
    <row r="2" spans="1:9" ht="15.75">
      <c r="A2" s="704" t="s">
        <v>194</v>
      </c>
      <c r="B2" s="704"/>
      <c r="C2" s="704"/>
      <c r="D2" s="704"/>
      <c r="E2" s="704"/>
      <c r="F2" s="704"/>
      <c r="G2" s="704"/>
      <c r="H2" s="704"/>
      <c r="I2" s="188"/>
    </row>
    <row r="3" spans="1:9">
      <c r="A3" s="705" t="s">
        <v>195</v>
      </c>
      <c r="B3" s="705"/>
      <c r="C3" s="705"/>
      <c r="D3" s="705"/>
      <c r="E3" s="705"/>
      <c r="F3" s="705"/>
      <c r="G3" s="705"/>
      <c r="H3" s="705"/>
      <c r="I3" s="189"/>
    </row>
    <row r="4" spans="1:9" ht="3" customHeight="1">
      <c r="A4" s="62"/>
      <c r="B4" s="264"/>
    </row>
    <row r="5" spans="1:9">
      <c r="A5" s="108"/>
      <c r="B5" s="730" t="s">
        <v>541</v>
      </c>
      <c r="C5" s="730"/>
      <c r="D5" s="730"/>
      <c r="E5" s="1"/>
      <c r="F5" s="714" t="s">
        <v>526</v>
      </c>
      <c r="G5" s="714"/>
      <c r="H5" s="714"/>
      <c r="I5" s="59"/>
    </row>
    <row r="6" spans="1:9" ht="23.25" customHeight="1">
      <c r="B6" s="292" t="s">
        <v>547</v>
      </c>
      <c r="C6" s="8" t="s">
        <v>546</v>
      </c>
      <c r="D6" s="25" t="s">
        <v>539</v>
      </c>
      <c r="E6" s="724"/>
      <c r="F6" s="291" t="s">
        <v>547</v>
      </c>
      <c r="G6" s="9" t="s">
        <v>548</v>
      </c>
      <c r="H6" s="158" t="s">
        <v>226</v>
      </c>
      <c r="I6" s="191"/>
    </row>
    <row r="7" spans="1:9">
      <c r="B7" s="291" t="s">
        <v>0</v>
      </c>
      <c r="C7" s="8" t="s">
        <v>0</v>
      </c>
      <c r="D7" s="9" t="s">
        <v>0</v>
      </c>
      <c r="E7" s="724"/>
      <c r="F7" s="291" t="s">
        <v>0</v>
      </c>
      <c r="G7" s="9" t="s">
        <v>0</v>
      </c>
      <c r="H7" s="9" t="s">
        <v>0</v>
      </c>
      <c r="I7" s="190"/>
    </row>
    <row r="8" spans="1:9" ht="3" customHeight="1">
      <c r="C8" s="79"/>
      <c r="D8" s="85"/>
      <c r="E8" s="78"/>
      <c r="F8" s="78"/>
      <c r="G8" s="78"/>
      <c r="H8" s="78"/>
      <c r="I8" s="78"/>
    </row>
    <row r="9" spans="1:9">
      <c r="A9" s="47" t="s">
        <v>196</v>
      </c>
      <c r="B9" s="47"/>
      <c r="C9" s="79"/>
      <c r="D9" s="85"/>
      <c r="E9" s="78"/>
      <c r="F9" s="78"/>
      <c r="G9" s="78"/>
      <c r="H9" s="78"/>
      <c r="I9" s="78"/>
    </row>
    <row r="10" spans="1:9" ht="3" customHeight="1">
      <c r="A10" s="5"/>
      <c r="B10" s="5"/>
      <c r="C10" s="79"/>
      <c r="D10" s="85"/>
      <c r="E10" s="78"/>
      <c r="F10" s="78"/>
      <c r="G10" s="78"/>
      <c r="H10" s="78"/>
      <c r="I10" s="78"/>
    </row>
    <row r="11" spans="1:9">
      <c r="A11" s="48" t="s">
        <v>197</v>
      </c>
      <c r="B11" s="296">
        <v>-489</v>
      </c>
      <c r="C11" s="164">
        <v>-1934</v>
      </c>
      <c r="D11" s="296">
        <v>-3028</v>
      </c>
      <c r="E11" s="165"/>
      <c r="F11" s="296">
        <v>-1088</v>
      </c>
      <c r="G11" s="165">
        <v>-2077</v>
      </c>
      <c r="H11" s="165">
        <v>-2021</v>
      </c>
      <c r="I11" s="166"/>
    </row>
    <row r="12" spans="1:9">
      <c r="A12" s="48" t="s">
        <v>198</v>
      </c>
      <c r="B12" s="296" t="s">
        <v>544</v>
      </c>
      <c r="C12" s="164" t="s">
        <v>544</v>
      </c>
      <c r="D12" s="296" t="s">
        <v>544</v>
      </c>
      <c r="E12" s="165"/>
      <c r="F12" s="296" t="s">
        <v>544</v>
      </c>
      <c r="G12" s="165" t="s">
        <v>544</v>
      </c>
      <c r="H12" s="165" t="s">
        <v>544</v>
      </c>
      <c r="I12" s="166"/>
    </row>
    <row r="13" spans="1:9" ht="2.4500000000000002" customHeight="1">
      <c r="A13" s="48"/>
      <c r="B13" s="86"/>
      <c r="C13" s="87"/>
      <c r="D13" s="86"/>
      <c r="E13" s="162"/>
      <c r="F13" s="86"/>
      <c r="G13" s="162"/>
      <c r="H13" s="162"/>
      <c r="I13" s="163"/>
    </row>
    <row r="14" spans="1:9">
      <c r="A14" s="48" t="s">
        <v>199</v>
      </c>
      <c r="B14" s="86"/>
      <c r="C14" s="87"/>
      <c r="D14" s="86"/>
      <c r="E14" s="162"/>
      <c r="F14" s="86"/>
      <c r="G14" s="162"/>
      <c r="H14" s="78"/>
      <c r="I14" s="163"/>
    </row>
    <row r="15" spans="1:9">
      <c r="A15" s="49" t="s">
        <v>211</v>
      </c>
      <c r="B15" s="86" t="s">
        <v>544</v>
      </c>
      <c r="C15" s="87" t="s">
        <v>544</v>
      </c>
      <c r="D15" s="86" t="s">
        <v>544</v>
      </c>
      <c r="E15" s="162"/>
      <c r="F15" s="86">
        <v>88</v>
      </c>
      <c r="G15" s="162">
        <v>88</v>
      </c>
      <c r="H15" s="162">
        <v>88</v>
      </c>
      <c r="I15" s="163"/>
    </row>
    <row r="16" spans="1:9">
      <c r="A16" s="48" t="s">
        <v>201</v>
      </c>
      <c r="B16" s="86" t="s">
        <v>544</v>
      </c>
      <c r="C16" s="87" t="s">
        <v>544</v>
      </c>
      <c r="D16" s="296" t="s">
        <v>544</v>
      </c>
      <c r="E16" s="162"/>
      <c r="F16" s="86">
        <v>88</v>
      </c>
      <c r="G16" s="162">
        <v>88</v>
      </c>
      <c r="H16" s="162">
        <v>88</v>
      </c>
      <c r="I16" s="163"/>
    </row>
    <row r="17" spans="1:9" ht="2.4500000000000002" customHeight="1">
      <c r="A17" s="48"/>
      <c r="B17" s="86"/>
      <c r="C17" s="87"/>
      <c r="D17" s="296"/>
      <c r="E17" s="162"/>
      <c r="F17" s="86"/>
      <c r="G17" s="162"/>
      <c r="H17" s="162"/>
      <c r="I17" s="163"/>
    </row>
    <row r="18" spans="1:9" ht="22.5">
      <c r="A18" s="48" t="s">
        <v>202</v>
      </c>
      <c r="B18" s="296" t="s">
        <v>544</v>
      </c>
      <c r="C18" s="164" t="s">
        <v>544</v>
      </c>
      <c r="D18" s="296" t="s">
        <v>544</v>
      </c>
      <c r="E18" s="165"/>
      <c r="F18" s="296">
        <v>-88</v>
      </c>
      <c r="G18" s="165">
        <v>-88</v>
      </c>
      <c r="H18" s="165">
        <v>-88</v>
      </c>
      <c r="I18" s="166"/>
    </row>
    <row r="19" spans="1:9">
      <c r="A19" s="3" t="s">
        <v>203</v>
      </c>
      <c r="B19" s="88">
        <v>-489</v>
      </c>
      <c r="C19" s="167">
        <v>-1934</v>
      </c>
      <c r="D19" s="88">
        <v>-3028</v>
      </c>
      <c r="E19" s="168"/>
      <c r="F19" s="88">
        <v>-1176</v>
      </c>
      <c r="G19" s="168">
        <v>-2165</v>
      </c>
      <c r="H19" s="168">
        <v>-2109</v>
      </c>
      <c r="I19" s="169"/>
    </row>
    <row r="20" spans="1:9" ht="3" customHeight="1">
      <c r="A20" s="5"/>
      <c r="B20" s="289"/>
      <c r="C20" s="161"/>
      <c r="D20" s="289"/>
      <c r="E20" s="162"/>
      <c r="F20" s="289"/>
      <c r="G20" s="162"/>
      <c r="H20" s="162"/>
      <c r="I20" s="163"/>
    </row>
    <row r="21" spans="1:9">
      <c r="A21" s="47" t="s">
        <v>204</v>
      </c>
      <c r="B21" s="289"/>
      <c r="C21" s="161"/>
      <c r="D21" s="289"/>
      <c r="E21" s="162"/>
      <c r="F21" s="289"/>
      <c r="G21" s="162"/>
      <c r="H21" s="162"/>
      <c r="I21" s="163"/>
    </row>
    <row r="22" spans="1:9" ht="3" customHeight="1">
      <c r="A22" s="5"/>
      <c r="B22" s="289"/>
      <c r="C22" s="161"/>
      <c r="D22" s="289"/>
      <c r="E22" s="162"/>
      <c r="F22" s="289"/>
      <c r="G22" s="162"/>
      <c r="H22" s="162"/>
      <c r="I22" s="163"/>
    </row>
    <row r="23" spans="1:9" ht="14.25" customHeight="1">
      <c r="A23" s="48" t="s">
        <v>197</v>
      </c>
      <c r="B23" s="296">
        <v>-554</v>
      </c>
      <c r="C23" s="164">
        <v>-1615</v>
      </c>
      <c r="D23" s="296">
        <v>-3462</v>
      </c>
      <c r="E23" s="165"/>
      <c r="F23" s="296">
        <v>-863</v>
      </c>
      <c r="G23" s="165">
        <v>-1755</v>
      </c>
      <c r="H23" s="165">
        <v>-2559</v>
      </c>
      <c r="I23" s="166"/>
    </row>
    <row r="24" spans="1:9">
      <c r="A24" s="48" t="s">
        <v>198</v>
      </c>
      <c r="B24" s="296" t="s">
        <v>544</v>
      </c>
      <c r="C24" s="164" t="s">
        <v>544</v>
      </c>
      <c r="D24" s="296" t="s">
        <v>544</v>
      </c>
      <c r="E24" s="165"/>
      <c r="F24" s="296" t="s">
        <v>544</v>
      </c>
      <c r="G24" s="165" t="s">
        <v>544</v>
      </c>
      <c r="H24" s="165" t="s">
        <v>544</v>
      </c>
      <c r="I24" s="163"/>
    </row>
    <row r="25" spans="1:9" ht="2.4500000000000002" customHeight="1">
      <c r="A25" s="48"/>
      <c r="B25" s="289"/>
      <c r="C25" s="161"/>
      <c r="D25" s="289"/>
      <c r="E25" s="162"/>
      <c r="F25" s="289"/>
      <c r="G25" s="162"/>
      <c r="H25" s="162"/>
      <c r="I25" s="163"/>
    </row>
    <row r="26" spans="1:9">
      <c r="A26" s="48" t="s">
        <v>199</v>
      </c>
      <c r="B26" s="86"/>
      <c r="C26" s="87"/>
      <c r="D26" s="86"/>
      <c r="E26" s="162"/>
      <c r="F26" s="86"/>
      <c r="G26" s="171"/>
      <c r="H26" s="171"/>
      <c r="I26" s="171"/>
    </row>
    <row r="27" spans="1:9">
      <c r="A27" s="49" t="s">
        <v>200</v>
      </c>
      <c r="B27" s="289" t="s">
        <v>544</v>
      </c>
      <c r="C27" s="161" t="s">
        <v>544</v>
      </c>
      <c r="D27" s="289">
        <v>12</v>
      </c>
      <c r="E27" s="162"/>
      <c r="F27" s="289">
        <v>6</v>
      </c>
      <c r="G27" s="162">
        <v>23</v>
      </c>
      <c r="H27" s="162">
        <v>31</v>
      </c>
      <c r="I27" s="163"/>
    </row>
    <row r="28" spans="1:9">
      <c r="A28" s="49" t="s">
        <v>211</v>
      </c>
      <c r="B28" s="289" t="s">
        <v>544</v>
      </c>
      <c r="C28" s="161" t="s">
        <v>544</v>
      </c>
      <c r="D28" s="289" t="s">
        <v>544</v>
      </c>
      <c r="E28" s="162"/>
      <c r="F28" s="289">
        <v>88</v>
      </c>
      <c r="G28" s="162">
        <v>88</v>
      </c>
      <c r="H28" s="162">
        <v>88</v>
      </c>
      <c r="I28" s="163"/>
    </row>
    <row r="29" spans="1:9">
      <c r="A29" s="48" t="s">
        <v>201</v>
      </c>
      <c r="B29" s="296" t="s">
        <v>544</v>
      </c>
      <c r="C29" s="164" t="s">
        <v>544</v>
      </c>
      <c r="D29" s="296">
        <v>12</v>
      </c>
      <c r="E29" s="162"/>
      <c r="F29" s="296">
        <v>94</v>
      </c>
      <c r="G29" s="165">
        <v>111</v>
      </c>
      <c r="H29" s="165">
        <v>119</v>
      </c>
      <c r="I29" s="166"/>
    </row>
    <row r="30" spans="1:9" ht="2.4500000000000002" customHeight="1">
      <c r="A30" s="48"/>
      <c r="B30" s="296"/>
      <c r="C30" s="164"/>
      <c r="D30" s="296"/>
      <c r="E30" s="162"/>
      <c r="F30" s="296"/>
      <c r="G30" s="165"/>
      <c r="H30" s="165"/>
      <c r="I30" s="166"/>
    </row>
    <row r="31" spans="1:9" ht="22.5">
      <c r="A31" s="48" t="s">
        <v>202</v>
      </c>
      <c r="B31" s="296" t="s">
        <v>544</v>
      </c>
      <c r="C31" s="164" t="s">
        <v>544</v>
      </c>
      <c r="D31" s="296">
        <v>-12</v>
      </c>
      <c r="E31" s="162"/>
      <c r="F31" s="296">
        <v>-94</v>
      </c>
      <c r="G31" s="165">
        <v>-111</v>
      </c>
      <c r="H31" s="165">
        <v>-119</v>
      </c>
      <c r="I31" s="166"/>
    </row>
    <row r="32" spans="1:9">
      <c r="A32" s="3" t="s">
        <v>203</v>
      </c>
      <c r="B32" s="88">
        <v>-554</v>
      </c>
      <c r="C32" s="167">
        <v>-1615</v>
      </c>
      <c r="D32" s="88">
        <v>-3474</v>
      </c>
      <c r="E32" s="168"/>
      <c r="F32" s="88">
        <v>-957</v>
      </c>
      <c r="G32" s="168">
        <v>-1866</v>
      </c>
      <c r="H32" s="168">
        <v>-2678</v>
      </c>
      <c r="I32" s="169"/>
    </row>
    <row r="33" spans="1:9">
      <c r="A33" s="62"/>
      <c r="B33" s="62"/>
      <c r="C33" s="62"/>
      <c r="D33" s="65"/>
      <c r="E33" s="62"/>
      <c r="F33" s="62"/>
      <c r="G33" s="62"/>
      <c r="H33" s="62"/>
    </row>
    <row r="34" spans="1:9" ht="15.75">
      <c r="A34" s="704" t="s">
        <v>194</v>
      </c>
      <c r="B34" s="704"/>
      <c r="C34" s="704"/>
      <c r="D34" s="704"/>
      <c r="E34" s="704"/>
      <c r="F34" s="704"/>
      <c r="G34" s="704"/>
      <c r="H34" s="704"/>
      <c r="I34" s="188"/>
    </row>
    <row r="35" spans="1:9">
      <c r="A35" s="705" t="s">
        <v>205</v>
      </c>
      <c r="B35" s="705"/>
      <c r="C35" s="705"/>
      <c r="D35" s="705"/>
      <c r="E35" s="705"/>
      <c r="F35" s="705"/>
      <c r="G35" s="705"/>
      <c r="H35" s="705"/>
      <c r="I35" s="189"/>
    </row>
    <row r="36" spans="1:9" ht="3" customHeight="1">
      <c r="A36" s="62"/>
      <c r="B36" s="264"/>
    </row>
    <row r="37" spans="1:9">
      <c r="A37" s="108"/>
      <c r="B37" s="730" t="s">
        <v>541</v>
      </c>
      <c r="C37" s="730"/>
      <c r="D37" s="730"/>
      <c r="E37" s="295"/>
      <c r="F37" s="714" t="s">
        <v>526</v>
      </c>
      <c r="G37" s="714"/>
      <c r="H37" s="714"/>
      <c r="I37" s="59"/>
    </row>
    <row r="38" spans="1:9" ht="24.75" customHeight="1">
      <c r="B38" s="317" t="s">
        <v>547</v>
      </c>
      <c r="C38" s="315" t="s">
        <v>546</v>
      </c>
      <c r="D38" s="317" t="s">
        <v>539</v>
      </c>
      <c r="E38" s="724"/>
      <c r="F38" s="312" t="s">
        <v>547</v>
      </c>
      <c r="G38" s="312" t="s">
        <v>548</v>
      </c>
      <c r="H38" s="313" t="s">
        <v>226</v>
      </c>
      <c r="I38" s="191"/>
    </row>
    <row r="39" spans="1:9">
      <c r="B39" s="312" t="s">
        <v>0</v>
      </c>
      <c r="C39" s="315" t="s">
        <v>0</v>
      </c>
      <c r="D39" s="312" t="s">
        <v>0</v>
      </c>
      <c r="E39" s="724"/>
      <c r="F39" s="312" t="s">
        <v>0</v>
      </c>
      <c r="G39" s="312" t="s">
        <v>0</v>
      </c>
      <c r="H39" s="312" t="s">
        <v>0</v>
      </c>
      <c r="I39" s="190"/>
    </row>
    <row r="40" spans="1:9" ht="3" customHeight="1">
      <c r="C40" s="79"/>
      <c r="D40" s="85"/>
      <c r="E40" s="78"/>
      <c r="F40" s="78"/>
      <c r="G40" s="78"/>
      <c r="H40" s="78"/>
      <c r="I40" s="78"/>
    </row>
    <row r="41" spans="1:9">
      <c r="A41" s="47" t="s">
        <v>196</v>
      </c>
      <c r="B41" s="47"/>
      <c r="C41" s="79"/>
      <c r="D41" s="69"/>
      <c r="E41" s="69"/>
      <c r="F41" s="69"/>
      <c r="G41" s="69"/>
      <c r="H41" s="69"/>
      <c r="I41" s="69"/>
    </row>
    <row r="42" spans="1:9" ht="3" customHeight="1">
      <c r="A42" s="5"/>
      <c r="B42" s="15"/>
      <c r="C42" s="79"/>
      <c r="D42" s="69"/>
      <c r="E42" s="69"/>
      <c r="F42" s="69"/>
      <c r="G42" s="69"/>
      <c r="H42" s="69"/>
      <c r="I42" s="69"/>
    </row>
    <row r="43" spans="1:9">
      <c r="A43" s="48" t="s">
        <v>206</v>
      </c>
      <c r="B43" s="296">
        <v>-704</v>
      </c>
      <c r="C43" s="164">
        <v>-2748</v>
      </c>
      <c r="D43" s="165">
        <v>-3939</v>
      </c>
      <c r="E43" s="165"/>
      <c r="F43" s="296">
        <v>-1262</v>
      </c>
      <c r="G43" s="165">
        <v>-2679</v>
      </c>
      <c r="H43" s="165">
        <v>-3064</v>
      </c>
      <c r="I43" s="166"/>
    </row>
    <row r="44" spans="1:9" ht="22.5">
      <c r="A44" s="48" t="s">
        <v>207</v>
      </c>
      <c r="B44" s="289" t="s">
        <v>544</v>
      </c>
      <c r="C44" s="161" t="s">
        <v>544</v>
      </c>
      <c r="D44" s="171" t="s">
        <v>544</v>
      </c>
      <c r="E44" s="162"/>
      <c r="F44" s="289">
        <v>-88</v>
      </c>
      <c r="G44" s="162">
        <v>-88</v>
      </c>
      <c r="H44" s="162">
        <v>-88</v>
      </c>
      <c r="I44" s="163"/>
    </row>
    <row r="45" spans="1:9">
      <c r="A45" s="3" t="s">
        <v>208</v>
      </c>
      <c r="B45" s="88">
        <v>-704</v>
      </c>
      <c r="C45" s="167">
        <v>-2748</v>
      </c>
      <c r="D45" s="168">
        <v>-3939</v>
      </c>
      <c r="E45" s="168"/>
      <c r="F45" s="88">
        <v>-1350</v>
      </c>
      <c r="G45" s="168">
        <v>-2767</v>
      </c>
      <c r="H45" s="168">
        <v>-3152</v>
      </c>
      <c r="I45" s="169"/>
    </row>
    <row r="46" spans="1:9" ht="3" customHeight="1">
      <c r="A46" s="5"/>
      <c r="B46" s="289"/>
      <c r="C46" s="161"/>
      <c r="D46" s="289"/>
      <c r="E46" s="162"/>
      <c r="F46" s="289"/>
      <c r="G46" s="162"/>
      <c r="H46" s="162"/>
      <c r="I46" s="163"/>
    </row>
    <row r="47" spans="1:9">
      <c r="A47" s="47" t="s">
        <v>204</v>
      </c>
      <c r="B47" s="289"/>
      <c r="C47" s="161"/>
      <c r="D47" s="289"/>
      <c r="E47" s="162"/>
      <c r="F47" s="289"/>
      <c r="G47" s="162"/>
      <c r="H47" s="162"/>
      <c r="I47" s="163"/>
    </row>
    <row r="48" spans="1:9" ht="3" customHeight="1">
      <c r="A48" s="5"/>
      <c r="B48" s="289"/>
      <c r="C48" s="161"/>
      <c r="D48" s="289"/>
      <c r="E48" s="162"/>
      <c r="F48" s="289"/>
      <c r="G48" s="162"/>
      <c r="H48" s="162"/>
      <c r="I48" s="163"/>
    </row>
    <row r="49" spans="1:9">
      <c r="A49" s="48" t="s">
        <v>206</v>
      </c>
      <c r="B49" s="296">
        <v>-902</v>
      </c>
      <c r="C49" s="164">
        <v>-2199</v>
      </c>
      <c r="D49" s="296">
        <v>-5202</v>
      </c>
      <c r="E49" s="165"/>
      <c r="F49" s="296">
        <v>-1716</v>
      </c>
      <c r="G49" s="165">
        <v>-2926</v>
      </c>
      <c r="H49" s="165">
        <v>-4935</v>
      </c>
      <c r="I49" s="166"/>
    </row>
    <row r="50" spans="1:9" ht="22.5">
      <c r="A50" s="48" t="s">
        <v>207</v>
      </c>
      <c r="B50" s="289" t="s">
        <v>544</v>
      </c>
      <c r="C50" s="161" t="s">
        <v>544</v>
      </c>
      <c r="D50" s="171">
        <v>-12</v>
      </c>
      <c r="E50" s="162"/>
      <c r="F50" s="289">
        <v>-94</v>
      </c>
      <c r="G50" s="162">
        <v>-111</v>
      </c>
      <c r="H50" s="162">
        <v>-119</v>
      </c>
      <c r="I50" s="163"/>
    </row>
    <row r="51" spans="1:9">
      <c r="A51" s="3" t="s">
        <v>208</v>
      </c>
      <c r="B51" s="88">
        <v>-902</v>
      </c>
      <c r="C51" s="167">
        <v>-2199</v>
      </c>
      <c r="D51" s="168">
        <v>-5214</v>
      </c>
      <c r="E51" s="168"/>
      <c r="F51" s="88">
        <v>-1810</v>
      </c>
      <c r="G51" s="168">
        <v>-3036</v>
      </c>
      <c r="H51" s="168">
        <v>-5054</v>
      </c>
      <c r="I51" s="169"/>
    </row>
    <row r="52" spans="1:9">
      <c r="A52" s="62"/>
      <c r="B52" s="62"/>
      <c r="C52" s="62"/>
      <c r="D52" s="65"/>
      <c r="E52" s="62"/>
      <c r="F52" s="62"/>
      <c r="G52" s="62"/>
      <c r="H52" s="62"/>
    </row>
    <row r="53" spans="1:9" ht="15.75">
      <c r="A53" s="737" t="s">
        <v>194</v>
      </c>
      <c r="B53" s="737"/>
      <c r="C53" s="737"/>
      <c r="D53" s="737"/>
      <c r="E53" s="737"/>
      <c r="F53" s="737"/>
      <c r="G53" s="737"/>
      <c r="H53" s="737"/>
    </row>
    <row r="54" spans="1:9">
      <c r="A54" s="705" t="s">
        <v>216</v>
      </c>
      <c r="B54" s="705"/>
      <c r="C54" s="705"/>
      <c r="D54" s="705"/>
      <c r="E54" s="705"/>
      <c r="F54" s="705"/>
      <c r="G54" s="705"/>
      <c r="H54" s="705"/>
    </row>
    <row r="55" spans="1:9" ht="3" customHeight="1">
      <c r="A55" s="62"/>
      <c r="B55" s="62"/>
      <c r="C55" s="37"/>
      <c r="D55"/>
      <c r="E55" s="62"/>
      <c r="F55" s="62"/>
    </row>
    <row r="56" spans="1:9">
      <c r="A56" s="108"/>
      <c r="C56" s="730" t="s">
        <v>541</v>
      </c>
      <c r="D56" s="730"/>
      <c r="G56" s="714" t="s">
        <v>526</v>
      </c>
      <c r="H56" s="714"/>
    </row>
    <row r="57" spans="1:9" ht="22.5">
      <c r="C57" s="352" t="s">
        <v>548</v>
      </c>
      <c r="D57" s="353" t="s">
        <v>539</v>
      </c>
      <c r="G57" s="350" t="s">
        <v>548</v>
      </c>
      <c r="H57" s="351" t="s">
        <v>226</v>
      </c>
    </row>
    <row r="58" spans="1:9">
      <c r="C58" s="352" t="s">
        <v>0</v>
      </c>
      <c r="D58" s="350" t="s">
        <v>0</v>
      </c>
      <c r="G58" s="350" t="s">
        <v>0</v>
      </c>
      <c r="H58" s="350" t="s">
        <v>0</v>
      </c>
    </row>
    <row r="59" spans="1:9">
      <c r="C59" s="79"/>
      <c r="D59" s="85"/>
      <c r="G59" s="78"/>
      <c r="H59" s="78"/>
    </row>
    <row r="60" spans="1:9">
      <c r="A60" s="47" t="s">
        <v>196</v>
      </c>
      <c r="C60" s="79"/>
      <c r="D60" s="85"/>
      <c r="G60" s="78"/>
      <c r="H60" s="78"/>
    </row>
    <row r="61" spans="1:9" ht="3" customHeight="1">
      <c r="A61" s="5"/>
      <c r="C61" s="79"/>
      <c r="D61" s="85"/>
      <c r="G61" s="78"/>
      <c r="H61" s="78"/>
    </row>
    <row r="62" spans="1:9">
      <c r="A62" s="48" t="s">
        <v>209</v>
      </c>
      <c r="C62" s="175">
        <v>115037.208</v>
      </c>
      <c r="D62" s="166">
        <v>112667.164</v>
      </c>
      <c r="G62" s="166">
        <v>119381.224</v>
      </c>
      <c r="H62" s="166">
        <v>114866.321</v>
      </c>
    </row>
    <row r="63" spans="1:9" ht="3" customHeight="1">
      <c r="A63" s="49"/>
      <c r="C63" s="174"/>
      <c r="D63" s="163"/>
      <c r="G63" s="163"/>
      <c r="H63" s="163"/>
    </row>
    <row r="64" spans="1:9">
      <c r="A64" s="48" t="s">
        <v>210</v>
      </c>
      <c r="C64" s="174"/>
      <c r="D64" s="163"/>
      <c r="G64" s="163"/>
      <c r="H64" s="163"/>
    </row>
    <row r="65" spans="1:8">
      <c r="A65" s="49" t="s">
        <v>211</v>
      </c>
      <c r="C65" s="174">
        <v>0</v>
      </c>
      <c r="D65" s="163">
        <v>0</v>
      </c>
      <c r="G65" s="163">
        <v>0</v>
      </c>
      <c r="H65" s="163">
        <v>0</v>
      </c>
    </row>
    <row r="66" spans="1:8">
      <c r="A66" s="49" t="s">
        <v>127</v>
      </c>
      <c r="C66" s="174"/>
      <c r="D66" s="163"/>
      <c r="G66" s="163"/>
      <c r="H66" s="163"/>
    </row>
    <row r="67" spans="1:8">
      <c r="A67" s="50" t="s">
        <v>212</v>
      </c>
      <c r="C67" s="174">
        <v>252.74199999999999</v>
      </c>
      <c r="D67" s="163">
        <v>262.13299999999998</v>
      </c>
      <c r="G67" s="163">
        <v>225.09800000000001</v>
      </c>
      <c r="H67" s="163">
        <v>262.53199999999998</v>
      </c>
    </row>
    <row r="68" spans="1:8">
      <c r="A68" s="50" t="s">
        <v>213</v>
      </c>
      <c r="C68" s="174">
        <v>42.783000000000001</v>
      </c>
      <c r="D68" s="163">
        <v>21.437999999999999</v>
      </c>
      <c r="G68" s="163">
        <v>31.777000000000001</v>
      </c>
      <c r="H68" s="163">
        <v>30.843</v>
      </c>
    </row>
    <row r="69" spans="1:8">
      <c r="A69" s="48" t="s">
        <v>214</v>
      </c>
      <c r="C69" s="175">
        <v>295.52499999999998</v>
      </c>
      <c r="D69" s="166">
        <v>283.57100000000003</v>
      </c>
      <c r="G69" s="166">
        <v>256.875</v>
      </c>
      <c r="H69" s="166">
        <v>293.375</v>
      </c>
    </row>
    <row r="70" spans="1:8">
      <c r="A70" s="3" t="s">
        <v>215</v>
      </c>
      <c r="C70" s="176">
        <v>115332.73299999999</v>
      </c>
      <c r="D70" s="169">
        <v>112950.735</v>
      </c>
      <c r="G70" s="169">
        <v>119638.099</v>
      </c>
      <c r="H70" s="169">
        <v>115159.696</v>
      </c>
    </row>
    <row r="71" spans="1:8" ht="3" customHeight="1">
      <c r="A71" s="5"/>
      <c r="C71" s="174"/>
      <c r="D71" s="163"/>
      <c r="G71" s="163"/>
      <c r="H71" s="163"/>
    </row>
    <row r="72" spans="1:8">
      <c r="A72" s="47" t="s">
        <v>204</v>
      </c>
      <c r="C72" s="174"/>
      <c r="D72" s="163"/>
      <c r="G72" s="163"/>
      <c r="H72" s="163"/>
    </row>
    <row r="73" spans="1:8" ht="3" customHeight="1">
      <c r="A73" s="5"/>
      <c r="C73" s="174"/>
      <c r="D73" s="163"/>
      <c r="G73" s="163"/>
      <c r="H73" s="163"/>
    </row>
    <row r="74" spans="1:8">
      <c r="A74" s="48" t="s">
        <v>209</v>
      </c>
      <c r="C74" s="175">
        <v>115037.208</v>
      </c>
      <c r="D74" s="166">
        <v>112667.164</v>
      </c>
      <c r="G74" s="166">
        <v>119381.224</v>
      </c>
      <c r="H74" s="166">
        <v>114866.321</v>
      </c>
    </row>
    <row r="75" spans="1:8" ht="3" customHeight="1">
      <c r="A75" s="49"/>
      <c r="C75" s="174"/>
      <c r="D75" s="163"/>
      <c r="G75" s="163"/>
      <c r="H75" s="163"/>
    </row>
    <row r="76" spans="1:8">
      <c r="A76" s="48" t="s">
        <v>210</v>
      </c>
      <c r="C76" s="174"/>
      <c r="D76" s="163"/>
      <c r="G76" s="163"/>
      <c r="H76" s="163"/>
    </row>
    <row r="77" spans="1:8">
      <c r="A77" s="49" t="s">
        <v>211</v>
      </c>
      <c r="C77" s="174">
        <v>0</v>
      </c>
      <c r="D77" s="163">
        <v>0</v>
      </c>
      <c r="G77" s="163">
        <v>0</v>
      </c>
      <c r="H77" s="163">
        <v>0</v>
      </c>
    </row>
    <row r="78" spans="1:8">
      <c r="A78" s="49" t="s">
        <v>127</v>
      </c>
      <c r="C78" s="174">
        <v>295.52499999999998</v>
      </c>
      <c r="D78" s="163">
        <v>283.57100000000003</v>
      </c>
      <c r="G78" s="163">
        <v>256.875</v>
      </c>
      <c r="H78" s="163">
        <v>293.375</v>
      </c>
    </row>
    <row r="79" spans="1:8">
      <c r="A79" s="48" t="s">
        <v>214</v>
      </c>
      <c r="C79" s="175">
        <v>295.52499999999998</v>
      </c>
      <c r="D79" s="166">
        <v>283.57100000000003</v>
      </c>
      <c r="G79" s="166">
        <v>256.875</v>
      </c>
      <c r="H79" s="166">
        <v>293.375</v>
      </c>
    </row>
    <row r="80" spans="1:8">
      <c r="A80" s="3" t="s">
        <v>215</v>
      </c>
      <c r="C80" s="176">
        <v>115332.73299999999</v>
      </c>
      <c r="D80" s="169">
        <v>112950.735</v>
      </c>
      <c r="G80" s="169">
        <v>119638.099</v>
      </c>
      <c r="H80" s="169">
        <v>115159.696</v>
      </c>
    </row>
    <row r="81" spans="1:8">
      <c r="A81" s="62"/>
      <c r="B81" s="62"/>
      <c r="C81" s="62"/>
      <c r="D81" s="65"/>
      <c r="E81" s="62"/>
      <c r="F81" s="62"/>
      <c r="G81" s="62"/>
      <c r="H81" s="62"/>
    </row>
    <row r="82" spans="1:8" ht="15.75">
      <c r="A82" s="704" t="s">
        <v>194</v>
      </c>
      <c r="B82" s="704"/>
      <c r="C82" s="704"/>
      <c r="D82" s="704"/>
      <c r="E82" s="704"/>
      <c r="F82" s="704"/>
      <c r="G82" s="704"/>
      <c r="H82" s="704"/>
    </row>
    <row r="83" spans="1:8">
      <c r="A83" s="720" t="s">
        <v>519</v>
      </c>
      <c r="B83" s="720"/>
      <c r="C83" s="705"/>
      <c r="D83" s="705"/>
      <c r="E83" s="705"/>
      <c r="F83" s="705"/>
      <c r="G83" s="705"/>
      <c r="H83" s="705"/>
    </row>
    <row r="84" spans="1:8" ht="2.25" customHeight="1">
      <c r="A84" s="62"/>
      <c r="B84" s="264"/>
    </row>
    <row r="85" spans="1:8">
      <c r="A85" s="108"/>
      <c r="B85" s="730" t="s">
        <v>541</v>
      </c>
      <c r="C85" s="730"/>
      <c r="D85" s="730"/>
      <c r="E85" s="295"/>
      <c r="F85" s="714" t="s">
        <v>526</v>
      </c>
      <c r="G85" s="714"/>
      <c r="H85" s="714"/>
    </row>
    <row r="86" spans="1:8" ht="22.5" customHeight="1">
      <c r="B86" s="317" t="s">
        <v>547</v>
      </c>
      <c r="C86" s="315" t="s">
        <v>546</v>
      </c>
      <c r="D86" s="317" t="s">
        <v>539</v>
      </c>
      <c r="E86" s="724"/>
      <c r="F86" s="312" t="s">
        <v>547</v>
      </c>
      <c r="G86" s="312" t="s">
        <v>548</v>
      </c>
      <c r="H86" s="313" t="s">
        <v>226</v>
      </c>
    </row>
    <row r="87" spans="1:8">
      <c r="B87" s="312" t="s">
        <v>0</v>
      </c>
      <c r="C87" s="315" t="s">
        <v>0</v>
      </c>
      <c r="D87" s="312" t="s">
        <v>0</v>
      </c>
      <c r="E87" s="724"/>
      <c r="F87" s="312" t="s">
        <v>0</v>
      </c>
      <c r="G87" s="312" t="s">
        <v>0</v>
      </c>
      <c r="H87" s="312" t="s">
        <v>0</v>
      </c>
    </row>
    <row r="88" spans="1:8" ht="3" customHeight="1">
      <c r="C88" s="79"/>
      <c r="D88" s="85"/>
      <c r="E88" s="78"/>
      <c r="F88" s="78"/>
      <c r="G88" s="78"/>
      <c r="H88" s="78"/>
    </row>
    <row r="89" spans="1:8">
      <c r="A89" s="236" t="s">
        <v>196</v>
      </c>
      <c r="B89" s="244"/>
      <c r="C89" s="79"/>
      <c r="D89" s="85"/>
      <c r="E89" s="78"/>
      <c r="F89" s="78"/>
      <c r="G89" s="78"/>
      <c r="H89" s="78"/>
    </row>
    <row r="90" spans="1:8" ht="3" customHeight="1">
      <c r="A90" s="241"/>
      <c r="B90" s="248"/>
      <c r="C90" s="182"/>
      <c r="D90" s="183"/>
      <c r="E90" s="184"/>
      <c r="F90" s="184"/>
      <c r="G90" s="184"/>
      <c r="H90" s="184"/>
    </row>
    <row r="91" spans="1:8">
      <c r="A91" s="237" t="s">
        <v>520</v>
      </c>
      <c r="B91" s="296">
        <v>-506</v>
      </c>
      <c r="C91" s="164">
        <v>171</v>
      </c>
      <c r="D91" s="296">
        <v>-2199</v>
      </c>
      <c r="E91" s="165"/>
      <c r="F91" s="296">
        <v>-1932</v>
      </c>
      <c r="G91" s="296">
        <v>-1918</v>
      </c>
      <c r="H91" s="296">
        <v>-6433</v>
      </c>
    </row>
    <row r="92" spans="1:8">
      <c r="A92" s="237" t="s">
        <v>521</v>
      </c>
      <c r="B92" s="289"/>
      <c r="C92" s="161"/>
      <c r="D92" s="289"/>
      <c r="E92" s="162"/>
      <c r="F92" s="289"/>
      <c r="G92" s="289"/>
      <c r="H92" s="289"/>
    </row>
    <row r="93" spans="1:8">
      <c r="A93" s="238" t="s">
        <v>211</v>
      </c>
      <c r="B93" s="289" t="s">
        <v>544</v>
      </c>
      <c r="C93" s="161" t="s">
        <v>544</v>
      </c>
      <c r="D93" s="289" t="s">
        <v>544</v>
      </c>
      <c r="E93" s="162"/>
      <c r="F93" s="289">
        <v>-88</v>
      </c>
      <c r="G93" s="289">
        <v>-88</v>
      </c>
      <c r="H93" s="289">
        <v>-88</v>
      </c>
    </row>
    <row r="94" spans="1:8">
      <c r="A94" s="238" t="s">
        <v>127</v>
      </c>
      <c r="B94" s="289"/>
      <c r="C94" s="161"/>
      <c r="D94" s="289"/>
      <c r="E94" s="162"/>
      <c r="F94" s="289"/>
      <c r="G94" s="289"/>
      <c r="H94" s="289"/>
    </row>
    <row r="95" spans="1:8">
      <c r="A95" s="239" t="s">
        <v>212</v>
      </c>
      <c r="B95" s="86">
        <v>-1</v>
      </c>
      <c r="C95" s="87">
        <v>-10</v>
      </c>
      <c r="D95" s="86" t="s">
        <v>544</v>
      </c>
      <c r="E95" s="168"/>
      <c r="F95" s="86" t="s">
        <v>544</v>
      </c>
      <c r="G95" s="86">
        <v>-11</v>
      </c>
      <c r="H95" s="86">
        <v>27</v>
      </c>
    </row>
    <row r="96" spans="1:8">
      <c r="A96" s="239" t="s">
        <v>213</v>
      </c>
      <c r="B96" s="289">
        <v>6</v>
      </c>
      <c r="C96" s="161">
        <v>12</v>
      </c>
      <c r="D96" s="289">
        <v>-9</v>
      </c>
      <c r="E96" s="162"/>
      <c r="F96" s="289">
        <v>2</v>
      </c>
      <c r="G96" s="289">
        <v>7</v>
      </c>
      <c r="H96" s="289">
        <v>6</v>
      </c>
    </row>
    <row r="97" spans="1:9">
      <c r="A97" s="288" t="s">
        <v>522</v>
      </c>
      <c r="B97" s="296">
        <v>5</v>
      </c>
      <c r="C97" s="164">
        <v>2</v>
      </c>
      <c r="D97" s="165">
        <v>-10</v>
      </c>
      <c r="E97" s="165"/>
      <c r="F97" s="296">
        <v>-86</v>
      </c>
      <c r="G97" s="165">
        <v>-92</v>
      </c>
      <c r="H97" s="165">
        <v>-55</v>
      </c>
    </row>
    <row r="98" spans="1:9">
      <c r="A98" s="240" t="s">
        <v>523</v>
      </c>
      <c r="B98" s="88">
        <v>-501</v>
      </c>
      <c r="C98" s="167">
        <v>173</v>
      </c>
      <c r="D98" s="88">
        <v>-2209</v>
      </c>
      <c r="E98" s="165"/>
      <c r="F98" s="88">
        <v>-2018</v>
      </c>
      <c r="G98" s="88">
        <v>-2010</v>
      </c>
      <c r="H98" s="88">
        <v>-6488</v>
      </c>
    </row>
    <row r="99" spans="1:9" ht="3" customHeight="1">
      <c r="A99" s="49"/>
      <c r="B99" s="289"/>
      <c r="C99" s="161"/>
      <c r="D99" s="289"/>
      <c r="E99" s="162"/>
      <c r="F99" s="289"/>
      <c r="G99" s="289"/>
      <c r="H99" s="289"/>
    </row>
    <row r="100" spans="1:9">
      <c r="A100" s="244" t="s">
        <v>204</v>
      </c>
      <c r="B100" s="289"/>
      <c r="C100" s="161"/>
      <c r="D100" s="289"/>
      <c r="E100" s="162"/>
      <c r="F100" s="289"/>
      <c r="G100" s="289"/>
      <c r="H100" s="289"/>
    </row>
    <row r="101" spans="1:9" ht="3" customHeight="1">
      <c r="A101" s="248"/>
      <c r="B101" s="289"/>
      <c r="C101" s="161"/>
      <c r="D101" s="289"/>
      <c r="E101" s="162"/>
      <c r="F101" s="289"/>
      <c r="G101" s="289"/>
      <c r="H101" s="289"/>
    </row>
    <row r="102" spans="1:9">
      <c r="A102" s="245" t="s">
        <v>520</v>
      </c>
      <c r="B102" s="296">
        <v>-506</v>
      </c>
      <c r="C102" s="164">
        <v>171</v>
      </c>
      <c r="D102" s="296">
        <v>-2199</v>
      </c>
      <c r="E102" s="168"/>
      <c r="F102" s="296">
        <v>-1932</v>
      </c>
      <c r="G102" s="296">
        <v>-1918</v>
      </c>
      <c r="H102" s="296">
        <v>-6433</v>
      </c>
    </row>
    <row r="103" spans="1:9">
      <c r="A103" s="245" t="s">
        <v>521</v>
      </c>
      <c r="B103" s="88"/>
      <c r="C103" s="167"/>
      <c r="D103" s="88"/>
      <c r="E103" s="78"/>
      <c r="F103" s="88"/>
      <c r="G103" s="88"/>
      <c r="H103" s="88"/>
    </row>
    <row r="104" spans="1:9">
      <c r="A104" s="246" t="s">
        <v>211</v>
      </c>
      <c r="B104" s="86" t="s">
        <v>544</v>
      </c>
      <c r="C104" s="87" t="s">
        <v>544</v>
      </c>
      <c r="D104" s="86" t="s">
        <v>544</v>
      </c>
      <c r="E104" s="78"/>
      <c r="F104" s="86">
        <v>-88</v>
      </c>
      <c r="G104" s="86">
        <v>-88</v>
      </c>
      <c r="H104" s="86">
        <v>-88</v>
      </c>
    </row>
    <row r="105" spans="1:9">
      <c r="A105" s="246" t="s">
        <v>127</v>
      </c>
      <c r="B105" s="86">
        <v>5</v>
      </c>
      <c r="C105" s="87">
        <v>2</v>
      </c>
      <c r="D105" s="86">
        <v>-10</v>
      </c>
      <c r="E105" s="78"/>
      <c r="F105" s="86">
        <v>2</v>
      </c>
      <c r="G105" s="86">
        <v>-4</v>
      </c>
      <c r="H105" s="86">
        <v>33</v>
      </c>
    </row>
    <row r="106" spans="1:9">
      <c r="A106" s="245" t="s">
        <v>522</v>
      </c>
      <c r="B106" s="296">
        <v>5</v>
      </c>
      <c r="C106" s="164">
        <v>2</v>
      </c>
      <c r="D106" s="296">
        <v>-10</v>
      </c>
      <c r="E106" s="78"/>
      <c r="F106" s="296">
        <v>-86</v>
      </c>
      <c r="G106" s="296">
        <v>-92</v>
      </c>
      <c r="H106" s="296">
        <v>-55</v>
      </c>
    </row>
    <row r="107" spans="1:9">
      <c r="A107" s="247" t="s">
        <v>523</v>
      </c>
      <c r="B107" s="88">
        <v>-501</v>
      </c>
      <c r="C107" s="167">
        <v>173</v>
      </c>
      <c r="D107" s="88">
        <v>-2209</v>
      </c>
      <c r="E107" s="78"/>
      <c r="F107" s="88">
        <v>-2018</v>
      </c>
      <c r="G107" s="88">
        <v>-2010</v>
      </c>
      <c r="H107" s="88">
        <v>-6488</v>
      </c>
    </row>
    <row r="108" spans="1:9">
      <c r="A108" s="374"/>
      <c r="B108" s="425"/>
      <c r="C108" s="425"/>
      <c r="D108" s="425"/>
      <c r="E108" s="436"/>
      <c r="F108" s="425"/>
      <c r="G108" s="425"/>
      <c r="H108" s="425"/>
    </row>
    <row r="109" spans="1:9" ht="15.75">
      <c r="A109" s="704" t="s">
        <v>194</v>
      </c>
      <c r="B109" s="704"/>
      <c r="C109" s="704"/>
      <c r="D109" s="704"/>
      <c r="E109" s="704"/>
      <c r="F109" s="704"/>
      <c r="G109" s="704"/>
      <c r="H109" s="704"/>
      <c r="I109" s="188"/>
    </row>
    <row r="110" spans="1:9">
      <c r="A110" s="705" t="s">
        <v>217</v>
      </c>
      <c r="B110" s="705"/>
      <c r="C110" s="705"/>
      <c r="D110" s="705"/>
      <c r="E110" s="705"/>
      <c r="F110" s="705"/>
      <c r="G110" s="705"/>
      <c r="H110" s="705"/>
      <c r="I110" s="189"/>
    </row>
    <row r="111" spans="1:9" ht="2.25" customHeight="1">
      <c r="A111" s="62"/>
      <c r="B111" s="264"/>
    </row>
    <row r="112" spans="1:9">
      <c r="A112" s="108"/>
      <c r="B112" s="730" t="s">
        <v>541</v>
      </c>
      <c r="C112" s="730"/>
      <c r="D112" s="730"/>
      <c r="E112" s="295"/>
      <c r="F112" s="714" t="s">
        <v>526</v>
      </c>
      <c r="G112" s="714"/>
      <c r="H112" s="714"/>
      <c r="I112" s="59"/>
    </row>
    <row r="113" spans="1:9" ht="22.5" customHeight="1">
      <c r="B113" s="317" t="s">
        <v>547</v>
      </c>
      <c r="C113" s="315" t="s">
        <v>546</v>
      </c>
      <c r="D113" s="317" t="s">
        <v>539</v>
      </c>
      <c r="E113" s="724"/>
      <c r="F113" s="312" t="s">
        <v>547</v>
      </c>
      <c r="G113" s="312" t="s">
        <v>548</v>
      </c>
      <c r="H113" s="313" t="s">
        <v>226</v>
      </c>
      <c r="I113" s="191"/>
    </row>
    <row r="114" spans="1:9">
      <c r="B114" s="312" t="s">
        <v>0</v>
      </c>
      <c r="C114" s="315" t="s">
        <v>0</v>
      </c>
      <c r="D114" s="312" t="s">
        <v>0</v>
      </c>
      <c r="E114" s="724"/>
      <c r="F114" s="312" t="s">
        <v>0</v>
      </c>
      <c r="G114" s="312" t="s">
        <v>0</v>
      </c>
      <c r="H114" s="312" t="s">
        <v>0</v>
      </c>
      <c r="I114" s="190"/>
    </row>
    <row r="115" spans="1:9" ht="3" customHeight="1">
      <c r="C115" s="79"/>
      <c r="D115" s="85"/>
      <c r="E115" s="78"/>
      <c r="F115" s="78"/>
      <c r="G115" s="78"/>
      <c r="H115" s="78"/>
      <c r="I115" s="78"/>
    </row>
    <row r="116" spans="1:9">
      <c r="A116" s="47" t="s">
        <v>196</v>
      </c>
      <c r="B116" s="47"/>
      <c r="C116" s="79"/>
      <c r="D116" s="85"/>
      <c r="E116" s="78"/>
      <c r="F116" s="78"/>
      <c r="G116" s="78"/>
      <c r="H116" s="78"/>
      <c r="I116" s="78"/>
    </row>
    <row r="117" spans="1:9" ht="3" customHeight="1">
      <c r="A117" s="5"/>
      <c r="B117" s="5"/>
      <c r="C117" s="182"/>
      <c r="D117" s="183"/>
      <c r="E117" s="184"/>
      <c r="F117" s="184"/>
      <c r="G117" s="184"/>
      <c r="H117" s="184"/>
      <c r="I117" s="184"/>
    </row>
    <row r="118" spans="1:9">
      <c r="A118" s="48" t="s">
        <v>218</v>
      </c>
      <c r="B118" s="296">
        <v>-669</v>
      </c>
      <c r="C118" s="164">
        <v>-3106</v>
      </c>
      <c r="D118" s="165">
        <v>-4033</v>
      </c>
      <c r="E118" s="165"/>
      <c r="F118" s="296">
        <v>-827</v>
      </c>
      <c r="G118" s="165">
        <v>-3137</v>
      </c>
      <c r="H118" s="165">
        <v>-3664</v>
      </c>
      <c r="I118" s="166"/>
    </row>
    <row r="119" spans="1:9" ht="22.5">
      <c r="A119" s="48" t="s">
        <v>219</v>
      </c>
      <c r="B119" s="289">
        <v>-2</v>
      </c>
      <c r="C119" s="161">
        <v>290</v>
      </c>
      <c r="D119" s="162">
        <v>291</v>
      </c>
      <c r="E119" s="162"/>
      <c r="F119" s="289" t="s">
        <v>544</v>
      </c>
      <c r="G119" s="162" t="s">
        <v>544</v>
      </c>
      <c r="H119" s="162" t="s">
        <v>544</v>
      </c>
      <c r="I119" s="163"/>
    </row>
    <row r="120" spans="1:9">
      <c r="A120" s="3" t="s">
        <v>220</v>
      </c>
      <c r="B120" s="88">
        <v>-667</v>
      </c>
      <c r="C120" s="167">
        <v>-3396</v>
      </c>
      <c r="D120" s="168">
        <v>-4324</v>
      </c>
      <c r="E120" s="168"/>
      <c r="F120" s="88">
        <v>-827</v>
      </c>
      <c r="G120" s="168">
        <v>-3137</v>
      </c>
      <c r="H120" s="168">
        <v>-3664</v>
      </c>
      <c r="I120" s="169"/>
    </row>
    <row r="121" spans="1:9" ht="3" customHeight="1">
      <c r="A121" s="5"/>
      <c r="B121" s="289"/>
      <c r="C121" s="161"/>
      <c r="D121" s="162"/>
      <c r="E121" s="162"/>
      <c r="F121" s="289"/>
      <c r="G121" s="162"/>
      <c r="H121" s="162"/>
      <c r="I121" s="163"/>
    </row>
    <row r="122" spans="1:9">
      <c r="A122" s="47" t="s">
        <v>204</v>
      </c>
      <c r="B122" s="289"/>
      <c r="C122" s="161"/>
      <c r="D122" s="162"/>
      <c r="E122" s="162"/>
      <c r="F122" s="289"/>
      <c r="G122" s="162"/>
      <c r="H122" s="162"/>
      <c r="I122" s="163"/>
    </row>
    <row r="123" spans="1:9" ht="3" customHeight="1">
      <c r="A123" s="5"/>
      <c r="B123" s="289"/>
      <c r="C123" s="161"/>
      <c r="D123" s="162"/>
      <c r="E123" s="162"/>
      <c r="F123" s="289"/>
      <c r="G123" s="162"/>
      <c r="H123" s="162"/>
      <c r="I123" s="163"/>
    </row>
    <row r="124" spans="1:9">
      <c r="A124" s="48" t="s">
        <v>218</v>
      </c>
      <c r="B124" s="296">
        <v>-622</v>
      </c>
      <c r="C124" s="164">
        <v>-1805</v>
      </c>
      <c r="D124" s="165">
        <v>-5260</v>
      </c>
      <c r="E124" s="165"/>
      <c r="F124" s="296">
        <v>-742</v>
      </c>
      <c r="G124" s="165">
        <v>-3378</v>
      </c>
      <c r="H124" s="165">
        <v>-4731</v>
      </c>
      <c r="I124" s="166"/>
    </row>
    <row r="125" spans="1:9" ht="22.5">
      <c r="A125" s="48" t="s">
        <v>219</v>
      </c>
      <c r="B125" s="289">
        <v>-2</v>
      </c>
      <c r="C125" s="161">
        <v>290</v>
      </c>
      <c r="D125" s="162">
        <v>291</v>
      </c>
      <c r="E125" s="162"/>
      <c r="F125" s="289" t="s">
        <v>544</v>
      </c>
      <c r="G125" s="162" t="s">
        <v>544</v>
      </c>
      <c r="H125" s="162" t="s">
        <v>544</v>
      </c>
      <c r="I125" s="163"/>
    </row>
    <row r="126" spans="1:9">
      <c r="A126" s="3" t="s">
        <v>220</v>
      </c>
      <c r="B126" s="88">
        <v>-619</v>
      </c>
      <c r="C126" s="167">
        <v>-2095</v>
      </c>
      <c r="D126" s="168">
        <v>-5551</v>
      </c>
      <c r="E126" s="168"/>
      <c r="F126" s="88">
        <v>-742</v>
      </c>
      <c r="G126" s="168">
        <v>-3379</v>
      </c>
      <c r="H126" s="168">
        <v>-4731</v>
      </c>
      <c r="I126" s="169"/>
    </row>
    <row r="127" spans="1:9">
      <c r="A127" s="62"/>
      <c r="B127" s="62"/>
      <c r="C127" s="62"/>
      <c r="D127" s="65"/>
      <c r="E127" s="62"/>
      <c r="F127" s="62"/>
      <c r="G127" s="62"/>
      <c r="H127" s="62"/>
    </row>
    <row r="133" spans="1:4">
      <c r="A133" s="267"/>
      <c r="C133" s="37"/>
      <c r="D133"/>
    </row>
  </sheetData>
  <mergeCells count="24">
    <mergeCell ref="A110:H110"/>
    <mergeCell ref="E113:E114"/>
    <mergeCell ref="B112:D112"/>
    <mergeCell ref="F112:H112"/>
    <mergeCell ref="A34:H34"/>
    <mergeCell ref="A35:H35"/>
    <mergeCell ref="E38:E39"/>
    <mergeCell ref="B37:D37"/>
    <mergeCell ref="F37:H37"/>
    <mergeCell ref="A2:H2"/>
    <mergeCell ref="A3:H3"/>
    <mergeCell ref="B5:D5"/>
    <mergeCell ref="F5:H5"/>
    <mergeCell ref="A109:H109"/>
    <mergeCell ref="A83:H83"/>
    <mergeCell ref="E86:E87"/>
    <mergeCell ref="B85:D85"/>
    <mergeCell ref="F85:H85"/>
    <mergeCell ref="E6:E7"/>
    <mergeCell ref="G56:H56"/>
    <mergeCell ref="A54:H54"/>
    <mergeCell ref="A53:H53"/>
    <mergeCell ref="C56:D56"/>
    <mergeCell ref="A82:H82"/>
  </mergeCells>
  <phoneticPr fontId="0" type="noConversion"/>
  <pageMargins left="0.74803149606299213" right="0.74803149606299213" top="0.98425196850393704" bottom="0.98425196850393704" header="0.51181102362204722" footer="0.51181102362204722"/>
  <pageSetup paperSize="9" scale="84" fitToHeight="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40"/>
  <sheetViews>
    <sheetView showGridLines="0" zoomScaleNormal="100" workbookViewId="0"/>
  </sheetViews>
  <sheetFormatPr defaultRowHeight="11.25"/>
  <cols>
    <col min="1" max="1" width="47.7109375" style="12" customWidth="1"/>
    <col min="2" max="3" width="10.7109375" style="28" customWidth="1"/>
    <col min="4" max="4" width="2.7109375" style="5" customWidth="1"/>
    <col min="5" max="6" width="10.7109375" style="5" customWidth="1"/>
    <col min="7" max="16384" width="9.140625" style="5"/>
  </cols>
  <sheetData>
    <row r="1" spans="1:7" ht="12.75">
      <c r="A1" s="268" t="s">
        <v>657</v>
      </c>
    </row>
    <row r="2" spans="1:7" ht="15.75">
      <c r="A2" s="739" t="s">
        <v>504</v>
      </c>
      <c r="B2" s="739"/>
      <c r="C2" s="739"/>
      <c r="D2" s="739"/>
      <c r="E2" s="739"/>
      <c r="F2" s="739"/>
      <c r="G2" s="13"/>
    </row>
    <row r="3" spans="1:7" ht="12.75">
      <c r="A3" s="720" t="s">
        <v>53</v>
      </c>
      <c r="B3" s="720"/>
      <c r="C3" s="720"/>
      <c r="D3" s="720"/>
      <c r="E3" s="720"/>
      <c r="F3" s="720"/>
      <c r="G3" s="14"/>
    </row>
    <row r="4" spans="1:7" ht="4.5" customHeight="1">
      <c r="A4" s="193"/>
      <c r="B4" s="194"/>
      <c r="C4" s="194"/>
      <c r="D4" s="195"/>
      <c r="E4" s="195"/>
      <c r="F4" s="195"/>
    </row>
    <row r="5" spans="1:7">
      <c r="A5" s="243"/>
      <c r="B5" s="714" t="s">
        <v>541</v>
      </c>
      <c r="C5" s="714"/>
      <c r="D5" s="215"/>
      <c r="E5" s="714" t="s">
        <v>526</v>
      </c>
      <c r="F5" s="714"/>
      <c r="G5" s="59"/>
    </row>
    <row r="6" spans="1:7" ht="22.5">
      <c r="A6" s="738"/>
      <c r="B6" s="242" t="s">
        <v>550</v>
      </c>
      <c r="C6" s="25" t="s">
        <v>539</v>
      </c>
      <c r="D6" s="724"/>
      <c r="E6" s="249" t="s">
        <v>550</v>
      </c>
      <c r="F6" s="250" t="s">
        <v>226</v>
      </c>
      <c r="G6" s="60"/>
    </row>
    <row r="7" spans="1:7">
      <c r="A7" s="738"/>
      <c r="B7" s="214" t="s">
        <v>0</v>
      </c>
      <c r="C7" s="25" t="s">
        <v>0</v>
      </c>
      <c r="D7" s="724"/>
      <c r="E7" s="213" t="s">
        <v>0</v>
      </c>
      <c r="F7" s="213" t="s">
        <v>0</v>
      </c>
      <c r="G7" s="2"/>
    </row>
    <row r="8" spans="1:7" ht="3" customHeight="1">
      <c r="A8" s="251"/>
      <c r="B8" s="214"/>
      <c r="C8" s="25"/>
      <c r="D8" s="213"/>
      <c r="E8" s="213"/>
      <c r="F8" s="213"/>
      <c r="G8" s="9"/>
    </row>
    <row r="9" spans="1:7">
      <c r="A9" s="252" t="s">
        <v>55</v>
      </c>
      <c r="B9" s="214"/>
      <c r="C9" s="25"/>
      <c r="D9" s="213"/>
      <c r="E9" s="213"/>
      <c r="F9" s="213"/>
      <c r="G9" s="9"/>
    </row>
    <row r="10" spans="1:7">
      <c r="A10" s="251" t="s">
        <v>56</v>
      </c>
      <c r="B10" s="87">
        <v>5000</v>
      </c>
      <c r="C10" s="171">
        <v>3562</v>
      </c>
      <c r="D10" s="171"/>
      <c r="E10" s="171">
        <v>4453</v>
      </c>
      <c r="F10" s="171">
        <v>4008</v>
      </c>
      <c r="G10" s="16"/>
    </row>
    <row r="11" spans="1:7">
      <c r="A11" s="251" t="s">
        <v>57</v>
      </c>
      <c r="B11" s="87">
        <v>4</v>
      </c>
      <c r="C11" s="171">
        <v>4</v>
      </c>
      <c r="D11" s="171"/>
      <c r="E11" s="171">
        <v>5</v>
      </c>
      <c r="F11" s="171">
        <v>4</v>
      </c>
      <c r="G11" s="54"/>
    </row>
    <row r="12" spans="1:7">
      <c r="A12" s="252" t="s">
        <v>32</v>
      </c>
      <c r="B12" s="164">
        <v>5004</v>
      </c>
      <c r="C12" s="165">
        <v>3566</v>
      </c>
      <c r="D12" s="165"/>
      <c r="E12" s="165">
        <v>4457</v>
      </c>
      <c r="F12" s="165">
        <v>4013</v>
      </c>
      <c r="G12" s="55"/>
    </row>
    <row r="13" spans="1:7" ht="3" customHeight="1">
      <c r="A13" s="251"/>
      <c r="B13" s="87"/>
      <c r="C13" s="171"/>
      <c r="D13" s="171"/>
      <c r="E13" s="171"/>
      <c r="F13" s="171"/>
      <c r="G13" s="9"/>
    </row>
    <row r="14" spans="1:7">
      <c r="A14" s="252" t="s">
        <v>58</v>
      </c>
      <c r="B14" s="87"/>
      <c r="C14" s="171"/>
      <c r="D14" s="171"/>
      <c r="E14" s="171"/>
      <c r="F14" s="171"/>
      <c r="G14" s="9"/>
    </row>
    <row r="15" spans="1:7">
      <c r="A15" s="251" t="s">
        <v>188</v>
      </c>
      <c r="B15" s="87">
        <v>15</v>
      </c>
      <c r="C15" s="171">
        <v>10</v>
      </c>
      <c r="D15" s="171"/>
      <c r="E15" s="171">
        <v>10</v>
      </c>
      <c r="F15" s="171">
        <v>29</v>
      </c>
      <c r="G15" s="54"/>
    </row>
    <row r="16" spans="1:7">
      <c r="A16" s="251" t="s">
        <v>189</v>
      </c>
      <c r="B16" s="387" t="s">
        <v>544</v>
      </c>
      <c r="C16" s="403" t="s">
        <v>544</v>
      </c>
      <c r="D16" s="171"/>
      <c r="E16" s="171" t="s">
        <v>544</v>
      </c>
      <c r="F16" s="403" t="s">
        <v>544</v>
      </c>
      <c r="G16" s="54"/>
    </row>
    <row r="17" spans="1:7">
      <c r="A17" s="252" t="s">
        <v>32</v>
      </c>
      <c r="B17" s="164">
        <v>15</v>
      </c>
      <c r="C17" s="165">
        <v>10</v>
      </c>
      <c r="D17" s="165"/>
      <c r="E17" s="165">
        <v>10</v>
      </c>
      <c r="F17" s="165">
        <v>29</v>
      </c>
      <c r="G17" s="56"/>
    </row>
    <row r="18" spans="1:7" ht="3" customHeight="1">
      <c r="A18" s="251"/>
      <c r="B18" s="87"/>
      <c r="C18" s="171"/>
      <c r="D18" s="171"/>
      <c r="E18" s="171"/>
      <c r="F18" s="171"/>
      <c r="G18" s="9"/>
    </row>
    <row r="19" spans="1:7">
      <c r="A19" s="254" t="s">
        <v>187</v>
      </c>
      <c r="B19" s="433">
        <v>5019</v>
      </c>
      <c r="C19" s="420">
        <v>3576</v>
      </c>
      <c r="D19" s="420"/>
      <c r="E19" s="420">
        <v>4467</v>
      </c>
      <c r="F19" s="420">
        <v>4042</v>
      </c>
      <c r="G19" s="17"/>
    </row>
    <row r="20" spans="1:7" ht="4.5" customHeight="1"/>
    <row r="21" spans="1:7" ht="12.75">
      <c r="A21" s="720" t="s">
        <v>244</v>
      </c>
      <c r="B21" s="720"/>
      <c r="C21" s="720"/>
      <c r="D21" s="720"/>
      <c r="E21" s="720"/>
      <c r="F21" s="720"/>
      <c r="G21" s="14"/>
    </row>
    <row r="22" spans="1:7" ht="4.5" customHeight="1">
      <c r="A22" s="196"/>
      <c r="B22" s="197"/>
      <c r="C22" s="197"/>
      <c r="D22" s="198"/>
      <c r="E22" s="198"/>
      <c r="F22" s="198"/>
    </row>
    <row r="23" spans="1:7">
      <c r="A23" s="257"/>
      <c r="B23" s="714" t="s">
        <v>541</v>
      </c>
      <c r="C23" s="714"/>
      <c r="D23" s="215"/>
      <c r="E23" s="714" t="s">
        <v>526</v>
      </c>
      <c r="F23" s="714"/>
      <c r="G23" s="59"/>
    </row>
    <row r="24" spans="1:7" ht="22.5">
      <c r="A24" s="738"/>
      <c r="B24" s="242" t="s">
        <v>550</v>
      </c>
      <c r="C24" s="317" t="s">
        <v>539</v>
      </c>
      <c r="D24" s="724"/>
      <c r="E24" s="249" t="s">
        <v>550</v>
      </c>
      <c r="F24" s="250" t="s">
        <v>226</v>
      </c>
      <c r="G24" s="60"/>
    </row>
    <row r="25" spans="1:7">
      <c r="A25" s="738"/>
      <c r="B25" s="315" t="s">
        <v>0</v>
      </c>
      <c r="C25" s="317" t="s">
        <v>0</v>
      </c>
      <c r="D25" s="724"/>
      <c r="E25" s="312" t="s">
        <v>0</v>
      </c>
      <c r="F25" s="312" t="s">
        <v>0</v>
      </c>
      <c r="G25" s="2"/>
    </row>
    <row r="26" spans="1:7" ht="3" customHeight="1">
      <c r="A26" s="251"/>
      <c r="B26" s="214"/>
      <c r="C26" s="25"/>
      <c r="D26" s="213"/>
      <c r="E26" s="213"/>
      <c r="F26" s="213"/>
      <c r="G26" s="9"/>
    </row>
    <row r="27" spans="1:7">
      <c r="A27" s="252" t="s">
        <v>55</v>
      </c>
      <c r="B27" s="214"/>
      <c r="C27" s="25"/>
      <c r="D27" s="213"/>
      <c r="E27" s="213"/>
      <c r="F27" s="213"/>
      <c r="G27" s="9"/>
    </row>
    <row r="28" spans="1:7">
      <c r="A28" s="251" t="s">
        <v>56</v>
      </c>
      <c r="B28" s="185">
        <v>11269</v>
      </c>
      <c r="C28" s="253">
        <v>11311</v>
      </c>
      <c r="D28" s="253"/>
      <c r="E28" s="253">
        <v>11176</v>
      </c>
      <c r="F28" s="253">
        <v>11153</v>
      </c>
      <c r="G28" s="16"/>
    </row>
    <row r="29" spans="1:7">
      <c r="A29" s="251" t="s">
        <v>57</v>
      </c>
      <c r="B29" s="185">
        <v>781</v>
      </c>
      <c r="C29" s="253">
        <v>404</v>
      </c>
      <c r="D29" s="253"/>
      <c r="E29" s="253">
        <v>400</v>
      </c>
      <c r="F29" s="253">
        <v>404</v>
      </c>
      <c r="G29" s="16"/>
    </row>
    <row r="30" spans="1:7">
      <c r="A30" s="252" t="s">
        <v>32</v>
      </c>
      <c r="B30" s="175">
        <v>12049</v>
      </c>
      <c r="C30" s="166">
        <v>11714</v>
      </c>
      <c r="D30" s="166"/>
      <c r="E30" s="166">
        <v>11576</v>
      </c>
      <c r="F30" s="166">
        <v>11556</v>
      </c>
      <c r="G30" s="55"/>
    </row>
    <row r="31" spans="1:7" ht="3" customHeight="1">
      <c r="A31" s="251"/>
      <c r="B31" s="185"/>
      <c r="C31" s="253"/>
      <c r="D31" s="253"/>
      <c r="E31" s="253"/>
      <c r="F31" s="253"/>
      <c r="G31" s="9"/>
    </row>
    <row r="32" spans="1:7">
      <c r="A32" s="252" t="s">
        <v>58</v>
      </c>
      <c r="B32" s="185"/>
      <c r="C32" s="253"/>
      <c r="D32" s="253"/>
      <c r="E32" s="253"/>
      <c r="F32" s="253"/>
      <c r="G32" s="9"/>
    </row>
    <row r="33" spans="1:7">
      <c r="A33" s="251" t="s">
        <v>188</v>
      </c>
      <c r="B33" s="185">
        <v>2295</v>
      </c>
      <c r="C33" s="253">
        <v>1518</v>
      </c>
      <c r="D33" s="253"/>
      <c r="E33" s="253">
        <v>2768</v>
      </c>
      <c r="F33" s="253">
        <v>6051</v>
      </c>
      <c r="G33" s="57"/>
    </row>
    <row r="34" spans="1:7">
      <c r="A34" s="251" t="s">
        <v>189</v>
      </c>
      <c r="B34" s="185">
        <v>447</v>
      </c>
      <c r="C34" s="253">
        <v>714</v>
      </c>
      <c r="D34" s="253"/>
      <c r="E34" s="253">
        <v>469</v>
      </c>
      <c r="F34" s="253">
        <v>714</v>
      </c>
      <c r="G34" s="57"/>
    </row>
    <row r="35" spans="1:7">
      <c r="A35" s="252" t="s">
        <v>32</v>
      </c>
      <c r="B35" s="175">
        <v>2743</v>
      </c>
      <c r="C35" s="166">
        <v>2233</v>
      </c>
      <c r="D35" s="166"/>
      <c r="E35" s="166">
        <v>3236</v>
      </c>
      <c r="F35" s="166">
        <v>6765</v>
      </c>
      <c r="G35" s="58"/>
    </row>
    <row r="36" spans="1:7" ht="3" customHeight="1">
      <c r="A36" s="251"/>
      <c r="B36" s="185"/>
      <c r="C36" s="253"/>
      <c r="D36" s="253"/>
      <c r="E36" s="253"/>
      <c r="F36" s="253"/>
      <c r="G36" s="9"/>
    </row>
    <row r="37" spans="1:7">
      <c r="A37" s="258" t="s">
        <v>187</v>
      </c>
      <c r="B37" s="176">
        <v>14792</v>
      </c>
      <c r="C37" s="169">
        <v>13947</v>
      </c>
      <c r="D37" s="169"/>
      <c r="E37" s="169">
        <v>14812</v>
      </c>
      <c r="F37" s="169">
        <v>18322</v>
      </c>
      <c r="G37" s="17"/>
    </row>
    <row r="38" spans="1:7" s="28" customFormat="1">
      <c r="A38" s="412"/>
      <c r="B38" s="411"/>
      <c r="C38" s="411"/>
      <c r="D38" s="411"/>
      <c r="E38" s="411"/>
      <c r="F38" s="411"/>
      <c r="G38" s="154"/>
    </row>
    <row r="39" spans="1:7">
      <c r="D39" s="52"/>
    </row>
    <row r="40" spans="1:7">
      <c r="D40" s="52"/>
    </row>
  </sheetData>
  <mergeCells count="11">
    <mergeCell ref="B23:C23"/>
    <mergeCell ref="E23:F23"/>
    <mergeCell ref="A24:A25"/>
    <mergeCell ref="D24:D25"/>
    <mergeCell ref="A2:F2"/>
    <mergeCell ref="A3:F3"/>
    <mergeCell ref="B5:C5"/>
    <mergeCell ref="E5:F5"/>
    <mergeCell ref="A21:F21"/>
    <mergeCell ref="A6:A7"/>
    <mergeCell ref="D6:D7"/>
  </mergeCells>
  <phoneticPr fontId="0" type="noConversion"/>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63"/>
  <sheetViews>
    <sheetView workbookViewId="0">
      <pane xSplit="2" ySplit="6" topLeftCell="C28" activePane="bottomRight" state="frozen"/>
      <selection activeCell="J27" sqref="J27"/>
      <selection pane="topRight" activeCell="J27" sqref="J27"/>
      <selection pane="bottomLeft" activeCell="J27" sqref="J27"/>
      <selection pane="bottomRight" activeCell="J27" sqref="J27"/>
    </sheetView>
  </sheetViews>
  <sheetFormatPr defaultRowHeight="12.75"/>
  <cols>
    <col min="1" max="1" width="33.140625" bestFit="1" customWidth="1"/>
    <col min="2" max="2" width="70.7109375" bestFit="1" customWidth="1"/>
    <col min="3" max="3" width="10.28515625" bestFit="1" customWidth="1"/>
    <col min="4" max="4" width="4.28515625" customWidth="1"/>
    <col min="5" max="5" width="11.5703125" bestFit="1" customWidth="1"/>
    <col min="6" max="6" width="4.28515625" customWidth="1"/>
    <col min="7" max="7" width="10.28515625" bestFit="1" customWidth="1"/>
    <col min="8" max="8" width="4.28515625" customWidth="1"/>
    <col min="9" max="9" width="11.5703125" bestFit="1" customWidth="1"/>
    <col min="10" max="10" width="4.28515625" customWidth="1"/>
    <col min="11" max="11" width="10.28515625" bestFit="1" customWidth="1"/>
    <col min="12" max="12" width="4.28515625" customWidth="1"/>
    <col min="13" max="13" width="11.5703125" bestFit="1" customWidth="1"/>
    <col min="14" max="14" width="4.28515625" customWidth="1"/>
    <col min="15" max="15" width="10.28515625" bestFit="1" customWidth="1"/>
    <col min="16" max="16" width="4.28515625" customWidth="1"/>
    <col min="17" max="17" width="11.5703125" bestFit="1" customWidth="1"/>
  </cols>
  <sheetData>
    <row r="1" spans="1:18" s="121" customFormat="1" ht="14.25">
      <c r="A1" s="139"/>
      <c r="B1" s="119"/>
      <c r="C1" s="119" t="s">
        <v>270</v>
      </c>
      <c r="D1" s="119" t="s">
        <v>271</v>
      </c>
      <c r="E1" s="119"/>
      <c r="F1" s="119"/>
      <c r="G1" s="119"/>
      <c r="H1" s="119"/>
      <c r="I1" s="119"/>
      <c r="J1" s="119"/>
      <c r="K1" s="119"/>
      <c r="L1" s="119"/>
      <c r="M1" s="119"/>
      <c r="N1" s="119"/>
      <c r="O1" s="119"/>
      <c r="P1" s="119"/>
      <c r="Q1" s="119"/>
      <c r="R1" s="140"/>
    </row>
    <row r="2" spans="1:18" s="121" customFormat="1" ht="14.25">
      <c r="A2" s="139"/>
      <c r="B2" s="119"/>
      <c r="C2" s="145" t="s">
        <v>272</v>
      </c>
      <c r="D2" s="119"/>
      <c r="E2" s="146" t="s">
        <v>273</v>
      </c>
      <c r="F2" s="119"/>
      <c r="G2" s="145" t="s">
        <v>272</v>
      </c>
      <c r="H2" s="119"/>
      <c r="I2" s="146" t="s">
        <v>273</v>
      </c>
      <c r="J2" s="119"/>
      <c r="K2" s="145" t="s">
        <v>272</v>
      </c>
      <c r="L2" s="119"/>
      <c r="M2" s="146" t="s">
        <v>273</v>
      </c>
      <c r="N2" s="119"/>
      <c r="O2" s="145" t="s">
        <v>272</v>
      </c>
      <c r="P2" s="119"/>
      <c r="Q2" s="146" t="s">
        <v>273</v>
      </c>
      <c r="R2" s="140"/>
    </row>
    <row r="3" spans="1:18" s="121" customFormat="1" ht="18.75">
      <c r="A3" s="139"/>
      <c r="B3" s="119"/>
      <c r="C3" s="123" t="s">
        <v>274</v>
      </c>
      <c r="D3" s="123"/>
      <c r="E3" s="123" t="s">
        <v>274</v>
      </c>
      <c r="F3" s="123"/>
      <c r="G3" s="123" t="s">
        <v>274</v>
      </c>
      <c r="H3" s="123"/>
      <c r="I3" s="123" t="s">
        <v>274</v>
      </c>
      <c r="J3" s="124"/>
      <c r="K3" s="123" t="s">
        <v>274</v>
      </c>
      <c r="L3" s="123"/>
      <c r="M3" s="123" t="s">
        <v>274</v>
      </c>
      <c r="N3" s="123"/>
      <c r="O3" s="123" t="s">
        <v>274</v>
      </c>
      <c r="P3" s="123"/>
      <c r="Q3" s="123" t="s">
        <v>274</v>
      </c>
      <c r="R3" s="140"/>
    </row>
    <row r="4" spans="1:18" s="121" customFormat="1" ht="14.25">
      <c r="A4" s="139"/>
      <c r="B4" s="119"/>
      <c r="C4" s="119" t="s">
        <v>496</v>
      </c>
      <c r="D4" s="119"/>
      <c r="E4" s="119" t="s">
        <v>496</v>
      </c>
      <c r="F4" s="119"/>
      <c r="G4" s="125" t="s">
        <v>491</v>
      </c>
      <c r="H4" s="119"/>
      <c r="I4" s="125" t="s">
        <v>491</v>
      </c>
      <c r="J4" s="119"/>
      <c r="K4" s="119" t="s">
        <v>496</v>
      </c>
      <c r="L4" s="119"/>
      <c r="M4" s="119" t="s">
        <v>496</v>
      </c>
      <c r="N4" s="119"/>
      <c r="O4" s="119" t="s">
        <v>275</v>
      </c>
      <c r="P4" s="119"/>
      <c r="Q4" s="119" t="s">
        <v>275</v>
      </c>
      <c r="R4" s="140"/>
    </row>
    <row r="5" spans="1:18">
      <c r="A5" s="139"/>
      <c r="B5" s="119"/>
      <c r="C5" s="125" t="s">
        <v>497</v>
      </c>
      <c r="D5" s="119"/>
      <c r="E5" s="125" t="s">
        <v>497</v>
      </c>
      <c r="F5" s="119"/>
      <c r="G5" s="125" t="s">
        <v>497</v>
      </c>
      <c r="H5" s="119"/>
      <c r="I5" s="125" t="s">
        <v>497</v>
      </c>
      <c r="J5" s="119"/>
      <c r="K5" s="125" t="s">
        <v>276</v>
      </c>
      <c r="L5" s="119"/>
      <c r="M5" s="125" t="s">
        <v>276</v>
      </c>
      <c r="N5" s="119"/>
      <c r="O5" s="125" t="s">
        <v>276</v>
      </c>
      <c r="P5" s="119"/>
      <c r="Q5" s="125" t="s">
        <v>276</v>
      </c>
      <c r="R5" s="132"/>
    </row>
    <row r="6" spans="1:18">
      <c r="A6" s="119"/>
      <c r="B6" s="119"/>
      <c r="C6" s="127"/>
      <c r="D6" s="127"/>
      <c r="E6" s="127"/>
      <c r="F6" s="127"/>
      <c r="G6" s="127"/>
      <c r="H6" s="127"/>
      <c r="I6" s="127"/>
      <c r="J6" s="127"/>
      <c r="K6" s="127"/>
      <c r="L6" s="127"/>
      <c r="M6" s="127"/>
      <c r="N6" s="127"/>
      <c r="O6" s="127"/>
      <c r="P6" s="127"/>
      <c r="Q6" s="127"/>
      <c r="R6" s="132"/>
    </row>
    <row r="7" spans="1:18">
      <c r="A7" s="141" t="s">
        <v>331</v>
      </c>
      <c r="B7" s="142" t="s">
        <v>332</v>
      </c>
      <c r="C7" s="127">
        <v>609226</v>
      </c>
      <c r="D7" s="127"/>
      <c r="E7" s="127">
        <v>1732769</v>
      </c>
      <c r="F7" s="127"/>
      <c r="G7" s="127">
        <v>718084</v>
      </c>
      <c r="H7" s="127"/>
      <c r="I7" s="127">
        <v>2277871</v>
      </c>
      <c r="J7" s="127"/>
      <c r="K7" s="127">
        <v>548439</v>
      </c>
      <c r="L7" s="127"/>
      <c r="M7" s="127">
        <v>1598382</v>
      </c>
      <c r="N7" s="127"/>
      <c r="O7" s="127">
        <v>539971</v>
      </c>
      <c r="P7" s="127"/>
      <c r="Q7" s="127">
        <v>1657650</v>
      </c>
      <c r="R7" s="132"/>
    </row>
    <row r="8" spans="1:18">
      <c r="A8" s="141" t="s">
        <v>333</v>
      </c>
      <c r="B8" s="142" t="s">
        <v>334</v>
      </c>
      <c r="C8" s="127">
        <v>55673</v>
      </c>
      <c r="D8" s="127"/>
      <c r="E8" s="127">
        <v>67454</v>
      </c>
      <c r="F8" s="127"/>
      <c r="G8" s="127">
        <v>103878</v>
      </c>
      <c r="H8" s="127"/>
      <c r="I8" s="127">
        <v>166916</v>
      </c>
      <c r="J8" s="127"/>
      <c r="K8" s="127">
        <v>67475</v>
      </c>
      <c r="L8" s="127"/>
      <c r="M8" s="127">
        <v>103468</v>
      </c>
      <c r="N8" s="127"/>
      <c r="O8" s="127">
        <v>96964</v>
      </c>
      <c r="P8" s="127"/>
      <c r="Q8" s="127">
        <v>127597</v>
      </c>
      <c r="R8" s="132"/>
    </row>
    <row r="9" spans="1:18">
      <c r="A9" s="141" t="s">
        <v>335</v>
      </c>
      <c r="B9" s="142" t="s">
        <v>336</v>
      </c>
      <c r="C9" s="127" t="s">
        <v>279</v>
      </c>
      <c r="D9" s="127"/>
      <c r="E9" s="127" t="s">
        <v>279</v>
      </c>
      <c r="F9" s="127"/>
      <c r="G9" s="127" t="s">
        <v>279</v>
      </c>
      <c r="H9" s="127"/>
      <c r="I9" s="127" t="s">
        <v>279</v>
      </c>
      <c r="J9" s="127"/>
      <c r="K9" s="127" t="s">
        <v>279</v>
      </c>
      <c r="L9" s="127"/>
      <c r="M9" s="127" t="s">
        <v>279</v>
      </c>
      <c r="N9" s="127"/>
      <c r="O9" s="127" t="s">
        <v>279</v>
      </c>
      <c r="P9" s="127"/>
      <c r="Q9" s="127" t="s">
        <v>279</v>
      </c>
      <c r="R9" s="132"/>
    </row>
    <row r="10" spans="1:18">
      <c r="A10" s="141" t="s">
        <v>337</v>
      </c>
      <c r="B10" s="142" t="s">
        <v>338</v>
      </c>
      <c r="C10" s="127">
        <v>6350</v>
      </c>
      <c r="D10" s="127"/>
      <c r="E10" s="127">
        <v>246</v>
      </c>
      <c r="F10" s="127"/>
      <c r="G10" s="127">
        <v>12350</v>
      </c>
      <c r="H10" s="127"/>
      <c r="I10" s="127">
        <v>12350</v>
      </c>
      <c r="J10" s="127"/>
      <c r="K10" s="127">
        <v>10770</v>
      </c>
      <c r="L10" s="127"/>
      <c r="M10" s="127">
        <v>472</v>
      </c>
      <c r="N10" s="127"/>
      <c r="O10" s="127">
        <v>8489</v>
      </c>
      <c r="P10" s="127"/>
      <c r="Q10" s="127">
        <v>340</v>
      </c>
      <c r="R10" s="132"/>
    </row>
    <row r="11" spans="1:18">
      <c r="A11" s="141" t="s">
        <v>339</v>
      </c>
      <c r="B11" s="142" t="s">
        <v>340</v>
      </c>
      <c r="C11" s="127">
        <v>2024</v>
      </c>
      <c r="D11" s="127"/>
      <c r="E11" s="127">
        <v>2024</v>
      </c>
      <c r="F11" s="127"/>
      <c r="G11" s="127">
        <v>665</v>
      </c>
      <c r="H11" s="127"/>
      <c r="I11" s="127">
        <v>665</v>
      </c>
      <c r="J11" s="127"/>
      <c r="K11" s="127">
        <v>1021</v>
      </c>
      <c r="L11" s="127"/>
      <c r="M11" s="127">
        <v>1017</v>
      </c>
      <c r="N11" s="127"/>
      <c r="O11" s="127">
        <v>2051</v>
      </c>
      <c r="P11" s="127"/>
      <c r="Q11" s="127">
        <v>2051</v>
      </c>
      <c r="R11" s="132"/>
    </row>
    <row r="12" spans="1:18">
      <c r="A12" s="141" t="s">
        <v>341</v>
      </c>
      <c r="B12" s="142" t="s">
        <v>342</v>
      </c>
      <c r="C12" s="127">
        <v>0</v>
      </c>
      <c r="D12" s="127"/>
      <c r="E12" s="127">
        <v>0</v>
      </c>
      <c r="F12" s="127"/>
      <c r="G12" s="127" t="s">
        <v>279</v>
      </c>
      <c r="H12" s="127"/>
      <c r="I12" s="127" t="s">
        <v>279</v>
      </c>
      <c r="J12" s="127"/>
      <c r="K12" s="127">
        <v>0</v>
      </c>
      <c r="L12" s="127"/>
      <c r="M12" s="127">
        <v>0</v>
      </c>
      <c r="N12" s="127"/>
      <c r="O12" s="127">
        <v>0</v>
      </c>
      <c r="P12" s="127"/>
      <c r="Q12" s="127">
        <v>0</v>
      </c>
      <c r="R12" s="132"/>
    </row>
    <row r="13" spans="1:18">
      <c r="A13" s="141" t="s">
        <v>343</v>
      </c>
      <c r="B13" s="142" t="s">
        <v>344</v>
      </c>
      <c r="C13" s="127" t="s">
        <v>279</v>
      </c>
      <c r="D13" s="127"/>
      <c r="E13" s="127" t="s">
        <v>279</v>
      </c>
      <c r="F13" s="127"/>
      <c r="G13" s="127" t="s">
        <v>279</v>
      </c>
      <c r="H13" s="127"/>
      <c r="I13" s="127" t="s">
        <v>279</v>
      </c>
      <c r="J13" s="127"/>
      <c r="K13" s="127" t="s">
        <v>279</v>
      </c>
      <c r="L13" s="127"/>
      <c r="M13" s="127" t="s">
        <v>279</v>
      </c>
      <c r="N13" s="127"/>
      <c r="O13" s="127" t="s">
        <v>279</v>
      </c>
      <c r="P13" s="127"/>
      <c r="Q13" s="127" t="s">
        <v>279</v>
      </c>
      <c r="R13" s="132"/>
    </row>
    <row r="14" spans="1:18">
      <c r="A14" s="141" t="s">
        <v>345</v>
      </c>
      <c r="B14" s="142" t="s">
        <v>346</v>
      </c>
      <c r="C14" s="127">
        <v>1505</v>
      </c>
      <c r="D14" s="127"/>
      <c r="E14" s="127">
        <v>0</v>
      </c>
      <c r="F14" s="127"/>
      <c r="G14" s="127">
        <v>892</v>
      </c>
      <c r="H14" s="127"/>
      <c r="I14" s="127">
        <v>892</v>
      </c>
      <c r="J14" s="127"/>
      <c r="K14" s="127">
        <v>1505</v>
      </c>
      <c r="L14" s="127"/>
      <c r="M14" s="127">
        <v>0</v>
      </c>
      <c r="N14" s="127"/>
      <c r="O14" s="127">
        <v>1505</v>
      </c>
      <c r="P14" s="127"/>
      <c r="Q14" s="127">
        <v>0</v>
      </c>
      <c r="R14" s="132"/>
    </row>
    <row r="15" spans="1:18">
      <c r="A15" s="141" t="s">
        <v>347</v>
      </c>
      <c r="B15" s="142" t="s">
        <v>348</v>
      </c>
      <c r="C15" s="127">
        <v>36544</v>
      </c>
      <c r="D15" s="127"/>
      <c r="E15" s="127">
        <v>0</v>
      </c>
      <c r="F15" s="127"/>
      <c r="G15" s="127">
        <v>4152</v>
      </c>
      <c r="H15" s="127"/>
      <c r="I15" s="127">
        <v>4152</v>
      </c>
      <c r="J15" s="127"/>
      <c r="K15" s="127">
        <v>37154</v>
      </c>
      <c r="L15" s="127"/>
      <c r="M15" s="127">
        <v>0</v>
      </c>
      <c r="N15" s="127"/>
      <c r="O15" s="127">
        <v>2052</v>
      </c>
      <c r="P15" s="127"/>
      <c r="Q15" s="127">
        <v>0</v>
      </c>
      <c r="R15" s="132"/>
    </row>
    <row r="16" spans="1:18">
      <c r="A16" s="141" t="s">
        <v>349</v>
      </c>
      <c r="B16" s="142" t="s">
        <v>350</v>
      </c>
      <c r="C16" s="127">
        <v>0</v>
      </c>
      <c r="D16" s="127"/>
      <c r="E16" s="127">
        <v>0</v>
      </c>
      <c r="F16" s="127"/>
      <c r="G16" s="127">
        <v>1660</v>
      </c>
      <c r="H16" s="127"/>
      <c r="I16" s="127">
        <v>1660</v>
      </c>
      <c r="J16" s="127"/>
      <c r="K16" s="127">
        <v>23965</v>
      </c>
      <c r="L16" s="127"/>
      <c r="M16" s="127">
        <v>23965</v>
      </c>
      <c r="N16" s="127"/>
      <c r="O16" s="127">
        <v>36958</v>
      </c>
      <c r="P16" s="127"/>
      <c r="Q16" s="127">
        <v>36958</v>
      </c>
      <c r="R16" s="132"/>
    </row>
    <row r="17" spans="1:18">
      <c r="A17" s="141" t="s">
        <v>351</v>
      </c>
      <c r="B17" s="142" t="s">
        <v>352</v>
      </c>
      <c r="C17" s="127">
        <v>14073</v>
      </c>
      <c r="D17" s="127"/>
      <c r="E17" s="127">
        <v>14073</v>
      </c>
      <c r="F17" s="127"/>
      <c r="G17" s="127">
        <v>5307</v>
      </c>
      <c r="H17" s="127"/>
      <c r="I17" s="127">
        <v>5307</v>
      </c>
      <c r="J17" s="127"/>
      <c r="K17" s="127">
        <v>4842</v>
      </c>
      <c r="L17" s="127"/>
      <c r="M17" s="127">
        <v>4842</v>
      </c>
      <c r="N17" s="127"/>
      <c r="O17" s="127">
        <v>9462</v>
      </c>
      <c r="P17" s="127"/>
      <c r="Q17" s="127">
        <v>9462</v>
      </c>
      <c r="R17" s="132"/>
    </row>
    <row r="18" spans="1:18">
      <c r="A18" s="141" t="s">
        <v>353</v>
      </c>
      <c r="B18" s="142" t="s">
        <v>354</v>
      </c>
      <c r="C18" s="127" t="s">
        <v>279</v>
      </c>
      <c r="D18" s="127"/>
      <c r="E18" s="127" t="s">
        <v>279</v>
      </c>
      <c r="F18" s="127"/>
      <c r="G18" s="127" t="s">
        <v>279</v>
      </c>
      <c r="H18" s="127"/>
      <c r="I18" s="127" t="s">
        <v>279</v>
      </c>
      <c r="J18" s="127"/>
      <c r="K18" s="127">
        <v>0</v>
      </c>
      <c r="L18" s="127"/>
      <c r="M18" s="127">
        <v>0</v>
      </c>
      <c r="N18" s="127"/>
      <c r="O18" s="127" t="s">
        <v>279</v>
      </c>
      <c r="P18" s="127"/>
      <c r="Q18" s="127" t="s">
        <v>279</v>
      </c>
      <c r="R18" s="132"/>
    </row>
    <row r="19" spans="1:18">
      <c r="A19" s="141" t="s">
        <v>355</v>
      </c>
      <c r="B19" s="142" t="s">
        <v>356</v>
      </c>
      <c r="C19" s="127" t="s">
        <v>279</v>
      </c>
      <c r="D19" s="127"/>
      <c r="E19" s="127">
        <v>419</v>
      </c>
      <c r="F19" s="127"/>
      <c r="G19" s="127" t="s">
        <v>279</v>
      </c>
      <c r="H19" s="127"/>
      <c r="I19" s="127" t="s">
        <v>279</v>
      </c>
      <c r="J19" s="127"/>
      <c r="K19" s="127" t="s">
        <v>279</v>
      </c>
      <c r="L19" s="127"/>
      <c r="M19" s="127" t="s">
        <v>279</v>
      </c>
      <c r="N19" s="127"/>
      <c r="O19" s="127">
        <v>0</v>
      </c>
      <c r="P19" s="127"/>
      <c r="Q19" s="127">
        <v>0</v>
      </c>
      <c r="R19" s="132"/>
    </row>
    <row r="20" spans="1:18">
      <c r="A20" s="141" t="s">
        <v>357</v>
      </c>
      <c r="B20" s="142" t="s">
        <v>358</v>
      </c>
      <c r="C20" s="127">
        <v>247400</v>
      </c>
      <c r="D20" s="127"/>
      <c r="E20" s="127">
        <v>247400</v>
      </c>
      <c r="F20" s="127"/>
      <c r="G20" s="127">
        <v>168231</v>
      </c>
      <c r="H20" s="127"/>
      <c r="I20" s="127">
        <v>168231</v>
      </c>
      <c r="J20" s="127"/>
      <c r="K20" s="127">
        <v>160511</v>
      </c>
      <c r="L20" s="127"/>
      <c r="M20" s="127">
        <v>160511</v>
      </c>
      <c r="N20" s="127"/>
      <c r="O20" s="127">
        <v>245333</v>
      </c>
      <c r="P20" s="127"/>
      <c r="Q20" s="127">
        <v>245333</v>
      </c>
      <c r="R20" s="132"/>
    </row>
    <row r="21" spans="1:18">
      <c r="A21" s="141" t="s">
        <v>359</v>
      </c>
      <c r="B21" s="142" t="s">
        <v>360</v>
      </c>
      <c r="C21" s="127">
        <v>89</v>
      </c>
      <c r="D21" s="127"/>
      <c r="E21" s="127">
        <v>89</v>
      </c>
      <c r="F21" s="127"/>
      <c r="G21" s="127">
        <v>216</v>
      </c>
      <c r="H21" s="127"/>
      <c r="I21" s="127">
        <v>216</v>
      </c>
      <c r="J21" s="127"/>
      <c r="K21" s="127">
        <v>127</v>
      </c>
      <c r="L21" s="127"/>
      <c r="M21" s="127">
        <v>127</v>
      </c>
      <c r="N21" s="127"/>
      <c r="O21" s="127">
        <v>117</v>
      </c>
      <c r="P21" s="127"/>
      <c r="Q21" s="127">
        <v>117</v>
      </c>
      <c r="R21" s="132"/>
    </row>
    <row r="22" spans="1:18">
      <c r="A22" s="141" t="s">
        <v>361</v>
      </c>
      <c r="B22" s="142" t="s">
        <v>362</v>
      </c>
      <c r="C22" s="127">
        <v>451</v>
      </c>
      <c r="D22" s="127"/>
      <c r="E22" s="127">
        <v>451</v>
      </c>
      <c r="F22" s="127"/>
      <c r="G22" s="127">
        <v>300</v>
      </c>
      <c r="H22" s="127"/>
      <c r="I22" s="127">
        <v>300</v>
      </c>
      <c r="J22" s="127"/>
      <c r="K22" s="127">
        <v>-1013</v>
      </c>
      <c r="L22" s="127"/>
      <c r="M22" s="127">
        <v>-1013</v>
      </c>
      <c r="N22" s="127"/>
      <c r="O22" s="127">
        <v>1193</v>
      </c>
      <c r="P22" s="127"/>
      <c r="Q22" s="127">
        <v>1193</v>
      </c>
      <c r="R22" s="132"/>
    </row>
    <row r="23" spans="1:18">
      <c r="A23" s="141" t="s">
        <v>363</v>
      </c>
      <c r="B23" s="142" t="s">
        <v>364</v>
      </c>
      <c r="C23" s="127">
        <v>68510</v>
      </c>
      <c r="D23" s="127"/>
      <c r="E23" s="127">
        <v>68510</v>
      </c>
      <c r="F23" s="127"/>
      <c r="G23" s="127">
        <v>57092</v>
      </c>
      <c r="H23" s="127"/>
      <c r="I23" s="127">
        <v>57092</v>
      </c>
      <c r="J23" s="127"/>
      <c r="K23" s="127">
        <v>59220</v>
      </c>
      <c r="L23" s="127"/>
      <c r="M23" s="127">
        <v>59220</v>
      </c>
      <c r="N23" s="127"/>
      <c r="O23" s="127">
        <v>63438</v>
      </c>
      <c r="P23" s="127"/>
      <c r="Q23" s="127">
        <v>63438</v>
      </c>
      <c r="R23" s="132"/>
    </row>
    <row r="24" spans="1:18">
      <c r="A24" s="141" t="s">
        <v>365</v>
      </c>
      <c r="B24" s="142" t="s">
        <v>366</v>
      </c>
      <c r="C24" s="127">
        <v>440706</v>
      </c>
      <c r="D24" s="127"/>
      <c r="E24" s="127">
        <v>440706</v>
      </c>
      <c r="F24" s="127"/>
      <c r="G24" s="127">
        <v>53133</v>
      </c>
      <c r="H24" s="127"/>
      <c r="I24" s="127">
        <v>53133</v>
      </c>
      <c r="J24" s="127"/>
      <c r="K24" s="127">
        <v>144074</v>
      </c>
      <c r="L24" s="127"/>
      <c r="M24" s="127">
        <v>144074</v>
      </c>
      <c r="N24" s="127"/>
      <c r="O24" s="127">
        <v>33420</v>
      </c>
      <c r="P24" s="127"/>
      <c r="Q24" s="127">
        <v>33420</v>
      </c>
      <c r="R24" s="132"/>
    </row>
    <row r="25" spans="1:18">
      <c r="A25" s="141" t="s">
        <v>367</v>
      </c>
      <c r="B25" s="142" t="s">
        <v>368</v>
      </c>
      <c r="C25" s="127">
        <v>1262254</v>
      </c>
      <c r="D25" s="127"/>
      <c r="E25" s="127">
        <v>1262254</v>
      </c>
      <c r="F25" s="127"/>
      <c r="G25" s="127">
        <v>1276692</v>
      </c>
      <c r="H25" s="127"/>
      <c r="I25" s="127">
        <v>1276692</v>
      </c>
      <c r="J25" s="127"/>
      <c r="K25" s="127">
        <v>983340</v>
      </c>
      <c r="L25" s="127"/>
      <c r="M25" s="127">
        <v>983340</v>
      </c>
      <c r="N25" s="127"/>
      <c r="O25" s="127">
        <v>1267264</v>
      </c>
      <c r="P25" s="127"/>
      <c r="Q25" s="127">
        <v>1267264</v>
      </c>
      <c r="R25" s="132"/>
    </row>
    <row r="26" spans="1:18">
      <c r="A26" s="141" t="s">
        <v>369</v>
      </c>
      <c r="B26" s="142" t="s">
        <v>370</v>
      </c>
      <c r="C26" s="127">
        <v>-55</v>
      </c>
      <c r="D26" s="127"/>
      <c r="E26" s="127">
        <v>-55</v>
      </c>
      <c r="F26" s="127"/>
      <c r="G26" s="127">
        <v>309</v>
      </c>
      <c r="H26" s="127"/>
      <c r="I26" s="127">
        <v>309</v>
      </c>
      <c r="J26" s="127"/>
      <c r="K26" s="127">
        <v>161</v>
      </c>
      <c r="L26" s="127"/>
      <c r="M26" s="127">
        <v>161</v>
      </c>
      <c r="N26" s="127"/>
      <c r="O26" s="127">
        <v>309</v>
      </c>
      <c r="P26" s="127"/>
      <c r="Q26" s="127">
        <v>309</v>
      </c>
      <c r="R26" s="132"/>
    </row>
    <row r="27" spans="1:18">
      <c r="A27" s="141" t="s">
        <v>371</v>
      </c>
      <c r="B27" s="142" t="s">
        <v>372</v>
      </c>
      <c r="C27" s="127">
        <v>305526</v>
      </c>
      <c r="D27" s="127"/>
      <c r="E27" s="127">
        <v>6521</v>
      </c>
      <c r="F27" s="127"/>
      <c r="G27" s="127">
        <v>121584</v>
      </c>
      <c r="H27" s="127"/>
      <c r="I27" s="127">
        <v>118680</v>
      </c>
      <c r="J27" s="127"/>
      <c r="K27" s="127">
        <v>121574</v>
      </c>
      <c r="L27" s="127"/>
      <c r="M27" s="127">
        <v>0</v>
      </c>
      <c r="N27" s="127"/>
      <c r="O27" s="127">
        <v>136515</v>
      </c>
      <c r="P27" s="127"/>
      <c r="Q27" s="127">
        <v>0</v>
      </c>
      <c r="R27" s="132"/>
    </row>
    <row r="28" spans="1:18">
      <c r="A28" s="141" t="s">
        <v>373</v>
      </c>
      <c r="B28" s="142" t="s">
        <v>374</v>
      </c>
      <c r="C28" s="127" t="s">
        <v>279</v>
      </c>
      <c r="D28" s="127"/>
      <c r="E28" s="127" t="s">
        <v>279</v>
      </c>
      <c r="F28" s="127"/>
      <c r="G28" s="127" t="s">
        <v>279</v>
      </c>
      <c r="H28" s="127"/>
      <c r="I28" s="127" t="s">
        <v>279</v>
      </c>
      <c r="J28" s="127"/>
      <c r="K28" s="127" t="s">
        <v>279</v>
      </c>
      <c r="L28" s="127"/>
      <c r="M28" s="127" t="s">
        <v>279</v>
      </c>
      <c r="N28" s="127"/>
      <c r="O28" s="127" t="s">
        <v>279</v>
      </c>
      <c r="P28" s="127"/>
      <c r="Q28" s="127" t="s">
        <v>279</v>
      </c>
      <c r="R28" s="132"/>
    </row>
    <row r="29" spans="1:18">
      <c r="A29" s="141" t="s">
        <v>375</v>
      </c>
      <c r="B29" s="142" t="s">
        <v>376</v>
      </c>
      <c r="C29" s="127">
        <v>1835</v>
      </c>
      <c r="D29" s="127"/>
      <c r="E29" s="127">
        <v>0</v>
      </c>
      <c r="F29" s="127"/>
      <c r="G29" s="127" t="s">
        <v>279</v>
      </c>
      <c r="H29" s="127"/>
      <c r="I29" s="127" t="s">
        <v>279</v>
      </c>
      <c r="J29" s="127"/>
      <c r="K29" s="127">
        <v>1705</v>
      </c>
      <c r="L29" s="127"/>
      <c r="M29" s="127">
        <v>0</v>
      </c>
      <c r="N29" s="127"/>
      <c r="O29" s="127">
        <v>0</v>
      </c>
      <c r="P29" s="127"/>
      <c r="Q29" s="127">
        <v>0</v>
      </c>
      <c r="R29" s="132"/>
    </row>
    <row r="30" spans="1:18">
      <c r="A30" s="141" t="s">
        <v>377</v>
      </c>
      <c r="B30" s="142" t="s">
        <v>378</v>
      </c>
      <c r="C30" s="127" t="s">
        <v>279</v>
      </c>
      <c r="D30" s="127"/>
      <c r="E30" s="127" t="s">
        <v>279</v>
      </c>
      <c r="F30" s="127"/>
      <c r="G30" s="127" t="s">
        <v>279</v>
      </c>
      <c r="H30" s="127"/>
      <c r="I30" s="127" t="s">
        <v>279</v>
      </c>
      <c r="J30" s="127"/>
      <c r="K30" s="127" t="s">
        <v>279</v>
      </c>
      <c r="L30" s="127"/>
      <c r="M30" s="127" t="s">
        <v>279</v>
      </c>
      <c r="N30" s="127"/>
      <c r="O30" s="127" t="s">
        <v>279</v>
      </c>
      <c r="P30" s="127"/>
      <c r="Q30" s="127" t="s">
        <v>279</v>
      </c>
      <c r="R30" s="132"/>
    </row>
    <row r="31" spans="1:18">
      <c r="A31" s="141" t="s">
        <v>379</v>
      </c>
      <c r="B31" s="142" t="s">
        <v>380</v>
      </c>
      <c r="C31" s="127">
        <v>11593</v>
      </c>
      <c r="D31" s="127"/>
      <c r="E31" s="127">
        <v>26535</v>
      </c>
      <c r="F31" s="127"/>
      <c r="G31" s="127">
        <v>23925</v>
      </c>
      <c r="H31" s="127"/>
      <c r="I31" s="127">
        <v>69733</v>
      </c>
      <c r="J31" s="127"/>
      <c r="K31" s="127">
        <v>4354</v>
      </c>
      <c r="L31" s="127"/>
      <c r="M31" s="127">
        <v>15611</v>
      </c>
      <c r="N31" s="127"/>
      <c r="O31" s="127">
        <v>5749</v>
      </c>
      <c r="P31" s="127"/>
      <c r="Q31" s="127">
        <v>18015</v>
      </c>
      <c r="R31" s="132"/>
    </row>
    <row r="32" spans="1:18">
      <c r="A32" s="141" t="s">
        <v>381</v>
      </c>
      <c r="B32" s="142" t="s">
        <v>382</v>
      </c>
      <c r="C32" s="127">
        <v>0</v>
      </c>
      <c r="D32" s="127"/>
      <c r="E32" s="127">
        <v>0</v>
      </c>
      <c r="F32" s="127"/>
      <c r="G32" s="127">
        <v>326</v>
      </c>
      <c r="H32" s="127"/>
      <c r="I32" s="127">
        <v>326</v>
      </c>
      <c r="J32" s="127"/>
      <c r="K32" s="127">
        <v>0</v>
      </c>
      <c r="L32" s="127"/>
      <c r="M32" s="127">
        <v>0</v>
      </c>
      <c r="N32" s="127"/>
      <c r="O32" s="127">
        <v>0</v>
      </c>
      <c r="P32" s="127"/>
      <c r="Q32" s="127">
        <v>0</v>
      </c>
      <c r="R32" s="132"/>
    </row>
    <row r="33" spans="1:18">
      <c r="A33" s="141" t="s">
        <v>383</v>
      </c>
      <c r="B33" s="142" t="s">
        <v>384</v>
      </c>
      <c r="C33" s="127">
        <v>27622</v>
      </c>
      <c r="D33" s="127"/>
      <c r="E33" s="127">
        <v>27622</v>
      </c>
      <c r="F33" s="127"/>
      <c r="G33" s="127">
        <v>41125</v>
      </c>
      <c r="H33" s="127"/>
      <c r="I33" s="127">
        <v>41125</v>
      </c>
      <c r="J33" s="127"/>
      <c r="K33" s="127">
        <v>32101</v>
      </c>
      <c r="L33" s="127"/>
      <c r="M33" s="127">
        <v>32101</v>
      </c>
      <c r="N33" s="127"/>
      <c r="O33" s="127">
        <v>29645</v>
      </c>
      <c r="P33" s="127"/>
      <c r="Q33" s="127">
        <v>29645</v>
      </c>
      <c r="R33" s="132"/>
    </row>
    <row r="34" spans="1:18">
      <c r="A34" s="141" t="s">
        <v>385</v>
      </c>
      <c r="B34" s="142" t="s">
        <v>386</v>
      </c>
      <c r="C34" s="127" t="s">
        <v>279</v>
      </c>
      <c r="D34" s="127"/>
      <c r="E34" s="127">
        <v>215026</v>
      </c>
      <c r="F34" s="127"/>
      <c r="G34" s="127" t="s">
        <v>279</v>
      </c>
      <c r="H34" s="127"/>
      <c r="I34" s="127">
        <v>252465</v>
      </c>
      <c r="J34" s="127"/>
      <c r="K34" s="127" t="s">
        <v>279</v>
      </c>
      <c r="L34" s="127"/>
      <c r="M34" s="127">
        <v>247759</v>
      </c>
      <c r="N34" s="127"/>
      <c r="O34" s="127" t="s">
        <v>279</v>
      </c>
      <c r="P34" s="127"/>
      <c r="Q34" s="127">
        <v>193546</v>
      </c>
      <c r="R34" s="132"/>
    </row>
    <row r="35" spans="1:18">
      <c r="A35" s="141" t="s">
        <v>387</v>
      </c>
      <c r="B35" s="142" t="s">
        <v>388</v>
      </c>
      <c r="C35" s="127">
        <v>0</v>
      </c>
      <c r="D35" s="127"/>
      <c r="E35" s="127">
        <v>-205149</v>
      </c>
      <c r="F35" s="127"/>
      <c r="G35" s="127" t="s">
        <v>279</v>
      </c>
      <c r="H35" s="127"/>
      <c r="I35" s="127" t="s">
        <v>279</v>
      </c>
      <c r="J35" s="127"/>
      <c r="K35" s="127" t="s">
        <v>279</v>
      </c>
      <c r="L35" s="127"/>
      <c r="M35" s="127">
        <v>-240371</v>
      </c>
      <c r="N35" s="127"/>
      <c r="O35" s="127">
        <v>0</v>
      </c>
      <c r="P35" s="127"/>
      <c r="Q35" s="127">
        <v>-184850</v>
      </c>
      <c r="R35" s="132"/>
    </row>
    <row r="36" spans="1:18">
      <c r="A36" s="141" t="s">
        <v>389</v>
      </c>
      <c r="B36" s="142" t="s">
        <v>390</v>
      </c>
      <c r="C36" s="127" t="s">
        <v>279</v>
      </c>
      <c r="D36" s="127"/>
      <c r="E36" s="127" t="s">
        <v>279</v>
      </c>
      <c r="F36" s="127"/>
      <c r="G36" s="127">
        <v>18452</v>
      </c>
      <c r="H36" s="127"/>
      <c r="I36" s="127">
        <v>18452</v>
      </c>
      <c r="J36" s="127"/>
      <c r="K36" s="127" t="s">
        <v>279</v>
      </c>
      <c r="L36" s="127"/>
      <c r="M36" s="127" t="s">
        <v>279</v>
      </c>
      <c r="N36" s="127"/>
      <c r="O36" s="127" t="s">
        <v>279</v>
      </c>
      <c r="P36" s="127"/>
      <c r="Q36" s="127" t="s">
        <v>279</v>
      </c>
      <c r="R36" s="132"/>
    </row>
    <row r="37" spans="1:18">
      <c r="A37" s="141" t="s">
        <v>391</v>
      </c>
      <c r="B37" s="142" t="s">
        <v>392</v>
      </c>
      <c r="C37" s="127" t="s">
        <v>279</v>
      </c>
      <c r="D37" s="127"/>
      <c r="E37" s="127">
        <v>0</v>
      </c>
      <c r="F37" s="127"/>
      <c r="G37" s="127" t="s">
        <v>279</v>
      </c>
      <c r="H37" s="127"/>
      <c r="I37" s="127">
        <v>4933</v>
      </c>
      <c r="J37" s="127"/>
      <c r="K37" s="127" t="s">
        <v>279</v>
      </c>
      <c r="L37" s="127"/>
      <c r="M37" s="127">
        <v>0</v>
      </c>
      <c r="N37" s="127"/>
      <c r="O37" s="127" t="s">
        <v>279</v>
      </c>
      <c r="P37" s="127"/>
      <c r="Q37" s="127">
        <v>0</v>
      </c>
      <c r="R37" s="132"/>
    </row>
    <row r="38" spans="1:18">
      <c r="A38" s="141" t="s">
        <v>393</v>
      </c>
      <c r="B38" s="142" t="s">
        <v>394</v>
      </c>
      <c r="C38" s="127" t="s">
        <v>279</v>
      </c>
      <c r="D38" s="127"/>
      <c r="E38" s="127">
        <v>2872</v>
      </c>
      <c r="F38" s="127"/>
      <c r="G38" s="127" t="s">
        <v>279</v>
      </c>
      <c r="H38" s="127"/>
      <c r="I38" s="127">
        <v>32857</v>
      </c>
      <c r="J38" s="127"/>
      <c r="K38" s="127" t="s">
        <v>279</v>
      </c>
      <c r="L38" s="127"/>
      <c r="M38" s="127">
        <v>0</v>
      </c>
      <c r="N38" s="127"/>
      <c r="O38" s="127">
        <v>0</v>
      </c>
      <c r="P38" s="127"/>
      <c r="Q38" s="127">
        <v>0</v>
      </c>
      <c r="R38" s="132"/>
    </row>
    <row r="39" spans="1:18">
      <c r="A39" s="141" t="s">
        <v>395</v>
      </c>
      <c r="B39" s="142" t="s">
        <v>396</v>
      </c>
      <c r="C39" s="127">
        <v>16783</v>
      </c>
      <c r="D39" s="127"/>
      <c r="E39" s="127">
        <v>40208</v>
      </c>
      <c r="F39" s="127"/>
      <c r="G39" s="127">
        <v>78176</v>
      </c>
      <c r="H39" s="127"/>
      <c r="I39" s="127">
        <v>109171</v>
      </c>
      <c r="J39" s="127"/>
      <c r="K39" s="127">
        <v>22670</v>
      </c>
      <c r="L39" s="127"/>
      <c r="M39" s="127">
        <v>32882</v>
      </c>
      <c r="N39" s="127"/>
      <c r="O39" s="127">
        <v>83999</v>
      </c>
      <c r="P39" s="127"/>
      <c r="Q39" s="127">
        <v>99419</v>
      </c>
      <c r="R39" s="132"/>
    </row>
    <row r="40" spans="1:18">
      <c r="A40" s="141" t="s">
        <v>397</v>
      </c>
      <c r="B40" s="142" t="s">
        <v>398</v>
      </c>
      <c r="C40" s="127">
        <v>0</v>
      </c>
      <c r="D40" s="127"/>
      <c r="E40" s="127">
        <v>0</v>
      </c>
      <c r="F40" s="127"/>
      <c r="G40" s="127" t="s">
        <v>279</v>
      </c>
      <c r="H40" s="127"/>
      <c r="I40" s="127" t="s">
        <v>279</v>
      </c>
      <c r="J40" s="127"/>
      <c r="K40" s="127" t="s">
        <v>279</v>
      </c>
      <c r="L40" s="127"/>
      <c r="M40" s="127" t="s">
        <v>279</v>
      </c>
      <c r="N40" s="127"/>
      <c r="O40" s="127">
        <v>0</v>
      </c>
      <c r="P40" s="127"/>
      <c r="Q40" s="127">
        <v>0</v>
      </c>
      <c r="R40" s="132"/>
    </row>
    <row r="41" spans="1:18">
      <c r="A41" s="141" t="s">
        <v>399</v>
      </c>
      <c r="B41" s="142" t="s">
        <v>400</v>
      </c>
      <c r="C41" s="127" t="s">
        <v>279</v>
      </c>
      <c r="D41" s="127"/>
      <c r="E41" s="127">
        <v>0</v>
      </c>
      <c r="F41" s="127"/>
      <c r="G41" s="127" t="s">
        <v>279</v>
      </c>
      <c r="H41" s="127"/>
      <c r="I41" s="127" t="s">
        <v>279</v>
      </c>
      <c r="J41" s="127"/>
      <c r="K41" s="127" t="s">
        <v>279</v>
      </c>
      <c r="L41" s="127"/>
      <c r="M41" s="127">
        <v>0</v>
      </c>
      <c r="N41" s="127"/>
      <c r="O41" s="127">
        <v>40</v>
      </c>
      <c r="P41" s="127"/>
      <c r="Q41" s="127">
        <v>40</v>
      </c>
      <c r="R41" s="132"/>
    </row>
    <row r="42" spans="1:18">
      <c r="A42" s="141" t="s">
        <v>401</v>
      </c>
      <c r="B42" s="142" t="s">
        <v>402</v>
      </c>
      <c r="C42" s="127">
        <v>7286</v>
      </c>
      <c r="D42" s="127"/>
      <c r="E42" s="127">
        <v>7286</v>
      </c>
      <c r="F42" s="127"/>
      <c r="G42" s="127" t="s">
        <v>279</v>
      </c>
      <c r="H42" s="127"/>
      <c r="I42" s="127" t="s">
        <v>279</v>
      </c>
      <c r="J42" s="127"/>
      <c r="K42" s="127">
        <v>0</v>
      </c>
      <c r="L42" s="127"/>
      <c r="M42" s="127">
        <v>0</v>
      </c>
      <c r="N42" s="127"/>
      <c r="O42" s="127">
        <v>0</v>
      </c>
      <c r="P42" s="127"/>
      <c r="Q42" s="127">
        <v>0</v>
      </c>
      <c r="R42" s="132"/>
    </row>
    <row r="43" spans="1:18">
      <c r="A43" s="141" t="s">
        <v>403</v>
      </c>
      <c r="B43" s="142" t="s">
        <v>404</v>
      </c>
      <c r="C43" s="127">
        <v>38854</v>
      </c>
      <c r="D43" s="127"/>
      <c r="E43" s="127">
        <v>344598</v>
      </c>
      <c r="F43" s="127"/>
      <c r="G43" s="127">
        <v>4501</v>
      </c>
      <c r="H43" s="127"/>
      <c r="I43" s="127">
        <v>378150</v>
      </c>
      <c r="J43" s="127"/>
      <c r="K43" s="127">
        <v>7273</v>
      </c>
      <c r="L43" s="127"/>
      <c r="M43" s="127">
        <v>269400</v>
      </c>
      <c r="N43" s="127"/>
      <c r="O43" s="127">
        <v>39245</v>
      </c>
      <c r="P43" s="127"/>
      <c r="Q43" s="127">
        <v>363789</v>
      </c>
      <c r="R43" s="132"/>
    </row>
    <row r="44" spans="1:18">
      <c r="A44" s="141" t="s">
        <v>405</v>
      </c>
      <c r="B44" s="142" t="s">
        <v>406</v>
      </c>
      <c r="C44" s="127" t="s">
        <v>279</v>
      </c>
      <c r="D44" s="127"/>
      <c r="E44" s="127" t="s">
        <v>279</v>
      </c>
      <c r="F44" s="127"/>
      <c r="G44" s="127" t="s">
        <v>279</v>
      </c>
      <c r="H44" s="127"/>
      <c r="I44" s="127" t="s">
        <v>279</v>
      </c>
      <c r="J44" s="127"/>
      <c r="K44" s="127" t="s">
        <v>279</v>
      </c>
      <c r="L44" s="127"/>
      <c r="M44" s="127" t="s">
        <v>279</v>
      </c>
      <c r="N44" s="127"/>
      <c r="O44" s="127" t="s">
        <v>279</v>
      </c>
      <c r="P44" s="127"/>
      <c r="Q44" s="127" t="s">
        <v>279</v>
      </c>
      <c r="R44" s="132"/>
    </row>
    <row r="45" spans="1:18">
      <c r="A45" s="141" t="s">
        <v>407</v>
      </c>
      <c r="B45" s="142" t="s">
        <v>408</v>
      </c>
      <c r="C45" s="127" t="s">
        <v>279</v>
      </c>
      <c r="D45" s="127"/>
      <c r="E45" s="127">
        <v>0</v>
      </c>
      <c r="F45" s="127"/>
      <c r="G45" s="127" t="s">
        <v>279</v>
      </c>
      <c r="H45" s="127"/>
      <c r="I45" s="127">
        <v>46374</v>
      </c>
      <c r="J45" s="127"/>
      <c r="K45" s="127" t="s">
        <v>279</v>
      </c>
      <c r="L45" s="127"/>
      <c r="M45" s="127">
        <v>0</v>
      </c>
      <c r="N45" s="127"/>
      <c r="O45" s="127" t="s">
        <v>279</v>
      </c>
      <c r="P45" s="127"/>
      <c r="Q45" s="127">
        <v>0</v>
      </c>
      <c r="R45" s="132"/>
    </row>
    <row r="46" spans="1:18">
      <c r="A46" s="141" t="s">
        <v>409</v>
      </c>
      <c r="B46" s="142" t="s">
        <v>410</v>
      </c>
      <c r="C46" s="127">
        <v>0</v>
      </c>
      <c r="D46" s="127"/>
      <c r="E46" s="127">
        <v>0</v>
      </c>
      <c r="F46" s="127"/>
      <c r="G46" s="127">
        <v>10884</v>
      </c>
      <c r="H46" s="127"/>
      <c r="I46" s="127">
        <v>10884</v>
      </c>
      <c r="J46" s="127"/>
      <c r="K46" s="127">
        <v>0</v>
      </c>
      <c r="L46" s="127"/>
      <c r="M46" s="127">
        <v>0</v>
      </c>
      <c r="N46" s="127"/>
      <c r="O46" s="127">
        <v>0</v>
      </c>
      <c r="P46" s="127"/>
      <c r="Q46" s="127">
        <v>0</v>
      </c>
      <c r="R46" s="132"/>
    </row>
    <row r="47" spans="1:18">
      <c r="A47" s="141" t="s">
        <v>411</v>
      </c>
      <c r="B47" s="142" t="s">
        <v>412</v>
      </c>
      <c r="C47" s="127">
        <v>152366</v>
      </c>
      <c r="D47" s="127"/>
      <c r="E47" s="127">
        <v>176154</v>
      </c>
      <c r="F47" s="127"/>
      <c r="G47" s="127">
        <v>151994</v>
      </c>
      <c r="H47" s="127"/>
      <c r="I47" s="127">
        <v>175918</v>
      </c>
      <c r="J47" s="127"/>
      <c r="K47" s="127">
        <v>139916</v>
      </c>
      <c r="L47" s="127"/>
      <c r="M47" s="127">
        <v>162174</v>
      </c>
      <c r="N47" s="127"/>
      <c r="O47" s="127">
        <v>151750</v>
      </c>
      <c r="P47" s="127"/>
      <c r="Q47" s="127">
        <v>175642</v>
      </c>
      <c r="R47" s="132"/>
    </row>
    <row r="48" spans="1:18">
      <c r="A48" s="141" t="s">
        <v>413</v>
      </c>
      <c r="B48" s="142" t="s">
        <v>414</v>
      </c>
      <c r="C48" s="127" t="s">
        <v>279</v>
      </c>
      <c r="D48" s="127"/>
      <c r="E48" s="127" t="s">
        <v>279</v>
      </c>
      <c r="F48" s="127"/>
      <c r="G48" s="127" t="s">
        <v>279</v>
      </c>
      <c r="H48" s="127"/>
      <c r="I48" s="127" t="s">
        <v>279</v>
      </c>
      <c r="J48" s="127"/>
      <c r="K48" s="127" t="s">
        <v>279</v>
      </c>
      <c r="L48" s="127"/>
      <c r="M48" s="127" t="s">
        <v>279</v>
      </c>
      <c r="N48" s="127"/>
      <c r="O48" s="127" t="s">
        <v>279</v>
      </c>
      <c r="P48" s="127"/>
      <c r="Q48" s="127" t="s">
        <v>279</v>
      </c>
      <c r="R48" s="132"/>
    </row>
    <row r="49" spans="1:18">
      <c r="A49" s="141" t="s">
        <v>415</v>
      </c>
      <c r="B49" s="142" t="s">
        <v>416</v>
      </c>
      <c r="C49" s="127">
        <v>21423</v>
      </c>
      <c r="D49" s="127"/>
      <c r="E49" s="127">
        <v>21423</v>
      </c>
      <c r="F49" s="127"/>
      <c r="G49" s="127">
        <v>23095</v>
      </c>
      <c r="H49" s="127"/>
      <c r="I49" s="127">
        <v>23095</v>
      </c>
      <c r="J49" s="127"/>
      <c r="K49" s="127">
        <v>23095</v>
      </c>
      <c r="L49" s="127"/>
      <c r="M49" s="127">
        <v>23095</v>
      </c>
      <c r="N49" s="127"/>
      <c r="O49" s="127">
        <v>21330</v>
      </c>
      <c r="P49" s="127"/>
      <c r="Q49" s="127">
        <v>21330</v>
      </c>
      <c r="R49" s="132"/>
    </row>
    <row r="50" spans="1:18">
      <c r="A50" s="141" t="s">
        <v>417</v>
      </c>
      <c r="B50" s="142" t="s">
        <v>418</v>
      </c>
      <c r="C50" s="127" t="s">
        <v>279</v>
      </c>
      <c r="D50" s="127"/>
      <c r="E50" s="127" t="s">
        <v>279</v>
      </c>
      <c r="F50" s="127"/>
      <c r="G50" s="127" t="s">
        <v>279</v>
      </c>
      <c r="H50" s="127"/>
      <c r="I50" s="127" t="s">
        <v>279</v>
      </c>
      <c r="J50" s="127"/>
      <c r="K50" s="127" t="s">
        <v>279</v>
      </c>
      <c r="L50" s="127"/>
      <c r="M50" s="127" t="s">
        <v>279</v>
      </c>
      <c r="N50" s="127"/>
      <c r="O50" s="127" t="s">
        <v>279</v>
      </c>
      <c r="P50" s="127"/>
      <c r="Q50" s="127" t="s">
        <v>279</v>
      </c>
      <c r="R50" s="132"/>
    </row>
    <row r="51" spans="1:18">
      <c r="A51" s="141" t="s">
        <v>419</v>
      </c>
      <c r="B51" s="142" t="s">
        <v>420</v>
      </c>
      <c r="C51" s="127">
        <v>114</v>
      </c>
      <c r="D51" s="127"/>
      <c r="E51" s="127">
        <v>114</v>
      </c>
      <c r="F51" s="127"/>
      <c r="G51" s="127">
        <v>27</v>
      </c>
      <c r="H51" s="127"/>
      <c r="I51" s="127">
        <v>27</v>
      </c>
      <c r="J51" s="127"/>
      <c r="K51" s="127">
        <v>47</v>
      </c>
      <c r="L51" s="127"/>
      <c r="M51" s="127">
        <v>47</v>
      </c>
      <c r="N51" s="127"/>
      <c r="O51" s="127">
        <v>101</v>
      </c>
      <c r="P51" s="127"/>
      <c r="Q51" s="127">
        <v>101</v>
      </c>
      <c r="R51" s="132"/>
    </row>
    <row r="52" spans="1:18">
      <c r="A52" s="141" t="s">
        <v>421</v>
      </c>
      <c r="B52" s="142" t="s">
        <v>422</v>
      </c>
      <c r="C52" s="127">
        <v>17508</v>
      </c>
      <c r="D52" s="127"/>
      <c r="E52" s="127">
        <v>17508</v>
      </c>
      <c r="F52" s="127"/>
      <c r="G52" s="127">
        <v>22509</v>
      </c>
      <c r="H52" s="127"/>
      <c r="I52" s="127">
        <v>22509</v>
      </c>
      <c r="J52" s="127"/>
      <c r="K52" s="127">
        <v>22923</v>
      </c>
      <c r="L52" s="127"/>
      <c r="M52" s="127">
        <v>22923</v>
      </c>
      <c r="N52" s="127"/>
      <c r="O52" s="127">
        <v>17460</v>
      </c>
      <c r="P52" s="127"/>
      <c r="Q52" s="127">
        <v>17460</v>
      </c>
      <c r="R52" s="132"/>
    </row>
    <row r="53" spans="1:18">
      <c r="A53" s="141" t="s">
        <v>423</v>
      </c>
      <c r="B53" s="142" t="s">
        <v>424</v>
      </c>
      <c r="C53" s="127">
        <v>126</v>
      </c>
      <c r="D53" s="127"/>
      <c r="E53" s="127">
        <v>126</v>
      </c>
      <c r="F53" s="127"/>
      <c r="G53" s="127">
        <v>306</v>
      </c>
      <c r="H53" s="127"/>
      <c r="I53" s="127">
        <v>306</v>
      </c>
      <c r="J53" s="127"/>
      <c r="K53" s="127">
        <v>307</v>
      </c>
      <c r="L53" s="127"/>
      <c r="M53" s="127">
        <v>307</v>
      </c>
      <c r="N53" s="127"/>
      <c r="O53" s="127" t="s">
        <v>279</v>
      </c>
      <c r="P53" s="127"/>
      <c r="Q53" s="127" t="s">
        <v>279</v>
      </c>
      <c r="R53" s="132"/>
    </row>
    <row r="54" spans="1:18">
      <c r="A54" s="141" t="s">
        <v>425</v>
      </c>
      <c r="B54" s="142" t="s">
        <v>426</v>
      </c>
      <c r="C54" s="127">
        <v>438</v>
      </c>
      <c r="D54" s="127"/>
      <c r="E54" s="127">
        <v>438</v>
      </c>
      <c r="F54" s="127"/>
      <c r="G54" s="127">
        <v>438</v>
      </c>
      <c r="H54" s="127"/>
      <c r="I54" s="127">
        <v>440</v>
      </c>
      <c r="J54" s="127"/>
      <c r="K54" s="127">
        <v>438</v>
      </c>
      <c r="L54" s="127"/>
      <c r="M54" s="127">
        <v>438</v>
      </c>
      <c r="N54" s="127"/>
      <c r="O54" s="127">
        <v>438</v>
      </c>
      <c r="P54" s="127"/>
      <c r="Q54" s="127">
        <v>438</v>
      </c>
      <c r="R54" s="132"/>
    </row>
    <row r="55" spans="1:18">
      <c r="A55" s="132"/>
      <c r="B55" s="132"/>
      <c r="C55" s="134"/>
      <c r="D55" s="134"/>
      <c r="E55" s="134"/>
      <c r="F55" s="134"/>
      <c r="G55" s="134"/>
      <c r="H55" s="134"/>
      <c r="I55" s="134"/>
      <c r="J55" s="134"/>
      <c r="K55" s="134"/>
      <c r="L55" s="134"/>
      <c r="M55" s="134"/>
      <c r="N55" s="134"/>
      <c r="O55" s="134"/>
      <c r="P55" s="134"/>
      <c r="Q55" s="134"/>
      <c r="R55" s="132"/>
    </row>
    <row r="56" spans="1:18">
      <c r="A56" s="132"/>
      <c r="B56" s="132"/>
      <c r="C56" s="147">
        <f>SUM(C7:C46)-SUM(C47:C54)</f>
        <v>2962274</v>
      </c>
      <c r="D56" s="134"/>
      <c r="E56" s="148">
        <f>SUM(E7:E46)-SUM(E47:E54)</f>
        <v>4086096</v>
      </c>
      <c r="F56" s="134"/>
      <c r="G56" s="147">
        <f>SUM(G7:G46)-SUM(G47:G54)</f>
        <v>2503565</v>
      </c>
      <c r="H56" s="134"/>
      <c r="I56" s="148">
        <f>SUM(I7:I46)-SUM(I47:I54)</f>
        <v>4886641</v>
      </c>
      <c r="J56" s="134"/>
      <c r="K56" s="147">
        <f>SUM(K7:K46)-SUM(K47:K54)</f>
        <v>2044542</v>
      </c>
      <c r="L56" s="134">
        <f>SUM(L7:L46)-SUM(L47:L54)</f>
        <v>0</v>
      </c>
      <c r="M56" s="148">
        <f>SUM(M7:M46)-SUM(M47:M54)</f>
        <v>3226964</v>
      </c>
      <c r="N56" s="134"/>
      <c r="O56" s="147">
        <f>SUM(O7:O46)-SUM(O47:O54)</f>
        <v>2412640</v>
      </c>
      <c r="P56" s="134">
        <f>SUM(P7:P46)-SUM(P47:P54)</f>
        <v>0</v>
      </c>
      <c r="Q56" s="148">
        <f>SUM(Q7:Q46)-SUM(Q47:Q54)</f>
        <v>3749765</v>
      </c>
      <c r="R56" s="132"/>
    </row>
    <row r="57" spans="1:18">
      <c r="A57" s="132"/>
      <c r="B57" s="132"/>
      <c r="C57" s="134"/>
      <c r="D57" s="134"/>
      <c r="E57" s="134"/>
      <c r="F57" s="134"/>
      <c r="G57" s="134"/>
      <c r="H57" s="134"/>
      <c r="I57" s="134"/>
      <c r="J57" s="134"/>
      <c r="K57" s="134"/>
      <c r="L57" s="134"/>
      <c r="M57" s="134"/>
      <c r="N57" s="134"/>
      <c r="O57" s="134"/>
      <c r="P57" s="134"/>
      <c r="Q57" s="134"/>
      <c r="R57" s="132"/>
    </row>
    <row r="58" spans="1:18">
      <c r="A58" s="136" t="s">
        <v>54</v>
      </c>
      <c r="B58" s="132"/>
      <c r="C58" s="147">
        <f>SUM(C7:C46)</f>
        <v>3154249</v>
      </c>
      <c r="D58" s="134"/>
      <c r="E58" s="148">
        <f>SUM(E7:E46)</f>
        <v>4301859</v>
      </c>
      <c r="F58" s="134"/>
      <c r="G58" s="147">
        <f>SUM(G7:G46)</f>
        <v>2701934</v>
      </c>
      <c r="H58" s="134"/>
      <c r="I58" s="148">
        <f>SUM(I7:I46)</f>
        <v>5108936</v>
      </c>
      <c r="J58" s="134"/>
      <c r="K58" s="147">
        <f>SUM(K7:K46)</f>
        <v>2231268</v>
      </c>
      <c r="L58" s="134">
        <f>SUM(L7:L46)</f>
        <v>0</v>
      </c>
      <c r="M58" s="148">
        <f>SUM(M7:M46)</f>
        <v>3435948</v>
      </c>
      <c r="N58" s="134"/>
      <c r="O58" s="147">
        <f>SUM(O7:O46)</f>
        <v>2603719</v>
      </c>
      <c r="P58" s="134">
        <f>SUM(P7:P46)</f>
        <v>0</v>
      </c>
      <c r="Q58" s="148">
        <f>SUM(Q7:Q46)</f>
        <v>3964736</v>
      </c>
      <c r="R58" s="132"/>
    </row>
    <row r="59" spans="1:18">
      <c r="A59" s="136" t="s">
        <v>186</v>
      </c>
      <c r="B59" s="132"/>
      <c r="C59" s="147">
        <f>SUM(C47:C54)</f>
        <v>191975</v>
      </c>
      <c r="D59" s="134"/>
      <c r="E59" s="148">
        <f>SUM(E47:E54)</f>
        <v>215763</v>
      </c>
      <c r="F59" s="134"/>
      <c r="G59" s="147">
        <f>SUM(G47:G54)</f>
        <v>198369</v>
      </c>
      <c r="H59" s="134"/>
      <c r="I59" s="148">
        <f>SUM(I47:I54)</f>
        <v>222295</v>
      </c>
      <c r="J59" s="134"/>
      <c r="K59" s="147">
        <f>SUM(K47:K54)</f>
        <v>186726</v>
      </c>
      <c r="L59" s="134">
        <f>SUM(L47:L54)</f>
        <v>0</v>
      </c>
      <c r="M59" s="148">
        <f>SUM(M47:M54)</f>
        <v>208984</v>
      </c>
      <c r="N59" s="134"/>
      <c r="O59" s="147">
        <f>SUM(O47:O54)</f>
        <v>191079</v>
      </c>
      <c r="P59" s="134">
        <f>SUM(P47:P54)</f>
        <v>0</v>
      </c>
      <c r="Q59" s="148">
        <f>SUM(Q47:Q54)</f>
        <v>214971</v>
      </c>
      <c r="R59" s="132"/>
    </row>
    <row r="60" spans="1:18" ht="13.5" thickBot="1">
      <c r="A60" s="143" t="s">
        <v>187</v>
      </c>
      <c r="B60" s="132"/>
      <c r="C60" s="150">
        <f>C58-C59</f>
        <v>2962274</v>
      </c>
      <c r="D60" s="133"/>
      <c r="E60" s="149">
        <f>E58-E59</f>
        <v>4086096</v>
      </c>
      <c r="F60" s="133"/>
      <c r="G60" s="150">
        <f>G58-G59</f>
        <v>2503565</v>
      </c>
      <c r="H60" s="133"/>
      <c r="I60" s="149">
        <f>I58-I59</f>
        <v>4886641</v>
      </c>
      <c r="J60" s="133"/>
      <c r="K60" s="150">
        <f>K58-K59</f>
        <v>2044542</v>
      </c>
      <c r="L60" s="133">
        <f>L58-L59</f>
        <v>0</v>
      </c>
      <c r="M60" s="149">
        <f>M58-M59</f>
        <v>3226964</v>
      </c>
      <c r="N60" s="133"/>
      <c r="O60" s="150">
        <f>O58-O59</f>
        <v>2412640</v>
      </c>
      <c r="P60" s="133">
        <f>P58-P59</f>
        <v>0</v>
      </c>
      <c r="Q60" s="149">
        <f>Q58-Q59</f>
        <v>3749765</v>
      </c>
      <c r="R60" s="132"/>
    </row>
    <row r="61" spans="1:18" ht="13.5" thickTop="1">
      <c r="A61" s="132"/>
      <c r="B61" s="132"/>
      <c r="C61" s="134"/>
      <c r="D61" s="134"/>
      <c r="E61" s="134"/>
      <c r="F61" s="134"/>
      <c r="G61" s="134"/>
      <c r="H61" s="134"/>
      <c r="I61" s="134"/>
      <c r="J61" s="134"/>
      <c r="K61" s="134"/>
      <c r="L61" s="134"/>
      <c r="M61" s="134"/>
      <c r="N61" s="134"/>
      <c r="O61" s="134"/>
      <c r="P61" s="134"/>
      <c r="Q61" s="134"/>
      <c r="R61" s="132"/>
    </row>
    <row r="62" spans="1:18" ht="13.5" thickBot="1">
      <c r="A62" s="132" t="s">
        <v>427</v>
      </c>
      <c r="B62" s="132"/>
      <c r="C62" s="150">
        <f>C56-C60</f>
        <v>0</v>
      </c>
      <c r="D62" s="133"/>
      <c r="E62" s="149">
        <f>E56-E60</f>
        <v>0</v>
      </c>
      <c r="F62" s="133"/>
      <c r="G62" s="150">
        <f>G56-G60</f>
        <v>0</v>
      </c>
      <c r="H62" s="133"/>
      <c r="I62" s="149">
        <f>I56-I60</f>
        <v>0</v>
      </c>
      <c r="J62" s="133"/>
      <c r="K62" s="150">
        <f>K56-K60</f>
        <v>0</v>
      </c>
      <c r="L62" s="133">
        <f>L56-L60</f>
        <v>0</v>
      </c>
      <c r="M62" s="149">
        <f>M56-M60</f>
        <v>0</v>
      </c>
      <c r="N62" s="133"/>
      <c r="O62" s="150">
        <f>O56-O60</f>
        <v>0</v>
      </c>
      <c r="P62" s="133">
        <f>P56-P60</f>
        <v>0</v>
      </c>
      <c r="Q62" s="149">
        <f>Q56-Q60</f>
        <v>0</v>
      </c>
      <c r="R62" s="132"/>
    </row>
    <row r="63" spans="1:18" ht="13.5" thickTop="1"/>
  </sheetData>
  <phoneticPr fontId="0" type="noConversion"/>
  <pageMargins left="0.75" right="0.75" top="1" bottom="1" header="0.5" footer="0.5"/>
  <pageSetup paperSize="9" scale="5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W55"/>
  <sheetViews>
    <sheetView workbookViewId="0">
      <pane xSplit="2" ySplit="5" topLeftCell="C15" activePane="bottomRight" state="frozen"/>
      <selection activeCell="J27" sqref="J27"/>
      <selection pane="topRight" activeCell="J27" sqref="J27"/>
      <selection pane="bottomLeft" activeCell="J27" sqref="J27"/>
      <selection pane="bottomRight" activeCell="J27" sqref="J27"/>
    </sheetView>
  </sheetViews>
  <sheetFormatPr defaultRowHeight="12.75"/>
  <cols>
    <col min="1" max="1" width="11.28515625" bestFit="1" customWidth="1"/>
    <col min="2" max="2" width="55" customWidth="1"/>
    <col min="3" max="3" width="11.28515625" customWidth="1"/>
    <col min="4" max="4" width="3.28515625" customWidth="1"/>
    <col min="5" max="5" width="12.7109375" customWidth="1"/>
    <col min="6" max="6" width="10.140625" customWidth="1"/>
    <col min="7" max="7" width="11.42578125" customWidth="1"/>
    <col min="8" max="8" width="3.28515625" customWidth="1"/>
    <col min="9" max="9" width="12.7109375" customWidth="1"/>
    <col min="10" max="10" width="3.28515625" customWidth="1"/>
    <col min="11" max="11" width="11.5703125" bestFit="1" customWidth="1"/>
    <col min="12" max="12" width="3.28515625" customWidth="1"/>
    <col min="13" max="13" width="12.7109375" bestFit="1" customWidth="1"/>
    <col min="14" max="14" width="3.28515625" customWidth="1"/>
    <col min="15" max="15" width="11.5703125" bestFit="1" customWidth="1"/>
    <col min="16" max="16" width="3.28515625" customWidth="1"/>
    <col min="17" max="17" width="12.7109375" bestFit="1" customWidth="1"/>
    <col min="19" max="19" width="12.85546875" style="126" bestFit="1" customWidth="1"/>
  </cols>
  <sheetData>
    <row r="1" spans="1:23" s="121" customFormat="1" ht="14.25">
      <c r="A1" s="119"/>
      <c r="B1" s="120"/>
      <c r="C1" s="119" t="s">
        <v>270</v>
      </c>
      <c r="D1" s="119" t="s">
        <v>271</v>
      </c>
      <c r="E1" s="119"/>
      <c r="F1" s="119"/>
      <c r="G1" s="119"/>
      <c r="H1" s="119"/>
      <c r="I1" s="119"/>
      <c r="J1" s="119"/>
      <c r="K1" s="119"/>
      <c r="L1" s="119"/>
      <c r="M1" s="119"/>
      <c r="N1" s="119"/>
      <c r="O1" s="119"/>
      <c r="P1" s="119"/>
      <c r="Q1" s="119"/>
      <c r="S1" s="122"/>
    </row>
    <row r="2" spans="1:23" s="121" customFormat="1" ht="14.25">
      <c r="A2" s="119"/>
      <c r="B2" s="120"/>
      <c r="C2" s="145" t="s">
        <v>272</v>
      </c>
      <c r="D2" s="119"/>
      <c r="E2" s="146" t="s">
        <v>273</v>
      </c>
      <c r="F2" s="119"/>
      <c r="G2" s="145" t="s">
        <v>272</v>
      </c>
      <c r="H2" s="119"/>
      <c r="I2" s="146" t="s">
        <v>273</v>
      </c>
      <c r="J2" s="119"/>
      <c r="K2" s="145" t="s">
        <v>272</v>
      </c>
      <c r="L2" s="119"/>
      <c r="M2" s="146" t="s">
        <v>273</v>
      </c>
      <c r="N2" s="119"/>
      <c r="O2" s="145" t="s">
        <v>272</v>
      </c>
      <c r="P2" s="119"/>
      <c r="Q2" s="146" t="s">
        <v>273</v>
      </c>
      <c r="S2" s="122"/>
    </row>
    <row r="3" spans="1:23" s="121" customFormat="1" ht="18.75">
      <c r="A3" s="119"/>
      <c r="B3" s="120"/>
      <c r="C3" s="123" t="s">
        <v>274</v>
      </c>
      <c r="D3" s="123"/>
      <c r="E3" s="123" t="s">
        <v>274</v>
      </c>
      <c r="F3" s="123"/>
      <c r="G3" s="123" t="s">
        <v>274</v>
      </c>
      <c r="H3" s="123"/>
      <c r="I3" s="123" t="s">
        <v>274</v>
      </c>
      <c r="J3" s="124"/>
      <c r="K3" s="123" t="s">
        <v>274</v>
      </c>
      <c r="L3" s="123"/>
      <c r="M3" s="123" t="s">
        <v>274</v>
      </c>
      <c r="N3" s="123"/>
      <c r="O3" s="123" t="s">
        <v>274</v>
      </c>
      <c r="P3" s="123"/>
      <c r="Q3" s="123" t="s">
        <v>274</v>
      </c>
      <c r="S3" s="122"/>
    </row>
    <row r="4" spans="1:23" s="121" customFormat="1" ht="14.25">
      <c r="A4" s="119"/>
      <c r="B4" s="120"/>
      <c r="C4" s="119" t="s">
        <v>496</v>
      </c>
      <c r="D4" s="119"/>
      <c r="E4" s="119" t="s">
        <v>496</v>
      </c>
      <c r="F4" s="119"/>
      <c r="G4" s="125" t="s">
        <v>491</v>
      </c>
      <c r="H4" s="119"/>
      <c r="I4" s="125" t="s">
        <v>491</v>
      </c>
      <c r="J4" s="119"/>
      <c r="K4" s="119" t="s">
        <v>496</v>
      </c>
      <c r="L4" s="119"/>
      <c r="M4" s="119" t="s">
        <v>496</v>
      </c>
      <c r="N4" s="119"/>
      <c r="O4" s="119" t="s">
        <v>275</v>
      </c>
      <c r="P4" s="119"/>
      <c r="Q4" s="119" t="s">
        <v>275</v>
      </c>
      <c r="S4" s="122"/>
    </row>
    <row r="5" spans="1:23">
      <c r="A5" s="119"/>
      <c r="B5" s="120"/>
      <c r="C5" s="125" t="s">
        <v>497</v>
      </c>
      <c r="D5" s="119"/>
      <c r="E5" s="125" t="s">
        <v>497</v>
      </c>
      <c r="F5" s="119"/>
      <c r="G5" s="125" t="s">
        <v>497</v>
      </c>
      <c r="H5" s="119"/>
      <c r="I5" s="125" t="s">
        <v>497</v>
      </c>
      <c r="J5" s="119"/>
      <c r="K5" s="125" t="s">
        <v>276</v>
      </c>
      <c r="L5" s="119"/>
      <c r="M5" s="125" t="s">
        <v>276</v>
      </c>
      <c r="N5" s="119"/>
      <c r="O5" s="125" t="s">
        <v>276</v>
      </c>
      <c r="P5" s="119"/>
      <c r="Q5" s="125" t="s">
        <v>276</v>
      </c>
    </row>
    <row r="6" spans="1:23">
      <c r="A6" s="119"/>
      <c r="B6" s="120"/>
      <c r="C6" s="127"/>
      <c r="D6" s="127"/>
      <c r="E6" s="127"/>
      <c r="F6" s="127"/>
      <c r="G6" s="127"/>
      <c r="H6" s="127"/>
      <c r="I6" s="127"/>
      <c r="J6" s="127"/>
      <c r="K6" s="127"/>
      <c r="L6" s="127"/>
      <c r="M6" s="127"/>
      <c r="N6" s="127"/>
      <c r="O6" s="127"/>
      <c r="P6" s="127"/>
      <c r="Q6" s="127"/>
    </row>
    <row r="7" spans="1:23">
      <c r="A7" s="128" t="s">
        <v>277</v>
      </c>
      <c r="B7" s="120" t="s">
        <v>278</v>
      </c>
      <c r="C7" s="127" t="s">
        <v>279</v>
      </c>
      <c r="D7" s="127"/>
      <c r="E7" s="127" t="s">
        <v>279</v>
      </c>
      <c r="F7" s="127"/>
      <c r="G7" s="127" t="s">
        <v>279</v>
      </c>
      <c r="H7" s="127"/>
      <c r="I7" s="127" t="s">
        <v>279</v>
      </c>
      <c r="J7" s="127"/>
      <c r="K7" s="127" t="s">
        <v>279</v>
      </c>
      <c r="L7" s="127"/>
      <c r="M7" s="127" t="s">
        <v>279</v>
      </c>
      <c r="N7" s="127"/>
      <c r="O7" s="127" t="s">
        <v>279</v>
      </c>
      <c r="P7" s="127"/>
      <c r="Q7" s="127" t="s">
        <v>279</v>
      </c>
      <c r="R7" s="129"/>
      <c r="S7" s="129"/>
      <c r="T7" s="129"/>
      <c r="U7" s="129"/>
      <c r="V7" s="129"/>
      <c r="W7" s="129"/>
    </row>
    <row r="8" spans="1:23">
      <c r="A8" s="128" t="s">
        <v>280</v>
      </c>
      <c r="B8" s="120" t="s">
        <v>281</v>
      </c>
      <c r="C8" s="127" t="s">
        <v>279</v>
      </c>
      <c r="D8" s="127"/>
      <c r="E8" s="127" t="s">
        <v>279</v>
      </c>
      <c r="F8" s="127"/>
      <c r="G8" s="127" t="s">
        <v>279</v>
      </c>
      <c r="H8" s="127"/>
      <c r="I8" s="127" t="s">
        <v>279</v>
      </c>
      <c r="J8" s="127"/>
      <c r="K8" s="127" t="s">
        <v>279</v>
      </c>
      <c r="L8" s="127"/>
      <c r="M8" s="127" t="s">
        <v>279</v>
      </c>
      <c r="N8" s="127"/>
      <c r="O8" s="127" t="s">
        <v>279</v>
      </c>
      <c r="P8" s="127"/>
      <c r="Q8" s="127" t="s">
        <v>279</v>
      </c>
      <c r="R8" s="129"/>
      <c r="S8" s="129"/>
      <c r="T8" s="129"/>
      <c r="U8" s="129"/>
      <c r="V8" s="129"/>
      <c r="W8" s="129"/>
    </row>
    <row r="9" spans="1:23">
      <c r="A9" s="128" t="s">
        <v>282</v>
      </c>
      <c r="B9" s="120" t="s">
        <v>283</v>
      </c>
      <c r="C9" s="127">
        <v>3898288</v>
      </c>
      <c r="D9" s="127"/>
      <c r="E9" s="127">
        <v>8342556</v>
      </c>
      <c r="F9" s="127"/>
      <c r="G9" s="127">
        <v>3484241</v>
      </c>
      <c r="H9" s="127"/>
      <c r="I9" s="127">
        <v>7803980</v>
      </c>
      <c r="J9" s="127"/>
      <c r="K9" s="127">
        <v>4342533</v>
      </c>
      <c r="L9" s="127"/>
      <c r="M9" s="127">
        <v>8267090</v>
      </c>
      <c r="N9" s="127"/>
      <c r="O9" s="127">
        <v>4679840</v>
      </c>
      <c r="P9" s="127"/>
      <c r="Q9" s="127">
        <v>8897460</v>
      </c>
      <c r="R9" s="129"/>
      <c r="S9" s="129"/>
      <c r="T9" s="129"/>
      <c r="U9" s="129"/>
      <c r="V9" s="129"/>
      <c r="W9" s="129"/>
    </row>
    <row r="10" spans="1:23">
      <c r="A10" s="128" t="s">
        <v>284</v>
      </c>
      <c r="B10" s="120" t="s">
        <v>285</v>
      </c>
      <c r="C10" s="127">
        <v>-7281</v>
      </c>
      <c r="D10" s="127"/>
      <c r="E10" s="127">
        <v>-7281</v>
      </c>
      <c r="F10" s="127"/>
      <c r="G10" s="127" t="s">
        <v>279</v>
      </c>
      <c r="H10" s="127"/>
      <c r="I10" s="127" t="s">
        <v>279</v>
      </c>
      <c r="J10" s="127"/>
      <c r="K10" s="127">
        <v>-123</v>
      </c>
      <c r="L10" s="127"/>
      <c r="M10" s="127">
        <v>-123</v>
      </c>
      <c r="N10" s="127"/>
      <c r="O10" s="127">
        <v>-951</v>
      </c>
      <c r="P10" s="127"/>
      <c r="Q10" s="127">
        <v>-951</v>
      </c>
      <c r="R10" s="129"/>
      <c r="S10" s="129"/>
      <c r="T10" s="129"/>
      <c r="U10" s="129"/>
      <c r="V10" s="129"/>
      <c r="W10" s="129"/>
    </row>
    <row r="11" spans="1:23">
      <c r="A11" s="128" t="s">
        <v>286</v>
      </c>
      <c r="B11" s="120" t="s">
        <v>287</v>
      </c>
      <c r="C11" s="127" t="s">
        <v>279</v>
      </c>
      <c r="D11" s="127"/>
      <c r="E11" s="127">
        <v>641659</v>
      </c>
      <c r="F11" s="127"/>
      <c r="G11" s="127" t="s">
        <v>279</v>
      </c>
      <c r="H11" s="127"/>
      <c r="I11" s="127">
        <v>564664</v>
      </c>
      <c r="J11" s="127"/>
      <c r="K11" s="127" t="s">
        <v>279</v>
      </c>
      <c r="L11" s="127"/>
      <c r="M11" s="127">
        <v>584044</v>
      </c>
      <c r="N11" s="127"/>
      <c r="O11" s="127">
        <v>0</v>
      </c>
      <c r="P11" s="127"/>
      <c r="Q11" s="127">
        <v>534997</v>
      </c>
      <c r="R11" s="129"/>
      <c r="S11" s="129"/>
      <c r="T11" s="129"/>
      <c r="U11" s="129"/>
      <c r="V11" s="129"/>
      <c r="W11" s="129"/>
    </row>
    <row r="12" spans="1:23">
      <c r="A12" s="128" t="s">
        <v>288</v>
      </c>
      <c r="B12" s="120" t="s">
        <v>289</v>
      </c>
      <c r="C12" s="127" t="s">
        <v>279</v>
      </c>
      <c r="D12" s="127"/>
      <c r="E12" s="127">
        <v>106432</v>
      </c>
      <c r="F12" s="127"/>
      <c r="G12" s="127">
        <v>81353</v>
      </c>
      <c r="H12" s="127"/>
      <c r="I12" s="127">
        <v>237320</v>
      </c>
      <c r="J12" s="127"/>
      <c r="K12" s="127">
        <v>68681</v>
      </c>
      <c r="L12" s="127"/>
      <c r="M12" s="127">
        <v>197040</v>
      </c>
      <c r="N12" s="127"/>
      <c r="O12" s="127" t="s">
        <v>279</v>
      </c>
      <c r="P12" s="127"/>
      <c r="Q12" s="127">
        <v>142176</v>
      </c>
      <c r="R12" s="129"/>
      <c r="S12" s="129"/>
      <c r="T12" s="129"/>
      <c r="U12" s="129"/>
      <c r="V12" s="129"/>
      <c r="W12" s="129"/>
    </row>
    <row r="13" spans="1:23">
      <c r="A13" s="128" t="s">
        <v>290</v>
      </c>
      <c r="B13" s="120" t="s">
        <v>291</v>
      </c>
      <c r="C13" s="127" t="s">
        <v>279</v>
      </c>
      <c r="D13" s="127"/>
      <c r="E13" s="127" t="s">
        <v>279</v>
      </c>
      <c r="F13" s="127"/>
      <c r="G13" s="127" t="s">
        <v>279</v>
      </c>
      <c r="H13" s="127"/>
      <c r="I13" s="127" t="s">
        <v>279</v>
      </c>
      <c r="J13" s="127"/>
      <c r="K13" s="127" t="s">
        <v>279</v>
      </c>
      <c r="L13" s="127"/>
      <c r="M13" s="127" t="s">
        <v>279</v>
      </c>
      <c r="N13" s="127"/>
      <c r="O13" s="127" t="s">
        <v>279</v>
      </c>
      <c r="P13" s="127"/>
      <c r="Q13" s="127" t="s">
        <v>279</v>
      </c>
      <c r="R13" s="129"/>
      <c r="S13" s="129"/>
      <c r="T13" s="129"/>
      <c r="U13" s="129"/>
      <c r="V13" s="129"/>
      <c r="W13" s="129"/>
    </row>
    <row r="14" spans="1:23">
      <c r="A14" s="128" t="s">
        <v>292</v>
      </c>
      <c r="B14" s="120" t="s">
        <v>293</v>
      </c>
      <c r="C14" s="127" t="s">
        <v>279</v>
      </c>
      <c r="D14" s="127"/>
      <c r="E14" s="127">
        <v>138190</v>
      </c>
      <c r="F14" s="127"/>
      <c r="G14" s="127" t="s">
        <v>279</v>
      </c>
      <c r="H14" s="127"/>
      <c r="I14" s="127">
        <v>542</v>
      </c>
      <c r="J14" s="127"/>
      <c r="K14" s="127" t="s">
        <v>279</v>
      </c>
      <c r="L14" s="127"/>
      <c r="M14" s="127">
        <v>16907</v>
      </c>
      <c r="N14" s="127"/>
      <c r="O14" s="127" t="s">
        <v>279</v>
      </c>
      <c r="P14" s="127"/>
      <c r="Q14" s="127">
        <v>542</v>
      </c>
      <c r="R14" s="129"/>
      <c r="S14" s="129"/>
      <c r="T14" s="129"/>
      <c r="U14" s="129"/>
      <c r="V14" s="129"/>
      <c r="W14" s="129"/>
    </row>
    <row r="15" spans="1:23">
      <c r="A15" s="128" t="s">
        <v>294</v>
      </c>
      <c r="B15" s="120" t="s">
        <v>295</v>
      </c>
      <c r="C15" s="127">
        <v>435</v>
      </c>
      <c r="D15" s="127"/>
      <c r="E15" s="127">
        <v>4070</v>
      </c>
      <c r="F15" s="127"/>
      <c r="G15" s="127">
        <v>4542</v>
      </c>
      <c r="H15" s="127"/>
      <c r="I15" s="127">
        <v>9649</v>
      </c>
      <c r="J15" s="127"/>
      <c r="K15" s="127">
        <v>410</v>
      </c>
      <c r="L15" s="127"/>
      <c r="M15" s="127">
        <v>3795</v>
      </c>
      <c r="N15" s="127"/>
      <c r="O15" s="127">
        <v>435</v>
      </c>
      <c r="P15" s="127"/>
      <c r="Q15" s="127">
        <v>5257</v>
      </c>
      <c r="R15" s="129"/>
      <c r="S15" s="129"/>
      <c r="T15" s="129"/>
      <c r="U15" s="129"/>
      <c r="V15" s="129"/>
      <c r="W15" s="129"/>
    </row>
    <row r="16" spans="1:23">
      <c r="A16" s="128" t="s">
        <v>296</v>
      </c>
      <c r="B16" s="120" t="s">
        <v>297</v>
      </c>
      <c r="C16" s="127" t="s">
        <v>279</v>
      </c>
      <c r="D16" s="127"/>
      <c r="E16" s="127">
        <v>554822</v>
      </c>
      <c r="F16" s="127"/>
      <c r="G16" s="127" t="s">
        <v>279</v>
      </c>
      <c r="H16" s="127"/>
      <c r="I16" s="127">
        <v>2671367</v>
      </c>
      <c r="J16" s="127"/>
      <c r="K16" s="127" t="s">
        <v>279</v>
      </c>
      <c r="L16" s="127"/>
      <c r="M16" s="127">
        <v>960393</v>
      </c>
      <c r="N16" s="127"/>
      <c r="O16" s="127" t="s">
        <v>279</v>
      </c>
      <c r="P16" s="127"/>
      <c r="Q16" s="127">
        <v>595267</v>
      </c>
      <c r="R16" s="129"/>
      <c r="S16" s="129"/>
      <c r="T16" s="129"/>
      <c r="U16" s="129"/>
      <c r="V16" s="129"/>
      <c r="W16" s="129"/>
    </row>
    <row r="17" spans="1:23">
      <c r="A17" s="128" t="s">
        <v>298</v>
      </c>
      <c r="B17" s="120" t="s">
        <v>299</v>
      </c>
      <c r="C17" s="127" t="s">
        <v>279</v>
      </c>
      <c r="D17" s="127"/>
      <c r="E17" s="127" t="s">
        <v>279</v>
      </c>
      <c r="F17" s="127"/>
      <c r="G17" s="127" t="s">
        <v>279</v>
      </c>
      <c r="H17" s="127"/>
      <c r="I17" s="127" t="s">
        <v>279</v>
      </c>
      <c r="J17" s="127"/>
      <c r="K17" s="127" t="s">
        <v>279</v>
      </c>
      <c r="L17" s="127"/>
      <c r="M17" s="127" t="s">
        <v>279</v>
      </c>
      <c r="N17" s="127"/>
      <c r="O17" s="127" t="s">
        <v>279</v>
      </c>
      <c r="P17" s="127"/>
      <c r="Q17" s="127" t="s">
        <v>279</v>
      </c>
      <c r="R17" s="129"/>
      <c r="S17" s="129"/>
      <c r="T17" s="129"/>
      <c r="U17" s="129"/>
      <c r="V17" s="129"/>
      <c r="W17" s="129"/>
    </row>
    <row r="18" spans="1:23">
      <c r="A18" s="128" t="s">
        <v>300</v>
      </c>
      <c r="B18" s="120" t="s">
        <v>301</v>
      </c>
      <c r="C18" s="127" t="s">
        <v>279</v>
      </c>
      <c r="D18" s="127"/>
      <c r="E18" s="127">
        <v>0</v>
      </c>
      <c r="F18" s="127"/>
      <c r="G18" s="127" t="s">
        <v>279</v>
      </c>
      <c r="H18" s="127"/>
      <c r="I18" s="127">
        <v>820170</v>
      </c>
      <c r="J18" s="127"/>
      <c r="K18" s="127" t="s">
        <v>279</v>
      </c>
      <c r="L18" s="127"/>
      <c r="M18" s="127">
        <v>0</v>
      </c>
      <c r="N18" s="127"/>
      <c r="O18" s="127" t="s">
        <v>279</v>
      </c>
      <c r="P18" s="127"/>
      <c r="Q18" s="127">
        <v>5003</v>
      </c>
      <c r="R18" s="129"/>
      <c r="S18" s="129"/>
      <c r="T18" s="129"/>
      <c r="U18" s="129"/>
      <c r="V18" s="129"/>
      <c r="W18" s="129"/>
    </row>
    <row r="19" spans="1:23">
      <c r="A19" s="128" t="s">
        <v>302</v>
      </c>
      <c r="B19" s="120" t="s">
        <v>303</v>
      </c>
      <c r="C19" s="127">
        <v>0</v>
      </c>
      <c r="D19" s="127"/>
      <c r="E19" s="127">
        <v>-564514</v>
      </c>
      <c r="F19" s="127"/>
      <c r="G19" s="127" t="s">
        <v>279</v>
      </c>
      <c r="H19" s="127"/>
      <c r="I19" s="127" t="s">
        <v>279</v>
      </c>
      <c r="J19" s="127"/>
      <c r="K19" s="127" t="s">
        <v>279</v>
      </c>
      <c r="L19" s="127"/>
      <c r="M19" s="127">
        <v>-961393</v>
      </c>
      <c r="N19" s="127"/>
      <c r="O19" s="127">
        <v>0</v>
      </c>
      <c r="P19" s="127"/>
      <c r="Q19" s="127">
        <v>-640313</v>
      </c>
      <c r="R19" s="129"/>
      <c r="S19" s="129"/>
      <c r="T19" s="129"/>
      <c r="U19" s="129"/>
      <c r="V19" s="129"/>
      <c r="W19" s="129"/>
    </row>
    <row r="20" spans="1:23">
      <c r="A20" s="128" t="s">
        <v>304</v>
      </c>
      <c r="B20" s="120" t="s">
        <v>483</v>
      </c>
      <c r="C20" s="127">
        <v>2053</v>
      </c>
      <c r="D20" s="127"/>
      <c r="E20" s="127">
        <v>395435</v>
      </c>
      <c r="F20" s="127"/>
      <c r="G20" s="127">
        <v>0</v>
      </c>
      <c r="H20" s="127"/>
      <c r="I20" s="127">
        <v>338115</v>
      </c>
      <c r="J20" s="127"/>
      <c r="K20" s="127" t="s">
        <v>279</v>
      </c>
      <c r="L20" s="127"/>
      <c r="M20" s="127">
        <v>226760</v>
      </c>
      <c r="N20" s="127"/>
      <c r="O20" s="127">
        <v>0</v>
      </c>
      <c r="P20" s="127"/>
      <c r="Q20" s="127">
        <v>338115</v>
      </c>
      <c r="R20" s="129"/>
      <c r="S20" s="129"/>
      <c r="T20" s="129"/>
      <c r="U20" s="129"/>
      <c r="V20" s="129"/>
      <c r="W20" s="129"/>
    </row>
    <row r="21" spans="1:23">
      <c r="A21" s="128" t="s">
        <v>305</v>
      </c>
      <c r="B21" s="120" t="s">
        <v>484</v>
      </c>
      <c r="C21" s="127" t="s">
        <v>279</v>
      </c>
      <c r="D21" s="127"/>
      <c r="E21" s="127">
        <v>15255</v>
      </c>
      <c r="F21" s="127"/>
      <c r="G21" s="127" t="s">
        <v>279</v>
      </c>
      <c r="H21" s="127"/>
      <c r="I21" s="127">
        <v>15255</v>
      </c>
      <c r="J21" s="127"/>
      <c r="K21" s="127" t="s">
        <v>279</v>
      </c>
      <c r="L21" s="127"/>
      <c r="M21" s="127">
        <v>15255</v>
      </c>
      <c r="N21" s="127"/>
      <c r="O21" s="127">
        <v>0</v>
      </c>
      <c r="P21" s="127"/>
      <c r="Q21" s="127">
        <v>15255</v>
      </c>
      <c r="R21" s="129"/>
      <c r="S21" s="129"/>
      <c r="T21" s="129"/>
      <c r="U21" s="129"/>
      <c r="V21" s="129"/>
      <c r="W21" s="129"/>
    </row>
    <row r="22" spans="1:23">
      <c r="A22" s="128" t="s">
        <v>306</v>
      </c>
      <c r="B22" s="120" t="s">
        <v>485</v>
      </c>
      <c r="C22" s="127" t="s">
        <v>279</v>
      </c>
      <c r="D22" s="127"/>
      <c r="E22" s="127">
        <v>245</v>
      </c>
      <c r="F22" s="127"/>
      <c r="G22" s="127" t="s">
        <v>279</v>
      </c>
      <c r="H22" s="127"/>
      <c r="I22" s="127">
        <v>202</v>
      </c>
      <c r="J22" s="127"/>
      <c r="K22" s="127" t="s">
        <v>279</v>
      </c>
      <c r="L22" s="127"/>
      <c r="M22" s="127">
        <v>228</v>
      </c>
      <c r="N22" s="127"/>
      <c r="O22" s="127">
        <v>0</v>
      </c>
      <c r="P22" s="127"/>
      <c r="Q22" s="127">
        <v>166</v>
      </c>
      <c r="R22" s="129"/>
      <c r="S22" s="129"/>
      <c r="T22" s="129"/>
      <c r="U22" s="129"/>
      <c r="V22" s="129"/>
      <c r="W22" s="129"/>
    </row>
    <row r="23" spans="1:23">
      <c r="A23" s="128" t="s">
        <v>307</v>
      </c>
      <c r="B23" s="120" t="s">
        <v>308</v>
      </c>
      <c r="C23" s="127">
        <v>8121</v>
      </c>
      <c r="D23" s="127"/>
      <c r="E23" s="127">
        <v>8121</v>
      </c>
      <c r="F23" s="127"/>
      <c r="G23" s="127">
        <v>9650</v>
      </c>
      <c r="H23" s="127"/>
      <c r="I23" s="127">
        <v>9650</v>
      </c>
      <c r="J23" s="127"/>
      <c r="K23" s="127">
        <v>9650</v>
      </c>
      <c r="L23" s="127"/>
      <c r="M23" s="127">
        <v>9650</v>
      </c>
      <c r="N23" s="127"/>
      <c r="O23" s="127">
        <v>8121</v>
      </c>
      <c r="P23" s="127"/>
      <c r="Q23" s="127">
        <v>8121</v>
      </c>
      <c r="R23" s="129"/>
      <c r="S23" s="129"/>
      <c r="T23" s="129"/>
      <c r="U23" s="129"/>
      <c r="V23" s="129"/>
      <c r="W23" s="129"/>
    </row>
    <row r="24" spans="1:23">
      <c r="A24" s="128" t="s">
        <v>309</v>
      </c>
      <c r="B24" s="120" t="s">
        <v>310</v>
      </c>
      <c r="C24" s="127">
        <v>9799</v>
      </c>
      <c r="D24" s="127"/>
      <c r="E24" s="127">
        <v>67918</v>
      </c>
      <c r="F24" s="127"/>
      <c r="G24" s="127">
        <v>10199</v>
      </c>
      <c r="H24" s="127"/>
      <c r="I24" s="127">
        <v>65311</v>
      </c>
      <c r="J24" s="127"/>
      <c r="K24" s="127">
        <v>9709</v>
      </c>
      <c r="L24" s="127"/>
      <c r="M24" s="127">
        <v>76331</v>
      </c>
      <c r="N24" s="127"/>
      <c r="O24" s="127">
        <v>9799</v>
      </c>
      <c r="P24" s="127"/>
      <c r="Q24" s="127">
        <v>71912</v>
      </c>
      <c r="R24" s="129"/>
      <c r="S24" s="129"/>
      <c r="T24" s="129"/>
      <c r="U24" s="129"/>
      <c r="V24" s="129"/>
      <c r="W24" s="129"/>
    </row>
    <row r="25" spans="1:23">
      <c r="A25" s="128" t="s">
        <v>311</v>
      </c>
      <c r="B25" s="120" t="s">
        <v>312</v>
      </c>
      <c r="C25" s="127">
        <v>8003</v>
      </c>
      <c r="D25" s="127"/>
      <c r="E25" s="127">
        <v>203105</v>
      </c>
      <c r="F25" s="127"/>
      <c r="G25" s="127">
        <v>10505</v>
      </c>
      <c r="H25" s="127"/>
      <c r="I25" s="127">
        <v>200166</v>
      </c>
      <c r="J25" s="127"/>
      <c r="K25" s="127">
        <v>3938</v>
      </c>
      <c r="L25" s="127"/>
      <c r="M25" s="127">
        <v>205103</v>
      </c>
      <c r="N25" s="127"/>
      <c r="O25" s="127">
        <v>6296</v>
      </c>
      <c r="P25" s="127"/>
      <c r="Q25" s="127">
        <v>187223</v>
      </c>
      <c r="R25" s="129"/>
      <c r="S25" s="129"/>
      <c r="T25" s="129"/>
      <c r="U25" s="129"/>
      <c r="V25" s="129"/>
      <c r="W25" s="129"/>
    </row>
    <row r="26" spans="1:23">
      <c r="A26" s="128" t="s">
        <v>313</v>
      </c>
      <c r="B26" s="120" t="s">
        <v>314</v>
      </c>
      <c r="C26" s="127">
        <v>928</v>
      </c>
      <c r="D26" s="127"/>
      <c r="E26" s="127">
        <v>928</v>
      </c>
      <c r="F26" s="127"/>
      <c r="G26" s="127">
        <v>140808</v>
      </c>
      <c r="H26" s="127"/>
      <c r="I26" s="127">
        <v>140808</v>
      </c>
      <c r="J26" s="127"/>
      <c r="K26" s="127">
        <v>67</v>
      </c>
      <c r="L26" s="127"/>
      <c r="M26" s="127">
        <v>67</v>
      </c>
      <c r="N26" s="127"/>
      <c r="O26" s="127">
        <v>39</v>
      </c>
      <c r="P26" s="127"/>
      <c r="Q26" s="127">
        <v>39</v>
      </c>
      <c r="R26" s="129"/>
      <c r="S26" s="129"/>
      <c r="T26" s="129"/>
      <c r="U26" s="129"/>
      <c r="V26" s="129"/>
      <c r="W26" s="129"/>
    </row>
    <row r="27" spans="1:23">
      <c r="A27" s="128" t="s">
        <v>315</v>
      </c>
      <c r="B27" s="120" t="s">
        <v>316</v>
      </c>
      <c r="C27" s="127">
        <v>8703</v>
      </c>
      <c r="D27" s="127"/>
      <c r="E27" s="127">
        <v>58515</v>
      </c>
      <c r="F27" s="127"/>
      <c r="G27" s="127">
        <v>24180</v>
      </c>
      <c r="H27" s="127"/>
      <c r="I27" s="127">
        <v>69301</v>
      </c>
      <c r="J27" s="127"/>
      <c r="K27" s="127">
        <v>9138</v>
      </c>
      <c r="L27" s="127"/>
      <c r="M27" s="127">
        <v>63833</v>
      </c>
      <c r="N27" s="127"/>
      <c r="O27" s="127">
        <v>8703</v>
      </c>
      <c r="P27" s="127"/>
      <c r="Q27" s="127">
        <v>58515</v>
      </c>
      <c r="R27" s="129"/>
      <c r="S27" s="129"/>
      <c r="T27" s="129"/>
      <c r="U27" s="129"/>
      <c r="V27" s="129"/>
      <c r="W27" s="129"/>
    </row>
    <row r="28" spans="1:23">
      <c r="A28" s="128" t="s">
        <v>317</v>
      </c>
      <c r="B28" s="120" t="s">
        <v>318</v>
      </c>
      <c r="C28" s="127" t="s">
        <v>279</v>
      </c>
      <c r="D28" s="127"/>
      <c r="E28" s="127">
        <v>23914514</v>
      </c>
      <c r="F28" s="127"/>
      <c r="G28" s="127" t="s">
        <v>279</v>
      </c>
      <c r="H28" s="127"/>
      <c r="I28" s="127">
        <v>23459067</v>
      </c>
      <c r="J28" s="127"/>
      <c r="K28" s="127" t="s">
        <v>279</v>
      </c>
      <c r="L28" s="127"/>
      <c r="M28" s="127">
        <v>21073984</v>
      </c>
      <c r="N28" s="127"/>
      <c r="O28" s="127" t="s">
        <v>279</v>
      </c>
      <c r="P28" s="127"/>
      <c r="Q28" s="127">
        <v>23459067</v>
      </c>
      <c r="R28" s="129"/>
      <c r="S28" s="129"/>
      <c r="T28" s="129"/>
      <c r="U28" s="129"/>
      <c r="V28" s="129"/>
      <c r="W28" s="129"/>
    </row>
    <row r="29" spans="1:23">
      <c r="A29" s="128" t="s">
        <v>319</v>
      </c>
      <c r="B29" s="120" t="s">
        <v>320</v>
      </c>
      <c r="C29" s="127" t="s">
        <v>279</v>
      </c>
      <c r="D29" s="127"/>
      <c r="E29" s="127">
        <v>63588</v>
      </c>
      <c r="F29" s="127"/>
      <c r="G29" s="127" t="s">
        <v>279</v>
      </c>
      <c r="H29" s="127"/>
      <c r="I29" s="127">
        <v>3642491</v>
      </c>
      <c r="J29" s="127"/>
      <c r="K29" s="127" t="s">
        <v>279</v>
      </c>
      <c r="L29" s="127"/>
      <c r="M29" s="127">
        <v>57566</v>
      </c>
      <c r="N29" s="127"/>
      <c r="O29" s="127" t="s">
        <v>279</v>
      </c>
      <c r="P29" s="127"/>
      <c r="Q29" s="127">
        <v>57130</v>
      </c>
      <c r="R29" s="129"/>
      <c r="S29" s="129"/>
      <c r="T29" s="129"/>
      <c r="U29" s="129"/>
      <c r="V29" s="129"/>
      <c r="W29" s="129"/>
    </row>
    <row r="30" spans="1:23">
      <c r="A30" s="128" t="s">
        <v>321</v>
      </c>
      <c r="B30" s="120" t="s">
        <v>322</v>
      </c>
      <c r="C30" s="127" t="s">
        <v>279</v>
      </c>
      <c r="D30" s="127"/>
      <c r="E30" s="127" t="s">
        <v>279</v>
      </c>
      <c r="F30" s="127"/>
      <c r="G30" s="127" t="s">
        <v>279</v>
      </c>
      <c r="H30" s="127"/>
      <c r="I30" s="127" t="s">
        <v>279</v>
      </c>
      <c r="J30" s="127"/>
      <c r="K30" s="127" t="s">
        <v>279</v>
      </c>
      <c r="L30" s="127"/>
      <c r="M30" s="127" t="s">
        <v>279</v>
      </c>
      <c r="N30" s="127"/>
      <c r="O30" s="127" t="s">
        <v>279</v>
      </c>
      <c r="P30" s="127"/>
      <c r="Q30" s="127" t="s">
        <v>279</v>
      </c>
      <c r="R30" s="129"/>
      <c r="S30" s="129"/>
      <c r="T30" s="129"/>
      <c r="U30" s="129"/>
      <c r="V30" s="129"/>
      <c r="W30" s="129"/>
    </row>
    <row r="31" spans="1:23">
      <c r="A31" s="128" t="s">
        <v>323</v>
      </c>
      <c r="B31" s="120" t="s">
        <v>324</v>
      </c>
      <c r="C31" s="127">
        <v>0</v>
      </c>
      <c r="D31" s="127"/>
      <c r="E31" s="127">
        <v>-21965548</v>
      </c>
      <c r="F31" s="127"/>
      <c r="G31" s="127" t="s">
        <v>279</v>
      </c>
      <c r="H31" s="127"/>
      <c r="I31" s="127" t="s">
        <v>279</v>
      </c>
      <c r="J31" s="127"/>
      <c r="K31" s="127" t="s">
        <v>279</v>
      </c>
      <c r="L31" s="127"/>
      <c r="M31" s="127">
        <v>-19585133</v>
      </c>
      <c r="N31" s="127"/>
      <c r="O31" s="127">
        <v>0</v>
      </c>
      <c r="P31" s="127"/>
      <c r="Q31" s="127">
        <v>-21952749</v>
      </c>
      <c r="R31" s="129"/>
      <c r="S31" s="129"/>
      <c r="T31" s="129"/>
      <c r="U31" s="129"/>
      <c r="V31" s="129"/>
      <c r="W31" s="129"/>
    </row>
    <row r="32" spans="1:23">
      <c r="A32" s="128" t="s">
        <v>325</v>
      </c>
      <c r="B32" s="120" t="s">
        <v>486</v>
      </c>
      <c r="C32" s="127" t="s">
        <v>279</v>
      </c>
      <c r="D32" s="127"/>
      <c r="E32" s="127">
        <v>0</v>
      </c>
      <c r="F32" s="127"/>
      <c r="G32" s="127" t="s">
        <v>279</v>
      </c>
      <c r="H32" s="127"/>
      <c r="I32" s="127" t="s">
        <v>279</v>
      </c>
      <c r="J32" s="127"/>
      <c r="K32" s="127" t="s">
        <v>279</v>
      </c>
      <c r="L32" s="127"/>
      <c r="M32" s="127" t="s">
        <v>279</v>
      </c>
      <c r="N32" s="127"/>
      <c r="O32" s="127">
        <v>0</v>
      </c>
      <c r="P32" s="127"/>
      <c r="Q32" s="127">
        <v>0</v>
      </c>
      <c r="R32" s="129"/>
      <c r="S32" s="129"/>
      <c r="T32" s="129"/>
      <c r="U32" s="129"/>
      <c r="V32" s="129"/>
      <c r="W32" s="129"/>
    </row>
    <row r="33" spans="1:23">
      <c r="A33" s="128" t="s">
        <v>326</v>
      </c>
      <c r="B33" s="120" t="s">
        <v>327</v>
      </c>
      <c r="C33" s="130">
        <v>13055</v>
      </c>
      <c r="D33" s="130"/>
      <c r="E33" s="130">
        <v>13055</v>
      </c>
      <c r="F33" s="130"/>
      <c r="G33" s="130">
        <v>423</v>
      </c>
      <c r="H33" s="130"/>
      <c r="I33" s="130">
        <v>1789</v>
      </c>
      <c r="J33" s="130"/>
      <c r="K33" s="130">
        <v>552</v>
      </c>
      <c r="L33" s="130"/>
      <c r="M33" s="130">
        <v>1839</v>
      </c>
      <c r="N33" s="130"/>
      <c r="O33" s="130">
        <v>423</v>
      </c>
      <c r="P33" s="130"/>
      <c r="Q33" s="130">
        <v>1789</v>
      </c>
      <c r="R33" s="129"/>
      <c r="S33" s="129"/>
      <c r="T33" s="129"/>
      <c r="U33" s="129"/>
      <c r="V33" s="129"/>
      <c r="W33" s="129"/>
    </row>
    <row r="34" spans="1:23">
      <c r="A34" s="128" t="s">
        <v>328</v>
      </c>
      <c r="B34" s="120" t="s">
        <v>329</v>
      </c>
      <c r="C34" s="130" t="s">
        <v>279</v>
      </c>
      <c r="D34" s="130"/>
      <c r="E34" s="130">
        <v>-334</v>
      </c>
      <c r="F34" s="130"/>
      <c r="G34" s="130" t="s">
        <v>279</v>
      </c>
      <c r="H34" s="130"/>
      <c r="I34" s="130">
        <v>-415</v>
      </c>
      <c r="J34" s="130"/>
      <c r="K34" s="130" t="s">
        <v>279</v>
      </c>
      <c r="L34" s="130"/>
      <c r="M34" s="130">
        <v>0</v>
      </c>
      <c r="N34" s="130"/>
      <c r="O34" s="130">
        <v>-118</v>
      </c>
      <c r="P34" s="130"/>
      <c r="Q34" s="130">
        <v>-533</v>
      </c>
      <c r="R34" s="129"/>
      <c r="S34" s="129"/>
      <c r="T34" s="129"/>
      <c r="U34" s="129"/>
      <c r="V34" s="129"/>
      <c r="W34" s="129"/>
    </row>
    <row r="35" spans="1:23">
      <c r="A35" s="125"/>
      <c r="B35" s="125"/>
      <c r="C35" s="131"/>
      <c r="D35" s="131"/>
      <c r="E35" s="131"/>
      <c r="F35" s="131"/>
      <c r="G35" s="131"/>
      <c r="H35" s="131"/>
      <c r="I35" s="131"/>
      <c r="J35" s="131"/>
      <c r="K35" s="131"/>
      <c r="L35" s="131"/>
      <c r="M35" s="131"/>
      <c r="N35" s="131"/>
      <c r="O35" s="131"/>
      <c r="P35" s="131"/>
      <c r="Q35" s="131"/>
      <c r="R35" s="129"/>
      <c r="S35" s="129">
        <f>E35-Q35</f>
        <v>0</v>
      </c>
      <c r="T35" s="129"/>
      <c r="U35" s="129"/>
      <c r="V35" s="129"/>
      <c r="W35" s="129"/>
    </row>
    <row r="36" spans="1:23" ht="13.5" thickBot="1">
      <c r="A36" s="132"/>
      <c r="B36" s="132"/>
      <c r="C36" s="150">
        <f t="shared" ref="C36:Q36" si="0">SUM(C7:C34)</f>
        <v>3942104</v>
      </c>
      <c r="D36" s="133">
        <f t="shared" si="0"/>
        <v>0</v>
      </c>
      <c r="E36" s="149">
        <f t="shared" si="0"/>
        <v>11990731</v>
      </c>
      <c r="F36" s="133">
        <f t="shared" si="0"/>
        <v>0</v>
      </c>
      <c r="G36" s="150">
        <f t="shared" si="0"/>
        <v>3765901</v>
      </c>
      <c r="H36" s="133">
        <f t="shared" si="0"/>
        <v>0</v>
      </c>
      <c r="I36" s="149">
        <f t="shared" si="0"/>
        <v>40049432</v>
      </c>
      <c r="J36" s="133">
        <f t="shared" si="0"/>
        <v>0</v>
      </c>
      <c r="K36" s="150">
        <f t="shared" si="0"/>
        <v>4444555</v>
      </c>
      <c r="L36" s="133">
        <f t="shared" si="0"/>
        <v>0</v>
      </c>
      <c r="M36" s="149">
        <f t="shared" si="0"/>
        <v>11213236</v>
      </c>
      <c r="N36" s="133">
        <f t="shared" si="0"/>
        <v>0</v>
      </c>
      <c r="O36" s="150">
        <f t="shared" si="0"/>
        <v>4712587</v>
      </c>
      <c r="P36" s="133">
        <f t="shared" si="0"/>
        <v>0</v>
      </c>
      <c r="Q36" s="149">
        <f t="shared" si="0"/>
        <v>11783488</v>
      </c>
      <c r="R36" s="129"/>
      <c r="S36" s="129">
        <f>E36-Q36</f>
        <v>207243</v>
      </c>
      <c r="T36" s="129"/>
      <c r="U36" s="129"/>
      <c r="V36" s="129"/>
      <c r="W36" s="129"/>
    </row>
    <row r="37" spans="1:23" ht="13.5" thickTop="1">
      <c r="A37" s="132"/>
      <c r="B37" s="132"/>
      <c r="C37" s="134"/>
      <c r="D37" s="134"/>
      <c r="E37" s="134"/>
      <c r="F37" s="134"/>
      <c r="G37" s="134"/>
      <c r="H37" s="134"/>
      <c r="I37" s="134"/>
      <c r="J37" s="134"/>
      <c r="K37" s="134"/>
      <c r="L37" s="134"/>
      <c r="M37" s="134"/>
      <c r="N37" s="134"/>
      <c r="O37" s="134"/>
      <c r="P37" s="134"/>
      <c r="Q37" s="134"/>
      <c r="R37" s="129"/>
      <c r="S37" s="129"/>
      <c r="T37" s="129"/>
      <c r="U37" s="129"/>
      <c r="V37" s="129"/>
      <c r="W37" s="129"/>
    </row>
    <row r="38" spans="1:23">
      <c r="A38" s="132"/>
      <c r="B38" s="132"/>
      <c r="C38" s="134"/>
      <c r="D38" s="134"/>
      <c r="E38" s="134"/>
      <c r="F38" s="134"/>
      <c r="G38" s="134"/>
      <c r="H38" s="134"/>
      <c r="I38" s="134"/>
      <c r="J38" s="134"/>
      <c r="K38" s="134"/>
      <c r="L38" s="134"/>
      <c r="M38" s="134"/>
      <c r="N38" s="134"/>
      <c r="O38" s="134"/>
      <c r="P38" s="134"/>
      <c r="Q38" s="134"/>
      <c r="R38" s="129"/>
      <c r="S38" s="129"/>
      <c r="T38" s="129"/>
      <c r="U38" s="129"/>
      <c r="V38" s="129"/>
      <c r="W38" s="129"/>
    </row>
    <row r="39" spans="1:23">
      <c r="A39" s="132"/>
      <c r="B39" s="132"/>
      <c r="C39" s="134"/>
      <c r="D39" s="134"/>
      <c r="E39" s="134"/>
      <c r="F39" s="134"/>
      <c r="G39" s="134"/>
      <c r="H39" s="134"/>
      <c r="I39" s="134"/>
      <c r="J39" s="134"/>
      <c r="K39" s="134"/>
      <c r="L39" s="134"/>
      <c r="M39" s="134"/>
      <c r="N39" s="134"/>
      <c r="O39" s="134"/>
      <c r="P39" s="134"/>
      <c r="Q39" s="134"/>
      <c r="R39" s="129"/>
      <c r="S39" s="129"/>
      <c r="T39" s="129"/>
      <c r="U39" s="129"/>
      <c r="V39" s="129"/>
      <c r="W39" s="129"/>
    </row>
    <row r="40" spans="1:23">
      <c r="A40" s="132"/>
      <c r="B40" s="135" t="s">
        <v>55</v>
      </c>
      <c r="C40" s="134"/>
      <c r="D40" s="134"/>
      <c r="E40" s="134"/>
      <c r="F40" s="134"/>
      <c r="G40" s="134"/>
      <c r="H40" s="134"/>
      <c r="I40" s="134"/>
      <c r="J40" s="134"/>
      <c r="K40" s="134"/>
      <c r="L40" s="134"/>
      <c r="M40" s="134"/>
      <c r="N40" s="134"/>
      <c r="O40" s="134"/>
      <c r="P40" s="134"/>
      <c r="Q40" s="134"/>
      <c r="R40" s="129"/>
      <c r="S40" s="129"/>
      <c r="T40" s="129"/>
      <c r="U40" s="129"/>
      <c r="V40" s="129"/>
      <c r="W40" s="129"/>
    </row>
    <row r="41" spans="1:23">
      <c r="A41" s="132"/>
      <c r="B41" s="136" t="s">
        <v>56</v>
      </c>
      <c r="C41" s="147">
        <f>C9+C10+C11+C24+C25+C26+C33+C34</f>
        <v>3922792</v>
      </c>
      <c r="D41" s="134"/>
      <c r="E41" s="148">
        <f>E9+E10+E11+E24+E25+E26+E33+E34</f>
        <v>9261606</v>
      </c>
      <c r="F41" s="134"/>
      <c r="G41" s="147">
        <f>G9+G10+G11+G24+G25+G26+G33+G34</f>
        <v>3646176</v>
      </c>
      <c r="H41" s="134"/>
      <c r="I41" s="148">
        <f>I9+I10+I11+I24+I25+I26+I33+I34</f>
        <v>8776303</v>
      </c>
      <c r="J41" s="134"/>
      <c r="K41" s="147">
        <f>K9+K10+K11+K24+K25+K26+K33+K34</f>
        <v>4356676</v>
      </c>
      <c r="L41" s="134"/>
      <c r="M41" s="148">
        <f>M9+M10+M11+M24+M25+M26+M33+M34</f>
        <v>9134351</v>
      </c>
      <c r="N41" s="134"/>
      <c r="O41" s="147">
        <f>O9+O10+O11+O24+O25+O26+O33+O34</f>
        <v>4695328</v>
      </c>
      <c r="P41" s="134"/>
      <c r="Q41" s="148">
        <f>Q9+Q10+Q11+Q24+Q25+Q26+Q33+Q34</f>
        <v>9691936</v>
      </c>
      <c r="R41" s="129"/>
      <c r="S41" s="129"/>
      <c r="T41" s="129"/>
      <c r="U41" s="129"/>
      <c r="V41" s="129"/>
      <c r="W41" s="129"/>
    </row>
    <row r="42" spans="1:23">
      <c r="A42" s="132"/>
      <c r="B42" s="136" t="s">
        <v>57</v>
      </c>
      <c r="C42" s="147">
        <f>C12+C23</f>
        <v>8121</v>
      </c>
      <c r="D42" s="134"/>
      <c r="E42" s="148">
        <f>E12+E23</f>
        <v>114553</v>
      </c>
      <c r="F42" s="137"/>
      <c r="G42" s="147">
        <f>G12+G23</f>
        <v>91003</v>
      </c>
      <c r="H42" s="134"/>
      <c r="I42" s="148">
        <f>I12+I23</f>
        <v>246970</v>
      </c>
      <c r="J42" s="134"/>
      <c r="K42" s="147">
        <f>K12+K23</f>
        <v>78331</v>
      </c>
      <c r="L42" s="134"/>
      <c r="M42" s="148">
        <f>M12+M23</f>
        <v>206690</v>
      </c>
      <c r="N42" s="134"/>
      <c r="O42" s="147">
        <f>O12+O23</f>
        <v>8121</v>
      </c>
      <c r="P42" s="134"/>
      <c r="Q42" s="148">
        <f>Q12+Q23</f>
        <v>150297</v>
      </c>
      <c r="R42" s="129"/>
      <c r="S42" s="129"/>
      <c r="T42" s="129"/>
      <c r="U42" s="129"/>
      <c r="V42" s="129"/>
      <c r="W42" s="129"/>
    </row>
    <row r="43" spans="1:23">
      <c r="A43" s="132"/>
      <c r="B43" s="135" t="s">
        <v>32</v>
      </c>
      <c r="C43" s="151">
        <f>SUM(C41:C42)</f>
        <v>3930913</v>
      </c>
      <c r="D43" s="138"/>
      <c r="E43" s="152">
        <f>SUM(E41:E42)</f>
        <v>9376159</v>
      </c>
      <c r="F43" s="138"/>
      <c r="G43" s="151">
        <f>SUM(G41:G42)</f>
        <v>3737179</v>
      </c>
      <c r="H43" s="138"/>
      <c r="I43" s="152">
        <f>SUM(I41:I42)</f>
        <v>9023273</v>
      </c>
      <c r="J43" s="138"/>
      <c r="K43" s="151">
        <f>SUM(K41:K42)</f>
        <v>4435007</v>
      </c>
      <c r="L43" s="138"/>
      <c r="M43" s="152">
        <f>SUM(M41:M42)</f>
        <v>9341041</v>
      </c>
      <c r="N43" s="138"/>
      <c r="O43" s="151">
        <f>SUM(O41:O42)</f>
        <v>4703449</v>
      </c>
      <c r="P43" s="138"/>
      <c r="Q43" s="152">
        <f>SUM(Q41:Q42)</f>
        <v>9842233</v>
      </c>
      <c r="R43" s="129"/>
      <c r="S43" s="129">
        <f>11012-8991</f>
        <v>2021</v>
      </c>
      <c r="T43" s="129"/>
      <c r="U43" s="129"/>
      <c r="V43" s="129"/>
      <c r="W43" s="129"/>
    </row>
    <row r="44" spans="1:23">
      <c r="A44" s="132"/>
      <c r="B44" s="136"/>
      <c r="C44" s="134"/>
      <c r="D44" s="134"/>
      <c r="E44" s="134"/>
      <c r="F44" s="134"/>
      <c r="G44" s="134"/>
      <c r="H44" s="134"/>
      <c r="I44" s="134"/>
      <c r="J44" s="134"/>
      <c r="K44" s="134"/>
      <c r="L44" s="134"/>
      <c r="M44" s="134"/>
      <c r="N44" s="134"/>
      <c r="O44" s="134"/>
      <c r="P44" s="134"/>
      <c r="Q44" s="134"/>
      <c r="R44" s="129"/>
      <c r="S44" s="129">
        <f>1057-811</f>
        <v>246</v>
      </c>
      <c r="T44" s="129"/>
      <c r="U44" s="129"/>
      <c r="V44" s="129"/>
      <c r="W44" s="129"/>
    </row>
    <row r="45" spans="1:23">
      <c r="A45" s="132"/>
      <c r="B45" s="135" t="s">
        <v>58</v>
      </c>
      <c r="C45" s="134"/>
      <c r="D45" s="134"/>
      <c r="E45" s="134"/>
      <c r="F45" s="134"/>
      <c r="G45" s="134"/>
      <c r="H45" s="134"/>
      <c r="I45" s="134"/>
      <c r="J45" s="134"/>
      <c r="K45" s="134"/>
      <c r="L45" s="134"/>
      <c r="M45" s="134"/>
      <c r="N45" s="134"/>
      <c r="O45" s="134"/>
      <c r="P45" s="134"/>
      <c r="Q45" s="134"/>
      <c r="R45" s="129"/>
      <c r="S45" s="129">
        <f>48641+55006-37713-47911</f>
        <v>18023</v>
      </c>
      <c r="T45" s="129"/>
      <c r="U45" s="129"/>
      <c r="V45" s="129"/>
      <c r="W45" s="129"/>
    </row>
    <row r="46" spans="1:23">
      <c r="A46" s="132"/>
      <c r="B46" s="136" t="s">
        <v>330</v>
      </c>
      <c r="C46" s="147">
        <f>C13+C14+C15+C16+C17+C18+C19+C27+C28+C29+C30+C31</f>
        <v>9138</v>
      </c>
      <c r="D46" s="134"/>
      <c r="E46" s="148">
        <f>E13+E14+E15+E16+E17+E18+E19+E27+E28+E29+E30+E31</f>
        <v>2203637</v>
      </c>
      <c r="F46" s="137"/>
      <c r="G46" s="147">
        <f>G13+G14+G15+G16+G17+G18+G19+G27+G28+G29+G30+G31</f>
        <v>28722</v>
      </c>
      <c r="H46" s="134"/>
      <c r="I46" s="148">
        <f>I13+I14+I15+I16+I17+I18+I19+I27+I28+I29+I30+I31</f>
        <v>30672587</v>
      </c>
      <c r="J46" s="134"/>
      <c r="K46" s="147">
        <f>K13+K14+K15+K16+K17+K18+K19+K27+K28+K29+K30+K31</f>
        <v>9548</v>
      </c>
      <c r="L46" s="134"/>
      <c r="M46" s="148">
        <f>M13+M14+M15+M16+M17+M18+M19+M27+M28+M29+M30+M31</f>
        <v>1629952</v>
      </c>
      <c r="N46" s="134"/>
      <c r="O46" s="147">
        <f>O13+O14+O15+O16+O17+O18+O19+O27+O28+O29+O30+O31</f>
        <v>9138</v>
      </c>
      <c r="P46" s="134"/>
      <c r="Q46" s="148">
        <f>Q13+Q14+Q15+Q16+Q17+Q18+Q19+Q27+Q28+Q29+Q30+Q31</f>
        <v>1587719</v>
      </c>
      <c r="R46" s="129"/>
      <c r="S46" s="129"/>
      <c r="T46" s="129"/>
      <c r="U46" s="129"/>
      <c r="V46" s="129"/>
      <c r="W46" s="129"/>
    </row>
    <row r="47" spans="1:23">
      <c r="A47" s="132"/>
      <c r="B47" s="136" t="s">
        <v>189</v>
      </c>
      <c r="C47" s="147">
        <f>C20+C21+C32+C22</f>
        <v>2053</v>
      </c>
      <c r="D47" s="134"/>
      <c r="E47" s="148">
        <f>E20+E21+E32+E22</f>
        <v>410935</v>
      </c>
      <c r="F47" s="137"/>
      <c r="G47" s="147">
        <f>G20+G21+G32+G22</f>
        <v>0</v>
      </c>
      <c r="H47" s="134"/>
      <c r="I47" s="148">
        <f>I20+I21+I32+I22</f>
        <v>353572</v>
      </c>
      <c r="J47" s="134"/>
      <c r="K47" s="147">
        <f>K20+K21+K32+K22</f>
        <v>0</v>
      </c>
      <c r="L47" s="134"/>
      <c r="M47" s="148">
        <f>M20+M21+M32+M22</f>
        <v>242243</v>
      </c>
      <c r="N47" s="134"/>
      <c r="O47" s="147">
        <f>O20+O21+O32+O22</f>
        <v>0</v>
      </c>
      <c r="P47" s="134"/>
      <c r="Q47" s="148">
        <f>Q20+Q21+Q32+Q22</f>
        <v>353536</v>
      </c>
      <c r="R47" s="129"/>
      <c r="S47" s="129"/>
      <c r="T47" s="129"/>
      <c r="U47" s="129"/>
      <c r="V47" s="129"/>
      <c r="W47" s="129"/>
    </row>
    <row r="48" spans="1:23">
      <c r="A48" s="132"/>
      <c r="B48" s="135" t="s">
        <v>32</v>
      </c>
      <c r="C48" s="151">
        <f>SUM(C46:C47)</f>
        <v>11191</v>
      </c>
      <c r="D48" s="138"/>
      <c r="E48" s="152">
        <f>SUM(E46:E47)</f>
        <v>2614572</v>
      </c>
      <c r="F48" s="138"/>
      <c r="G48" s="151">
        <f>SUM(G46:G47)</f>
        <v>28722</v>
      </c>
      <c r="H48" s="138"/>
      <c r="I48" s="152">
        <f>SUM(I46:I47)</f>
        <v>31026159</v>
      </c>
      <c r="J48" s="138"/>
      <c r="K48" s="151">
        <f>SUM(K46:K47)</f>
        <v>9548</v>
      </c>
      <c r="L48" s="138"/>
      <c r="M48" s="152">
        <f>SUM(M46:M47)</f>
        <v>1872195</v>
      </c>
      <c r="N48" s="138"/>
      <c r="O48" s="151">
        <f>SUM(O46:O47)</f>
        <v>9138</v>
      </c>
      <c r="P48" s="138"/>
      <c r="Q48" s="152">
        <f>SUM(Q46:Q47)</f>
        <v>1941255</v>
      </c>
      <c r="R48" s="129"/>
      <c r="S48" s="129"/>
      <c r="T48" s="129"/>
      <c r="U48" s="129"/>
      <c r="V48" s="129"/>
      <c r="W48" s="129"/>
    </row>
    <row r="49" spans="1:23">
      <c r="A49" s="132"/>
      <c r="B49" s="132"/>
      <c r="C49" s="134"/>
      <c r="D49" s="134"/>
      <c r="E49" s="134"/>
      <c r="F49" s="134"/>
      <c r="G49" s="134"/>
      <c r="H49" s="134"/>
      <c r="I49" s="153"/>
      <c r="J49" s="134"/>
      <c r="K49" s="134"/>
      <c r="L49" s="134"/>
      <c r="M49" s="134"/>
      <c r="N49" s="134"/>
      <c r="O49" s="134"/>
      <c r="P49" s="134"/>
      <c r="Q49" s="134"/>
      <c r="R49" s="129"/>
      <c r="S49" s="129"/>
      <c r="T49" s="129"/>
      <c r="U49" s="129"/>
      <c r="V49" s="129"/>
      <c r="W49" s="129"/>
    </row>
    <row r="50" spans="1:23" ht="13.5" thickBot="1">
      <c r="A50" s="132"/>
      <c r="B50" s="132"/>
      <c r="C50" s="150">
        <f>C48+C43</f>
        <v>3942104</v>
      </c>
      <c r="D50" s="133"/>
      <c r="E50" s="149">
        <f>E48+E43</f>
        <v>11990731</v>
      </c>
      <c r="F50" s="133"/>
      <c r="G50" s="150">
        <f>G48+G43</f>
        <v>3765901</v>
      </c>
      <c r="H50" s="133"/>
      <c r="I50" s="149">
        <f>I48+I43</f>
        <v>40049432</v>
      </c>
      <c r="J50" s="133"/>
      <c r="K50" s="150">
        <f>K48+K43</f>
        <v>4444555</v>
      </c>
      <c r="L50" s="133"/>
      <c r="M50" s="149">
        <f>M48+M43</f>
        <v>11213236</v>
      </c>
      <c r="N50" s="133"/>
      <c r="O50" s="150">
        <f>O48+O43</f>
        <v>4712587</v>
      </c>
      <c r="P50" s="133"/>
      <c r="Q50" s="149">
        <f>Q48+Q43</f>
        <v>11783488</v>
      </c>
      <c r="R50" s="129"/>
      <c r="S50" s="129"/>
      <c r="T50" s="129"/>
      <c r="U50" s="129"/>
      <c r="V50" s="129"/>
      <c r="W50" s="129"/>
    </row>
    <row r="51" spans="1:23" ht="13.5" thickTop="1">
      <c r="A51" s="132"/>
      <c r="B51" s="132"/>
      <c r="C51" s="134"/>
      <c r="D51" s="134"/>
      <c r="E51" s="134"/>
      <c r="F51" s="134"/>
      <c r="G51" s="134"/>
      <c r="H51" s="134"/>
      <c r="I51" s="134"/>
      <c r="J51" s="134"/>
      <c r="K51" s="134"/>
      <c r="L51" s="134"/>
      <c r="M51" s="134"/>
      <c r="N51" s="134"/>
      <c r="O51" s="134"/>
      <c r="P51" s="134"/>
      <c r="Q51" s="134"/>
      <c r="R51" s="129"/>
      <c r="S51" s="129"/>
      <c r="T51" s="129"/>
      <c r="U51" s="129"/>
      <c r="V51" s="129"/>
      <c r="W51" s="129"/>
    </row>
    <row r="52" spans="1:23">
      <c r="A52" s="132"/>
      <c r="B52" s="132"/>
      <c r="C52" s="134">
        <f>C50-C36</f>
        <v>0</v>
      </c>
      <c r="D52" s="134"/>
      <c r="E52" s="134">
        <f>E50-E36</f>
        <v>0</v>
      </c>
      <c r="F52" s="134"/>
      <c r="G52" s="134">
        <f>G50-G36</f>
        <v>0</v>
      </c>
      <c r="H52" s="134"/>
      <c r="I52" s="134">
        <f>I50-I36</f>
        <v>0</v>
      </c>
      <c r="J52" s="134"/>
      <c r="K52" s="134">
        <f>K50-K36</f>
        <v>0</v>
      </c>
      <c r="L52" s="134"/>
      <c r="M52" s="134">
        <f>M50-M36</f>
        <v>0</v>
      </c>
      <c r="N52" s="134"/>
      <c r="O52" s="134">
        <f>O50-O36</f>
        <v>0</v>
      </c>
      <c r="P52" s="134"/>
      <c r="Q52" s="134">
        <f>Q50-Q36</f>
        <v>0</v>
      </c>
      <c r="R52" s="129"/>
      <c r="S52" s="129"/>
      <c r="T52" s="129"/>
      <c r="U52" s="129"/>
      <c r="V52" s="129"/>
      <c r="W52" s="129"/>
    </row>
    <row r="53" spans="1:23">
      <c r="C53" s="129"/>
      <c r="D53" s="129"/>
      <c r="E53" s="129"/>
      <c r="F53" s="129"/>
      <c r="G53" s="129"/>
      <c r="H53" s="129"/>
      <c r="I53" s="129"/>
      <c r="J53" s="129"/>
      <c r="K53" s="129"/>
      <c r="L53" s="129"/>
      <c r="M53" s="129"/>
      <c r="N53" s="129"/>
      <c r="O53" s="129"/>
      <c r="P53" s="129"/>
      <c r="Q53" s="129"/>
      <c r="R53" s="129"/>
      <c r="S53" s="129"/>
      <c r="T53" s="129"/>
      <c r="U53" s="129"/>
      <c r="V53" s="129"/>
      <c r="W53" s="129"/>
    </row>
    <row r="54" spans="1:23">
      <c r="C54" s="129"/>
      <c r="D54" s="129"/>
      <c r="E54" s="129"/>
      <c r="F54" s="129"/>
      <c r="G54" s="129"/>
      <c r="H54" s="129"/>
      <c r="I54" s="129"/>
      <c r="J54" s="129"/>
      <c r="K54" s="129"/>
      <c r="L54" s="129"/>
      <c r="M54" s="129"/>
      <c r="N54" s="129"/>
      <c r="O54" s="129"/>
      <c r="P54" s="129"/>
      <c r="Q54" s="129"/>
      <c r="R54" s="129"/>
      <c r="S54" s="129"/>
      <c r="T54" s="129"/>
      <c r="U54" s="129"/>
      <c r="V54" s="129"/>
      <c r="W54" s="129"/>
    </row>
    <row r="55" spans="1:23">
      <c r="C55" s="129"/>
      <c r="D55" s="129"/>
      <c r="E55" s="129"/>
      <c r="F55" s="129"/>
      <c r="G55" s="129"/>
      <c r="H55" s="129"/>
      <c r="I55" s="129"/>
      <c r="J55" s="129"/>
      <c r="K55" s="129"/>
      <c r="L55" s="129"/>
      <c r="M55" s="129"/>
      <c r="N55" s="129"/>
      <c r="O55" s="129"/>
      <c r="P55" s="129"/>
      <c r="Q55" s="129"/>
      <c r="R55" s="129"/>
      <c r="S55" s="129"/>
      <c r="T55" s="129"/>
      <c r="U55" s="129"/>
      <c r="V55" s="129"/>
      <c r="W55" s="129"/>
    </row>
  </sheetData>
  <phoneticPr fontId="0" type="noConversion"/>
  <pageMargins left="0.75" right="0.75" top="1" bottom="1" header="0.5" footer="0.5"/>
  <pageSetup paperSize="9" scale="67"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6"/>
  <sheetViews>
    <sheetView workbookViewId="0">
      <pane xSplit="2" ySplit="5" topLeftCell="C6" activePane="bottomRight" state="frozen"/>
      <selection activeCell="J27" sqref="J27"/>
      <selection pane="topRight" activeCell="J27" sqref="J27"/>
      <selection pane="bottomLeft" activeCell="J27" sqref="J27"/>
      <selection pane="bottomRight" activeCell="J27" sqref="J27"/>
    </sheetView>
  </sheetViews>
  <sheetFormatPr defaultRowHeight="12.75"/>
  <cols>
    <col min="1" max="1" width="11.28515625" bestFit="1" customWidth="1"/>
    <col min="2" max="2" width="65.28515625" bestFit="1" customWidth="1"/>
    <col min="3" max="3" width="10.28515625" bestFit="1" customWidth="1"/>
    <col min="4" max="4" width="3.7109375" customWidth="1"/>
    <col min="5" max="5" width="12.7109375" bestFit="1" customWidth="1"/>
    <col min="6" max="6" width="3.7109375" customWidth="1"/>
    <col min="7" max="7" width="10.28515625" bestFit="1" customWidth="1"/>
    <col min="8" max="8" width="3.7109375" customWidth="1"/>
    <col min="9" max="9" width="11.5703125" bestFit="1" customWidth="1"/>
    <col min="10" max="10" width="3.7109375" customWidth="1"/>
    <col min="11" max="11" width="10.28515625" bestFit="1" customWidth="1"/>
    <col min="12" max="12" width="3.7109375" customWidth="1"/>
    <col min="13" max="13" width="11.5703125" bestFit="1" customWidth="1"/>
    <col min="14" max="14" width="3.7109375" customWidth="1"/>
    <col min="15" max="15" width="10.28515625" bestFit="1" customWidth="1"/>
    <col min="16" max="16" width="3.7109375" customWidth="1"/>
    <col min="17" max="17" width="11.5703125" bestFit="1" customWidth="1"/>
    <col min="19" max="19" width="11.28515625" bestFit="1" customWidth="1"/>
  </cols>
  <sheetData>
    <row r="1" spans="1:19" s="121" customFormat="1" ht="14.25">
      <c r="A1" s="119"/>
      <c r="B1" s="119"/>
      <c r="C1" s="119" t="s">
        <v>270</v>
      </c>
      <c r="D1" s="119" t="s">
        <v>271</v>
      </c>
      <c r="E1" s="119"/>
      <c r="F1" s="119"/>
      <c r="G1" s="119"/>
      <c r="H1" s="119"/>
      <c r="I1" s="119"/>
      <c r="J1" s="119"/>
      <c r="K1" s="119"/>
      <c r="L1" s="119"/>
      <c r="M1" s="119"/>
      <c r="N1" s="119"/>
      <c r="O1" s="119"/>
      <c r="P1" s="119"/>
      <c r="Q1" s="119"/>
      <c r="R1" s="140"/>
      <c r="S1" s="140"/>
    </row>
    <row r="2" spans="1:19" s="121" customFormat="1" ht="14.25">
      <c r="A2" s="119"/>
      <c r="B2" s="119"/>
      <c r="C2" s="145" t="s">
        <v>272</v>
      </c>
      <c r="D2" s="119"/>
      <c r="E2" s="146" t="s">
        <v>273</v>
      </c>
      <c r="F2" s="119"/>
      <c r="G2" s="145" t="s">
        <v>272</v>
      </c>
      <c r="H2" s="119"/>
      <c r="I2" s="146" t="s">
        <v>273</v>
      </c>
      <c r="J2" s="119"/>
      <c r="K2" s="145" t="s">
        <v>272</v>
      </c>
      <c r="L2" s="119"/>
      <c r="M2" s="146" t="s">
        <v>273</v>
      </c>
      <c r="N2" s="119"/>
      <c r="O2" s="145" t="s">
        <v>272</v>
      </c>
      <c r="P2" s="119"/>
      <c r="Q2" s="146" t="s">
        <v>273</v>
      </c>
      <c r="R2" s="140"/>
      <c r="S2" s="140"/>
    </row>
    <row r="3" spans="1:19" s="121" customFormat="1" ht="18.75">
      <c r="A3" s="119"/>
      <c r="B3" s="119"/>
      <c r="C3" s="123" t="s">
        <v>274</v>
      </c>
      <c r="D3" s="123"/>
      <c r="E3" s="123" t="s">
        <v>274</v>
      </c>
      <c r="F3" s="123"/>
      <c r="G3" s="123" t="s">
        <v>274</v>
      </c>
      <c r="H3" s="123"/>
      <c r="I3" s="123" t="s">
        <v>274</v>
      </c>
      <c r="J3" s="124"/>
      <c r="K3" s="123" t="s">
        <v>274</v>
      </c>
      <c r="L3" s="123"/>
      <c r="M3" s="123" t="s">
        <v>274</v>
      </c>
      <c r="N3" s="123"/>
      <c r="O3" s="123" t="s">
        <v>274</v>
      </c>
      <c r="P3" s="123"/>
      <c r="Q3" s="123" t="s">
        <v>274</v>
      </c>
      <c r="R3" s="140"/>
      <c r="S3" s="140"/>
    </row>
    <row r="4" spans="1:19" s="121" customFormat="1" ht="14.25">
      <c r="A4" s="119"/>
      <c r="B4" s="119"/>
      <c r="C4" s="119" t="s">
        <v>496</v>
      </c>
      <c r="D4" s="119"/>
      <c r="E4" s="119" t="s">
        <v>496</v>
      </c>
      <c r="F4" s="119"/>
      <c r="G4" s="125" t="s">
        <v>491</v>
      </c>
      <c r="H4" s="119"/>
      <c r="I4" s="125" t="s">
        <v>491</v>
      </c>
      <c r="J4" s="119"/>
      <c r="K4" s="119" t="s">
        <v>496</v>
      </c>
      <c r="L4" s="119"/>
      <c r="M4" s="119" t="s">
        <v>496</v>
      </c>
      <c r="N4" s="119"/>
      <c r="O4" s="119" t="s">
        <v>275</v>
      </c>
      <c r="P4" s="119"/>
      <c r="Q4" s="119" t="s">
        <v>275</v>
      </c>
      <c r="R4" s="140"/>
      <c r="S4" s="140"/>
    </row>
    <row r="5" spans="1:19" s="121" customFormat="1" ht="14.25">
      <c r="A5" s="119"/>
      <c r="B5" s="119"/>
      <c r="C5" s="125" t="s">
        <v>497</v>
      </c>
      <c r="D5" s="119"/>
      <c r="E5" s="125" t="s">
        <v>497</v>
      </c>
      <c r="F5" s="119"/>
      <c r="G5" s="125" t="s">
        <v>497</v>
      </c>
      <c r="H5" s="119"/>
      <c r="I5" s="125" t="s">
        <v>497</v>
      </c>
      <c r="J5" s="119"/>
      <c r="K5" s="125" t="s">
        <v>276</v>
      </c>
      <c r="L5" s="119"/>
      <c r="M5" s="125" t="s">
        <v>276</v>
      </c>
      <c r="N5" s="119"/>
      <c r="O5" s="125" t="s">
        <v>276</v>
      </c>
      <c r="P5" s="119"/>
      <c r="Q5" s="125" t="s">
        <v>276</v>
      </c>
      <c r="R5" s="140"/>
      <c r="S5" s="140"/>
    </row>
    <row r="6" spans="1:19">
      <c r="A6" s="144" t="s">
        <v>428</v>
      </c>
      <c r="B6" s="119" t="s">
        <v>429</v>
      </c>
      <c r="C6" s="127">
        <v>20887</v>
      </c>
      <c r="D6" s="127"/>
      <c r="E6" s="127">
        <v>38709</v>
      </c>
      <c r="F6" s="127"/>
      <c r="G6" s="127">
        <v>24184</v>
      </c>
      <c r="H6" s="127"/>
      <c r="I6" s="127">
        <v>40257</v>
      </c>
      <c r="J6" s="127"/>
      <c r="K6" s="127">
        <v>19747</v>
      </c>
      <c r="L6" s="127"/>
      <c r="M6" s="127">
        <v>32123</v>
      </c>
      <c r="N6" s="127"/>
      <c r="O6" s="127">
        <v>22349</v>
      </c>
      <c r="P6" s="127"/>
      <c r="Q6" s="127">
        <v>36968</v>
      </c>
      <c r="R6" s="134"/>
      <c r="S6" s="134"/>
    </row>
    <row r="7" spans="1:19">
      <c r="A7" s="144" t="s">
        <v>430</v>
      </c>
      <c r="B7" s="119" t="s">
        <v>431</v>
      </c>
      <c r="C7" s="127">
        <v>2053</v>
      </c>
      <c r="D7" s="127"/>
      <c r="E7" s="127">
        <v>2053</v>
      </c>
      <c r="F7" s="127"/>
      <c r="G7" s="127">
        <v>7519</v>
      </c>
      <c r="H7" s="127"/>
      <c r="I7" s="127">
        <v>7519</v>
      </c>
      <c r="J7" s="127"/>
      <c r="K7" s="127">
        <v>2291</v>
      </c>
      <c r="L7" s="127"/>
      <c r="M7" s="127">
        <v>2291</v>
      </c>
      <c r="N7" s="127"/>
      <c r="O7" s="127">
        <v>2053</v>
      </c>
      <c r="P7" s="127"/>
      <c r="Q7" s="127">
        <v>2053</v>
      </c>
      <c r="R7" s="134"/>
      <c r="S7" s="134"/>
    </row>
    <row r="8" spans="1:19">
      <c r="A8" s="144" t="s">
        <v>432</v>
      </c>
      <c r="B8" s="119" t="s">
        <v>433</v>
      </c>
      <c r="C8" s="127">
        <v>47094</v>
      </c>
      <c r="D8" s="127"/>
      <c r="E8" s="127">
        <v>182839</v>
      </c>
      <c r="F8" s="127"/>
      <c r="G8" s="127">
        <v>56285</v>
      </c>
      <c r="H8" s="127"/>
      <c r="I8" s="127">
        <v>134178</v>
      </c>
      <c r="J8" s="127"/>
      <c r="K8" s="127">
        <v>47026</v>
      </c>
      <c r="L8" s="127"/>
      <c r="M8" s="127">
        <v>56382</v>
      </c>
      <c r="N8" s="127"/>
      <c r="O8" s="127">
        <v>50994</v>
      </c>
      <c r="P8" s="127"/>
      <c r="Q8" s="127">
        <v>129080</v>
      </c>
      <c r="R8" s="134"/>
      <c r="S8" s="134"/>
    </row>
    <row r="9" spans="1:19">
      <c r="A9" s="144" t="s">
        <v>434</v>
      </c>
      <c r="B9" s="119" t="s">
        <v>435</v>
      </c>
      <c r="C9" s="127">
        <v>248949</v>
      </c>
      <c r="D9" s="127"/>
      <c r="E9" s="127">
        <v>799940</v>
      </c>
      <c r="F9" s="127"/>
      <c r="G9" s="127">
        <v>242097</v>
      </c>
      <c r="H9" s="127"/>
      <c r="I9" s="127">
        <v>797350</v>
      </c>
      <c r="J9" s="127"/>
      <c r="K9" s="127">
        <v>225000</v>
      </c>
      <c r="L9" s="127"/>
      <c r="M9" s="127">
        <v>855263</v>
      </c>
      <c r="N9" s="127"/>
      <c r="O9" s="127">
        <v>243128</v>
      </c>
      <c r="P9" s="127"/>
      <c r="Q9" s="127">
        <v>794119</v>
      </c>
      <c r="R9" s="134"/>
      <c r="S9" s="134"/>
    </row>
    <row r="10" spans="1:19">
      <c r="A10" s="144" t="s">
        <v>436</v>
      </c>
      <c r="B10" s="119" t="s">
        <v>437</v>
      </c>
      <c r="C10" s="127">
        <v>6013</v>
      </c>
      <c r="D10" s="127"/>
      <c r="E10" s="127">
        <v>6013</v>
      </c>
      <c r="F10" s="127"/>
      <c r="G10" s="127">
        <v>4545</v>
      </c>
      <c r="H10" s="127"/>
      <c r="I10" s="127">
        <v>4545</v>
      </c>
      <c r="J10" s="127"/>
      <c r="K10" s="127">
        <v>8066</v>
      </c>
      <c r="L10" s="127"/>
      <c r="M10" s="127">
        <v>8066</v>
      </c>
      <c r="N10" s="127"/>
      <c r="O10" s="127">
        <v>6013</v>
      </c>
      <c r="P10" s="127"/>
      <c r="Q10" s="127">
        <v>6013</v>
      </c>
      <c r="R10" s="134"/>
      <c r="S10" s="134"/>
    </row>
    <row r="11" spans="1:19">
      <c r="A11" s="144" t="s">
        <v>438</v>
      </c>
      <c r="B11" s="119" t="s">
        <v>439</v>
      </c>
      <c r="C11" s="127" t="s">
        <v>279</v>
      </c>
      <c r="D11" s="127"/>
      <c r="E11" s="127">
        <v>561</v>
      </c>
      <c r="F11" s="127"/>
      <c r="G11" s="127" t="s">
        <v>279</v>
      </c>
      <c r="H11" s="127"/>
      <c r="I11" s="127">
        <v>116035</v>
      </c>
      <c r="J11" s="127"/>
      <c r="K11" s="127" t="s">
        <v>279</v>
      </c>
      <c r="L11" s="127"/>
      <c r="M11" s="127">
        <v>258873</v>
      </c>
      <c r="N11" s="127"/>
      <c r="O11" s="127" t="s">
        <v>279</v>
      </c>
      <c r="P11" s="127"/>
      <c r="Q11" s="127">
        <v>116035</v>
      </c>
      <c r="R11" s="134"/>
      <c r="S11" s="134"/>
    </row>
    <row r="12" spans="1:19">
      <c r="A12" s="144" t="s">
        <v>440</v>
      </c>
      <c r="B12" s="119" t="s">
        <v>441</v>
      </c>
      <c r="C12" s="127" t="s">
        <v>279</v>
      </c>
      <c r="D12" s="127"/>
      <c r="E12" s="127">
        <v>63408</v>
      </c>
      <c r="F12" s="127"/>
      <c r="G12" s="127" t="s">
        <v>279</v>
      </c>
      <c r="H12" s="127"/>
      <c r="I12" s="127">
        <v>6807</v>
      </c>
      <c r="J12" s="127"/>
      <c r="K12" s="127" t="s">
        <v>279</v>
      </c>
      <c r="L12" s="127"/>
      <c r="M12" s="127">
        <v>2300</v>
      </c>
      <c r="N12" s="127"/>
      <c r="O12" s="127">
        <v>0</v>
      </c>
      <c r="P12" s="127"/>
      <c r="Q12" s="127">
        <v>6797</v>
      </c>
      <c r="R12" s="134"/>
      <c r="S12" s="134"/>
    </row>
    <row r="13" spans="1:19">
      <c r="A13" s="144" t="s">
        <v>442</v>
      </c>
      <c r="B13" s="119" t="s">
        <v>443</v>
      </c>
      <c r="C13" s="127" t="s">
        <v>279</v>
      </c>
      <c r="D13" s="127"/>
      <c r="E13" s="127" t="s">
        <v>279</v>
      </c>
      <c r="F13" s="127"/>
      <c r="G13" s="127" t="s">
        <v>279</v>
      </c>
      <c r="H13" s="127"/>
      <c r="I13" s="127" t="s">
        <v>279</v>
      </c>
      <c r="J13" s="127"/>
      <c r="K13" s="127">
        <v>156460</v>
      </c>
      <c r="L13" s="127"/>
      <c r="M13" s="127">
        <v>156460</v>
      </c>
      <c r="N13" s="127"/>
      <c r="O13" s="127">
        <v>0</v>
      </c>
      <c r="P13" s="127"/>
      <c r="Q13" s="127">
        <v>0</v>
      </c>
      <c r="R13" s="134"/>
      <c r="S13" s="134"/>
    </row>
    <row r="14" spans="1:19">
      <c r="A14" s="144" t="s">
        <v>444</v>
      </c>
      <c r="B14" s="119" t="s">
        <v>445</v>
      </c>
      <c r="C14" s="127">
        <v>0</v>
      </c>
      <c r="D14" s="127"/>
      <c r="E14" s="127">
        <v>0</v>
      </c>
      <c r="F14" s="127"/>
      <c r="G14" s="127" t="s">
        <v>279</v>
      </c>
      <c r="H14" s="127"/>
      <c r="I14" s="127" t="s">
        <v>279</v>
      </c>
      <c r="J14" s="127"/>
      <c r="K14" s="127" t="s">
        <v>279</v>
      </c>
      <c r="L14" s="127"/>
      <c r="M14" s="127" t="s">
        <v>279</v>
      </c>
      <c r="N14" s="127"/>
      <c r="O14" s="127">
        <v>0</v>
      </c>
      <c r="P14" s="127"/>
      <c r="Q14" s="127">
        <v>0</v>
      </c>
      <c r="R14" s="134"/>
      <c r="S14" s="134"/>
    </row>
    <row r="15" spans="1:19">
      <c r="A15" s="144" t="s">
        <v>446</v>
      </c>
      <c r="B15" s="119" t="s">
        <v>447</v>
      </c>
      <c r="C15" s="127" t="s">
        <v>279</v>
      </c>
      <c r="D15" s="127"/>
      <c r="E15" s="127">
        <v>0</v>
      </c>
      <c r="F15" s="127"/>
      <c r="G15" s="127" t="s">
        <v>279</v>
      </c>
      <c r="H15" s="127"/>
      <c r="I15" s="127">
        <v>815000</v>
      </c>
      <c r="J15" s="127"/>
      <c r="K15" s="127" t="s">
        <v>279</v>
      </c>
      <c r="L15" s="127"/>
      <c r="M15" s="127">
        <v>705</v>
      </c>
      <c r="N15" s="127"/>
      <c r="O15" s="127" t="s">
        <v>279</v>
      </c>
      <c r="P15" s="127"/>
      <c r="Q15" s="127">
        <v>0</v>
      </c>
      <c r="R15" s="134"/>
      <c r="S15" s="134"/>
    </row>
    <row r="16" spans="1:19">
      <c r="A16" s="144" t="s">
        <v>448</v>
      </c>
      <c r="B16" s="119" t="s">
        <v>449</v>
      </c>
      <c r="C16" s="127">
        <v>0</v>
      </c>
      <c r="D16" s="127"/>
      <c r="E16" s="127">
        <v>0</v>
      </c>
      <c r="F16" s="127"/>
      <c r="G16" s="127">
        <v>17</v>
      </c>
      <c r="H16" s="127"/>
      <c r="I16" s="127">
        <v>17</v>
      </c>
      <c r="J16" s="127"/>
      <c r="K16" s="127">
        <v>91</v>
      </c>
      <c r="L16" s="127"/>
      <c r="M16" s="127">
        <v>91</v>
      </c>
      <c r="N16" s="127"/>
      <c r="O16" s="127">
        <v>30</v>
      </c>
      <c r="P16" s="127"/>
      <c r="Q16" s="127">
        <v>30</v>
      </c>
      <c r="R16" s="134"/>
      <c r="S16" s="134"/>
    </row>
    <row r="17" spans="1:19">
      <c r="A17" s="144" t="s">
        <v>450</v>
      </c>
      <c r="B17" s="119" t="s">
        <v>451</v>
      </c>
      <c r="C17" s="127" t="s">
        <v>279</v>
      </c>
      <c r="D17" s="127"/>
      <c r="E17" s="127" t="s">
        <v>279</v>
      </c>
      <c r="F17" s="127"/>
      <c r="G17" s="127" t="s">
        <v>279</v>
      </c>
      <c r="H17" s="127"/>
      <c r="I17" s="127" t="s">
        <v>279</v>
      </c>
      <c r="J17" s="127"/>
      <c r="K17" s="127" t="s">
        <v>279</v>
      </c>
      <c r="L17" s="127"/>
      <c r="M17" s="127" t="s">
        <v>279</v>
      </c>
      <c r="N17" s="127"/>
      <c r="O17" s="127" t="s">
        <v>279</v>
      </c>
      <c r="P17" s="127"/>
      <c r="Q17" s="127" t="s">
        <v>279</v>
      </c>
      <c r="R17" s="134"/>
      <c r="S17" s="134"/>
    </row>
    <row r="18" spans="1:19">
      <c r="A18" s="144" t="s">
        <v>452</v>
      </c>
      <c r="B18" s="119" t="s">
        <v>453</v>
      </c>
      <c r="C18" s="127">
        <v>127375</v>
      </c>
      <c r="D18" s="127"/>
      <c r="E18" s="127">
        <v>0</v>
      </c>
      <c r="F18" s="127"/>
      <c r="G18" s="127">
        <v>139685</v>
      </c>
      <c r="H18" s="127"/>
      <c r="I18" s="127">
        <v>854307</v>
      </c>
      <c r="J18" s="127"/>
      <c r="K18" s="127">
        <v>128857</v>
      </c>
      <c r="L18" s="127"/>
      <c r="M18" s="127">
        <v>0</v>
      </c>
      <c r="N18" s="127"/>
      <c r="O18" s="127">
        <v>134900</v>
      </c>
      <c r="P18" s="127"/>
      <c r="Q18" s="127">
        <v>0</v>
      </c>
      <c r="R18" s="134"/>
      <c r="S18" s="134"/>
    </row>
    <row r="19" spans="1:19">
      <c r="A19" s="144" t="s">
        <v>454</v>
      </c>
      <c r="B19" s="119" t="s">
        <v>455</v>
      </c>
      <c r="C19" s="127" t="s">
        <v>279</v>
      </c>
      <c r="D19" s="127"/>
      <c r="E19" s="127">
        <v>0</v>
      </c>
      <c r="F19" s="127"/>
      <c r="G19" s="127" t="s">
        <v>279</v>
      </c>
      <c r="H19" s="127"/>
      <c r="I19" s="127" t="s">
        <v>279</v>
      </c>
      <c r="J19" s="127"/>
      <c r="K19" s="127" t="s">
        <v>279</v>
      </c>
      <c r="L19" s="127"/>
      <c r="M19" s="127" t="s">
        <v>279</v>
      </c>
      <c r="N19" s="127"/>
      <c r="O19" s="127" t="s">
        <v>279</v>
      </c>
      <c r="P19" s="127"/>
      <c r="Q19" s="127">
        <v>0</v>
      </c>
      <c r="R19" s="134"/>
      <c r="S19" s="134"/>
    </row>
    <row r="20" spans="1:19">
      <c r="A20" s="144" t="s">
        <v>456</v>
      </c>
      <c r="B20" s="119" t="s">
        <v>457</v>
      </c>
      <c r="C20" s="127">
        <v>0</v>
      </c>
      <c r="D20" s="127"/>
      <c r="E20" s="127">
        <v>0</v>
      </c>
      <c r="F20" s="127"/>
      <c r="G20" s="127" t="s">
        <v>279</v>
      </c>
      <c r="H20" s="127"/>
      <c r="I20" s="127" t="s">
        <v>279</v>
      </c>
      <c r="J20" s="127"/>
      <c r="K20" s="127" t="s">
        <v>279</v>
      </c>
      <c r="L20" s="127"/>
      <c r="M20" s="127">
        <v>-13759</v>
      </c>
      <c r="N20" s="127"/>
      <c r="O20" s="127">
        <v>0</v>
      </c>
      <c r="P20" s="127"/>
      <c r="Q20" s="127">
        <v>-4299</v>
      </c>
      <c r="R20" s="134"/>
      <c r="S20" s="134"/>
    </row>
    <row r="21" spans="1:19">
      <c r="A21" s="144" t="s">
        <v>458</v>
      </c>
      <c r="B21" s="119" t="s">
        <v>459</v>
      </c>
      <c r="C21" s="127">
        <v>0</v>
      </c>
      <c r="D21" s="127"/>
      <c r="E21" s="127">
        <v>0</v>
      </c>
      <c r="F21" s="127"/>
      <c r="G21" s="127">
        <v>5707</v>
      </c>
      <c r="H21" s="127"/>
      <c r="I21" s="127">
        <v>5707</v>
      </c>
      <c r="J21" s="127"/>
      <c r="K21" s="127">
        <v>0</v>
      </c>
      <c r="L21" s="127"/>
      <c r="M21" s="127">
        <v>0</v>
      </c>
      <c r="N21" s="127"/>
      <c r="O21" s="127">
        <v>0</v>
      </c>
      <c r="P21" s="127"/>
      <c r="Q21" s="127">
        <v>0</v>
      </c>
      <c r="R21" s="134"/>
      <c r="S21" s="134"/>
    </row>
    <row r="22" spans="1:19">
      <c r="A22" s="144" t="s">
        <v>460</v>
      </c>
      <c r="B22" s="119" t="s">
        <v>461</v>
      </c>
      <c r="C22" s="127" t="s">
        <v>279</v>
      </c>
      <c r="D22" s="127"/>
      <c r="E22" s="127" t="s">
        <v>279</v>
      </c>
      <c r="F22" s="127"/>
      <c r="G22" s="127" t="s">
        <v>279</v>
      </c>
      <c r="H22" s="127"/>
      <c r="I22" s="127" t="s">
        <v>279</v>
      </c>
      <c r="J22" s="127"/>
      <c r="K22" s="127" t="s">
        <v>279</v>
      </c>
      <c r="L22" s="127"/>
      <c r="M22" s="127" t="s">
        <v>279</v>
      </c>
      <c r="N22" s="127"/>
      <c r="O22" s="127" t="s">
        <v>279</v>
      </c>
      <c r="P22" s="127"/>
      <c r="Q22" s="127" t="s">
        <v>279</v>
      </c>
      <c r="R22" s="134"/>
      <c r="S22" s="134"/>
    </row>
    <row r="23" spans="1:19">
      <c r="A23" s="144" t="s">
        <v>462</v>
      </c>
      <c r="B23" s="119" t="s">
        <v>463</v>
      </c>
      <c r="C23" s="127" t="s">
        <v>279</v>
      </c>
      <c r="D23" s="127"/>
      <c r="E23" s="127" t="s">
        <v>279</v>
      </c>
      <c r="F23" s="127"/>
      <c r="G23" s="127" t="s">
        <v>279</v>
      </c>
      <c r="H23" s="127"/>
      <c r="I23" s="127" t="s">
        <v>279</v>
      </c>
      <c r="J23" s="127"/>
      <c r="K23" s="127" t="s">
        <v>279</v>
      </c>
      <c r="L23" s="127"/>
      <c r="M23" s="127" t="s">
        <v>279</v>
      </c>
      <c r="N23" s="127"/>
      <c r="O23" s="127" t="s">
        <v>279</v>
      </c>
      <c r="P23" s="127"/>
      <c r="Q23" s="127" t="s">
        <v>279</v>
      </c>
      <c r="R23" s="134"/>
      <c r="S23" s="134"/>
    </row>
    <row r="24" spans="1:19">
      <c r="A24" s="144" t="s">
        <v>464</v>
      </c>
      <c r="B24" s="119" t="s">
        <v>465</v>
      </c>
      <c r="C24" s="127">
        <v>5126319</v>
      </c>
      <c r="D24" s="127"/>
      <c r="E24" s="127">
        <v>0</v>
      </c>
      <c r="F24" s="127"/>
      <c r="G24" s="127">
        <v>8425375</v>
      </c>
      <c r="H24" s="127"/>
      <c r="I24" s="127">
        <v>26653156</v>
      </c>
      <c r="J24" s="127"/>
      <c r="K24" s="127">
        <v>3913069</v>
      </c>
      <c r="L24" s="127"/>
      <c r="M24" s="127">
        <v>0</v>
      </c>
      <c r="N24" s="127"/>
      <c r="O24" s="127">
        <v>5132170</v>
      </c>
      <c r="P24" s="127"/>
      <c r="Q24" s="127">
        <v>0</v>
      </c>
      <c r="R24" s="134"/>
      <c r="S24" s="134"/>
    </row>
    <row r="25" spans="1:19">
      <c r="A25" s="144" t="s">
        <v>466</v>
      </c>
      <c r="B25" s="119" t="s">
        <v>467</v>
      </c>
      <c r="C25" s="127" t="s">
        <v>279</v>
      </c>
      <c r="D25" s="127"/>
      <c r="E25" s="127" t="s">
        <v>279</v>
      </c>
      <c r="F25" s="127"/>
      <c r="G25" s="127" t="s">
        <v>279</v>
      </c>
      <c r="H25" s="127"/>
      <c r="I25" s="127">
        <v>0</v>
      </c>
      <c r="J25" s="127"/>
      <c r="K25" s="127" t="s">
        <v>279</v>
      </c>
      <c r="L25" s="127"/>
      <c r="M25" s="127">
        <v>0</v>
      </c>
      <c r="N25" s="127"/>
      <c r="O25" s="127" t="s">
        <v>279</v>
      </c>
      <c r="P25" s="127"/>
      <c r="Q25" s="127">
        <v>0</v>
      </c>
      <c r="R25" s="134"/>
      <c r="S25" s="134"/>
    </row>
    <row r="26" spans="1:19">
      <c r="A26" s="144" t="s">
        <v>468</v>
      </c>
      <c r="B26" s="119" t="s">
        <v>469</v>
      </c>
      <c r="C26" s="127">
        <v>0</v>
      </c>
      <c r="D26" s="127"/>
      <c r="E26" s="127">
        <v>0</v>
      </c>
      <c r="F26" s="127"/>
      <c r="G26" s="127">
        <v>-571400</v>
      </c>
      <c r="H26" s="127"/>
      <c r="I26" s="127">
        <v>-918000</v>
      </c>
      <c r="J26" s="127"/>
      <c r="K26" s="127">
        <v>13</v>
      </c>
      <c r="L26" s="127"/>
      <c r="M26" s="127">
        <v>663</v>
      </c>
      <c r="N26" s="127"/>
      <c r="O26" s="127">
        <v>0</v>
      </c>
      <c r="P26" s="127"/>
      <c r="Q26" s="127">
        <v>0</v>
      </c>
      <c r="R26" s="134"/>
      <c r="S26" s="134"/>
    </row>
    <row r="27" spans="1:19">
      <c r="A27" s="144" t="s">
        <v>470</v>
      </c>
      <c r="B27" s="119" t="s">
        <v>471</v>
      </c>
      <c r="C27" s="127" t="s">
        <v>279</v>
      </c>
      <c r="D27" s="127"/>
      <c r="E27" s="127">
        <v>0</v>
      </c>
      <c r="F27" s="127"/>
      <c r="G27" s="127">
        <v>-18804</v>
      </c>
      <c r="H27" s="127"/>
      <c r="I27" s="127">
        <v>3565188</v>
      </c>
      <c r="J27" s="127"/>
      <c r="K27" s="127" t="s">
        <v>279</v>
      </c>
      <c r="L27" s="127"/>
      <c r="M27" s="127">
        <v>0</v>
      </c>
      <c r="N27" s="127"/>
      <c r="O27" s="127" t="s">
        <v>279</v>
      </c>
      <c r="P27" s="127"/>
      <c r="Q27" s="127">
        <v>0</v>
      </c>
      <c r="R27" s="134"/>
      <c r="S27" s="134"/>
    </row>
    <row r="28" spans="1:19">
      <c r="A28" s="144" t="s">
        <v>472</v>
      </c>
      <c r="B28" s="119" t="s">
        <v>473</v>
      </c>
      <c r="C28" s="127">
        <v>0</v>
      </c>
      <c r="D28" s="127"/>
      <c r="E28" s="127">
        <v>0</v>
      </c>
      <c r="F28" s="127"/>
      <c r="G28" s="127" t="s">
        <v>279</v>
      </c>
      <c r="H28" s="127"/>
      <c r="I28" s="127" t="s">
        <v>279</v>
      </c>
      <c r="J28" s="127"/>
      <c r="K28" s="127" t="s">
        <v>279</v>
      </c>
      <c r="L28" s="127"/>
      <c r="M28" s="127" t="s">
        <v>279</v>
      </c>
      <c r="N28" s="127"/>
      <c r="O28" s="127">
        <v>0</v>
      </c>
      <c r="P28" s="127"/>
      <c r="Q28" s="127">
        <v>0</v>
      </c>
      <c r="R28" s="134"/>
      <c r="S28" s="134"/>
    </row>
    <row r="29" spans="1:19">
      <c r="A29" s="144" t="s">
        <v>474</v>
      </c>
      <c r="B29" s="119" t="s">
        <v>475</v>
      </c>
      <c r="C29" s="127" t="s">
        <v>279</v>
      </c>
      <c r="D29" s="127"/>
      <c r="E29" s="127" t="s">
        <v>279</v>
      </c>
      <c r="F29" s="127"/>
      <c r="G29" s="127" t="s">
        <v>279</v>
      </c>
      <c r="H29" s="127"/>
      <c r="I29" s="127" t="s">
        <v>279</v>
      </c>
      <c r="J29" s="127"/>
      <c r="K29" s="127" t="s">
        <v>279</v>
      </c>
      <c r="L29" s="127"/>
      <c r="M29" s="127" t="s">
        <v>279</v>
      </c>
      <c r="N29" s="127"/>
      <c r="O29" s="127" t="s">
        <v>279</v>
      </c>
      <c r="P29" s="127"/>
      <c r="Q29" s="127" t="s">
        <v>279</v>
      </c>
      <c r="R29" s="134"/>
      <c r="S29" s="134"/>
    </row>
    <row r="30" spans="1:19">
      <c r="A30" s="144" t="s">
        <v>476</v>
      </c>
      <c r="B30" s="119" t="s">
        <v>477</v>
      </c>
      <c r="C30" s="127" t="s">
        <v>279</v>
      </c>
      <c r="D30" s="127"/>
      <c r="E30" s="127" t="s">
        <v>279</v>
      </c>
      <c r="F30" s="127"/>
      <c r="G30" s="127" t="s">
        <v>279</v>
      </c>
      <c r="H30" s="127"/>
      <c r="I30" s="127" t="s">
        <v>279</v>
      </c>
      <c r="J30" s="127"/>
      <c r="K30" s="127" t="s">
        <v>279</v>
      </c>
      <c r="L30" s="127"/>
      <c r="M30" s="127" t="s">
        <v>279</v>
      </c>
      <c r="N30" s="127"/>
      <c r="O30" s="127" t="s">
        <v>279</v>
      </c>
      <c r="P30" s="127"/>
      <c r="Q30" s="127" t="s">
        <v>279</v>
      </c>
      <c r="R30" s="134"/>
      <c r="S30" s="134"/>
    </row>
    <row r="31" spans="1:19">
      <c r="A31" s="144" t="s">
        <v>478</v>
      </c>
      <c r="B31" s="119" t="s">
        <v>490</v>
      </c>
      <c r="C31" s="127">
        <v>5130</v>
      </c>
      <c r="D31" s="127"/>
      <c r="E31" s="127">
        <v>10897</v>
      </c>
      <c r="F31" s="127"/>
      <c r="G31" s="127" t="s">
        <v>279</v>
      </c>
      <c r="H31" s="127"/>
      <c r="I31" s="127">
        <v>5992</v>
      </c>
      <c r="J31" s="127"/>
      <c r="K31" s="127" t="s">
        <v>279</v>
      </c>
      <c r="L31" s="127"/>
      <c r="M31" s="127">
        <v>6857</v>
      </c>
      <c r="N31" s="127"/>
      <c r="O31" s="127">
        <v>0</v>
      </c>
      <c r="P31" s="127"/>
      <c r="Q31" s="127">
        <v>5992</v>
      </c>
      <c r="R31" s="134"/>
      <c r="S31" s="134"/>
    </row>
    <row r="32" spans="1:19">
      <c r="A32" s="144" t="s">
        <v>479</v>
      </c>
      <c r="B32" s="119" t="s">
        <v>487</v>
      </c>
      <c r="C32" s="127" t="s">
        <v>279</v>
      </c>
      <c r="D32" s="127"/>
      <c r="E32" s="127">
        <v>7156411</v>
      </c>
      <c r="F32" s="127"/>
      <c r="G32" s="127" t="s">
        <v>279</v>
      </c>
      <c r="H32" s="127"/>
      <c r="I32" s="127">
        <v>9052490</v>
      </c>
      <c r="J32" s="127"/>
      <c r="K32" s="127" t="s">
        <v>279</v>
      </c>
      <c r="L32" s="127"/>
      <c r="M32" s="127">
        <v>12317853</v>
      </c>
      <c r="N32" s="127"/>
      <c r="O32" s="127">
        <v>0</v>
      </c>
      <c r="P32" s="127"/>
      <c r="Q32" s="127">
        <v>6976390</v>
      </c>
      <c r="R32" s="134"/>
      <c r="S32" s="134"/>
    </row>
    <row r="33" spans="1:19">
      <c r="A33" s="144" t="s">
        <v>480</v>
      </c>
      <c r="B33" s="119" t="s">
        <v>488</v>
      </c>
      <c r="C33" s="127" t="s">
        <v>279</v>
      </c>
      <c r="D33" s="127"/>
      <c r="E33" s="127">
        <v>0</v>
      </c>
      <c r="F33" s="127"/>
      <c r="G33" s="127" t="s">
        <v>279</v>
      </c>
      <c r="H33" s="127"/>
      <c r="I33" s="127">
        <v>1293</v>
      </c>
      <c r="J33" s="127"/>
      <c r="K33" s="127" t="s">
        <v>279</v>
      </c>
      <c r="L33" s="127"/>
      <c r="M33" s="127">
        <v>137</v>
      </c>
      <c r="N33" s="127"/>
      <c r="O33" s="127">
        <v>0</v>
      </c>
      <c r="P33" s="127"/>
      <c r="Q33" s="127">
        <v>1293</v>
      </c>
      <c r="R33" s="134"/>
      <c r="S33" s="134"/>
    </row>
    <row r="34" spans="1:19">
      <c r="A34" s="144" t="s">
        <v>481</v>
      </c>
      <c r="B34" s="119" t="s">
        <v>489</v>
      </c>
      <c r="C34" s="127" t="s">
        <v>279</v>
      </c>
      <c r="D34" s="127"/>
      <c r="E34" s="127">
        <v>21165955</v>
      </c>
      <c r="F34" s="127"/>
      <c r="G34" s="127" t="s">
        <v>279</v>
      </c>
      <c r="H34" s="127"/>
      <c r="I34" s="127">
        <v>20633522</v>
      </c>
      <c r="J34" s="127"/>
      <c r="K34" s="127" t="s">
        <v>279</v>
      </c>
      <c r="L34" s="127"/>
      <c r="M34" s="127">
        <v>12553765</v>
      </c>
      <c r="N34" s="127"/>
      <c r="O34" s="127" t="s">
        <v>279</v>
      </c>
      <c r="P34" s="127"/>
      <c r="Q34" s="127">
        <v>20633522</v>
      </c>
      <c r="R34" s="134"/>
      <c r="S34" s="134"/>
    </row>
    <row r="35" spans="1:19">
      <c r="A35" s="125"/>
      <c r="B35" s="125"/>
      <c r="C35" s="131"/>
      <c r="D35" s="131"/>
      <c r="E35" s="131"/>
      <c r="F35" s="131"/>
      <c r="G35" s="131"/>
      <c r="H35" s="131"/>
      <c r="I35" s="131"/>
      <c r="J35" s="131"/>
      <c r="K35" s="131"/>
      <c r="L35" s="131"/>
      <c r="M35" s="131"/>
      <c r="N35" s="131"/>
      <c r="O35" s="131"/>
      <c r="P35" s="131"/>
      <c r="Q35" s="131"/>
      <c r="R35" s="134"/>
      <c r="S35" s="134">
        <f>E35-Q35</f>
        <v>0</v>
      </c>
    </row>
    <row r="36" spans="1:19" ht="13.5" thickBot="1">
      <c r="A36" s="132"/>
      <c r="B36" s="132"/>
      <c r="C36" s="150">
        <f>SUM(C11:C34)+C6-C7+C8+C9-C10</f>
        <v>5567688</v>
      </c>
      <c r="D36" s="133"/>
      <c r="E36" s="149">
        <f>SUM(E11:E34)+E6-E7+E8+E9-E10+1000</f>
        <v>29411654</v>
      </c>
      <c r="F36" s="133"/>
      <c r="G36" s="150">
        <f>SUM(G11:G34)+G6-G7+G8+G9-G10</f>
        <v>8291082</v>
      </c>
      <c r="H36" s="133"/>
      <c r="I36" s="149">
        <f>SUM(I11:I34)+I6-I7+I8+I9-I10</f>
        <v>61751235</v>
      </c>
      <c r="J36" s="133"/>
      <c r="K36" s="150">
        <f>SUM(K11:K34)+K6-K7+K8+K9-K10</f>
        <v>4479906</v>
      </c>
      <c r="L36" s="133"/>
      <c r="M36" s="149">
        <f>SUM(M11:M34)+M6-M7+M8+M9-M10</f>
        <v>26217356</v>
      </c>
      <c r="N36" s="133"/>
      <c r="O36" s="150">
        <f>SUM(O11:O34)+O6-O7+O8+O9-O10</f>
        <v>5575505</v>
      </c>
      <c r="P36" s="133"/>
      <c r="Q36" s="149">
        <f>SUM(Q11:Q34)+Q6-Q7+Q8+Q9-Q10</f>
        <v>28687861</v>
      </c>
      <c r="R36" s="134"/>
      <c r="S36" s="134">
        <f>E36-Q36</f>
        <v>723793</v>
      </c>
    </row>
    <row r="37" spans="1:19" ht="13.5" thickTop="1">
      <c r="A37" s="132"/>
      <c r="B37" s="132"/>
      <c r="C37" s="134"/>
      <c r="D37" s="134"/>
      <c r="E37" s="134"/>
      <c r="F37" s="134"/>
      <c r="G37" s="134"/>
      <c r="H37" s="134"/>
      <c r="I37" s="134"/>
      <c r="J37" s="134"/>
      <c r="K37" s="134"/>
      <c r="L37" s="134"/>
      <c r="M37" s="134"/>
      <c r="N37" s="134"/>
      <c r="O37" s="134"/>
      <c r="P37" s="134"/>
      <c r="Q37" s="134"/>
      <c r="R37" s="134"/>
      <c r="S37" s="134"/>
    </row>
    <row r="38" spans="1:19">
      <c r="A38" s="132"/>
      <c r="B38" s="132"/>
      <c r="C38" s="134"/>
      <c r="D38" s="134"/>
      <c r="E38" s="134"/>
      <c r="F38" s="134"/>
      <c r="G38" s="134"/>
      <c r="H38" s="134"/>
      <c r="I38" s="134"/>
      <c r="J38" s="134"/>
      <c r="K38" s="134"/>
      <c r="L38" s="134"/>
      <c r="M38" s="134"/>
      <c r="N38" s="134"/>
      <c r="O38" s="134"/>
      <c r="P38" s="134"/>
      <c r="Q38" s="134"/>
      <c r="R38" s="134"/>
      <c r="S38" s="134"/>
    </row>
    <row r="39" spans="1:19">
      <c r="A39" s="132"/>
      <c r="B39" s="136" t="s">
        <v>59</v>
      </c>
      <c r="C39" s="147">
        <f>C13+C12</f>
        <v>0</v>
      </c>
      <c r="D39" s="134"/>
      <c r="E39" s="148">
        <f>E13+E12</f>
        <v>63408</v>
      </c>
      <c r="F39" s="134"/>
      <c r="G39" s="147">
        <f>G13+G12</f>
        <v>0</v>
      </c>
      <c r="H39" s="134"/>
      <c r="I39" s="148">
        <f t="shared" ref="I39:Q39" si="0">I13+I12</f>
        <v>6807</v>
      </c>
      <c r="J39" s="134"/>
      <c r="K39" s="147">
        <f>K13+K12</f>
        <v>156460</v>
      </c>
      <c r="L39" s="134"/>
      <c r="M39" s="148">
        <f t="shared" si="0"/>
        <v>158760</v>
      </c>
      <c r="N39" s="134"/>
      <c r="O39" s="147">
        <f t="shared" si="0"/>
        <v>0</v>
      </c>
      <c r="P39" s="134"/>
      <c r="Q39" s="148">
        <f t="shared" si="0"/>
        <v>6797</v>
      </c>
      <c r="R39" s="134"/>
      <c r="S39" s="134"/>
    </row>
    <row r="40" spans="1:19">
      <c r="A40" s="132"/>
      <c r="B40" s="136" t="s">
        <v>60</v>
      </c>
      <c r="C40" s="147">
        <f>C6-C7+C8+C9-C10</f>
        <v>308864</v>
      </c>
      <c r="D40" s="134"/>
      <c r="E40" s="148">
        <f>E6-E7+E8+E9-E10</f>
        <v>1013422</v>
      </c>
      <c r="F40" s="134"/>
      <c r="G40" s="147">
        <f>G6-G7+G8+G9-G10</f>
        <v>310502</v>
      </c>
      <c r="H40" s="134"/>
      <c r="I40" s="148">
        <f t="shared" ref="I40:Q40" si="1">I6-I7+I8+I9-I10</f>
        <v>959721</v>
      </c>
      <c r="J40" s="134"/>
      <c r="K40" s="147">
        <f t="shared" si="1"/>
        <v>281416</v>
      </c>
      <c r="L40" s="134"/>
      <c r="M40" s="148">
        <f t="shared" si="1"/>
        <v>933411</v>
      </c>
      <c r="N40" s="134"/>
      <c r="O40" s="147">
        <f t="shared" si="1"/>
        <v>308405</v>
      </c>
      <c r="P40" s="134"/>
      <c r="Q40" s="148">
        <f t="shared" si="1"/>
        <v>952101</v>
      </c>
      <c r="R40" s="134"/>
      <c r="S40" s="134"/>
    </row>
    <row r="41" spans="1:19">
      <c r="A41" s="132"/>
      <c r="B41" s="136" t="s">
        <v>269</v>
      </c>
      <c r="C41" s="147">
        <f>SUM(C15:C30)+C11</f>
        <v>5253694</v>
      </c>
      <c r="D41" s="134"/>
      <c r="E41" s="148">
        <f>SUM(E15:E30)+E11</f>
        <v>561</v>
      </c>
      <c r="F41" s="134"/>
      <c r="G41" s="147">
        <f>SUM(G15:G30)+G11</f>
        <v>7980580</v>
      </c>
      <c r="H41" s="134"/>
      <c r="I41" s="148">
        <f t="shared" ref="I41:Q41" si="2">SUM(I15:I30)+I11</f>
        <v>31091410</v>
      </c>
      <c r="J41" s="134"/>
      <c r="K41" s="147">
        <f t="shared" si="2"/>
        <v>4042030</v>
      </c>
      <c r="L41" s="134"/>
      <c r="M41" s="148">
        <f t="shared" si="2"/>
        <v>246573</v>
      </c>
      <c r="N41" s="134"/>
      <c r="O41" s="147">
        <f t="shared" si="2"/>
        <v>5267100</v>
      </c>
      <c r="P41" s="134"/>
      <c r="Q41" s="148">
        <f t="shared" si="2"/>
        <v>111766</v>
      </c>
      <c r="R41" s="134"/>
      <c r="S41" s="134"/>
    </row>
    <row r="42" spans="1:19">
      <c r="A42" s="132"/>
      <c r="B42" s="136" t="s">
        <v>482</v>
      </c>
      <c r="C42" s="147">
        <f>SUM(C31:C34)</f>
        <v>5130</v>
      </c>
      <c r="D42" s="134"/>
      <c r="E42" s="148">
        <f>SUM(E31:E34)+1000</f>
        <v>28334263</v>
      </c>
      <c r="F42" s="134"/>
      <c r="G42" s="147">
        <f>SUM(G31:G34)</f>
        <v>0</v>
      </c>
      <c r="H42" s="134"/>
      <c r="I42" s="148">
        <f t="shared" ref="I42:Q42" si="3">SUM(I31:I34)</f>
        <v>29693297</v>
      </c>
      <c r="J42" s="134"/>
      <c r="K42" s="147">
        <f t="shared" si="3"/>
        <v>0</v>
      </c>
      <c r="L42" s="134"/>
      <c r="M42" s="148">
        <f t="shared" si="3"/>
        <v>24878612</v>
      </c>
      <c r="N42" s="134"/>
      <c r="O42" s="147">
        <f t="shared" si="3"/>
        <v>0</v>
      </c>
      <c r="P42" s="134"/>
      <c r="Q42" s="148">
        <f t="shared" si="3"/>
        <v>27617197</v>
      </c>
      <c r="R42" s="134"/>
      <c r="S42" s="134"/>
    </row>
    <row r="43" spans="1:19">
      <c r="A43" s="132"/>
      <c r="B43" s="136" t="s">
        <v>32</v>
      </c>
      <c r="C43" s="147">
        <f>SUM(C39:C42)</f>
        <v>5567688</v>
      </c>
      <c r="D43" s="134"/>
      <c r="E43" s="148">
        <f>SUM(E39:E42)</f>
        <v>29411654</v>
      </c>
      <c r="F43" s="134"/>
      <c r="G43" s="147">
        <f>SUM(G39:G42)</f>
        <v>8291082</v>
      </c>
      <c r="H43" s="134"/>
      <c r="I43" s="148">
        <f>SUM(I39:I42)</f>
        <v>61751235</v>
      </c>
      <c r="J43" s="134"/>
      <c r="K43" s="147">
        <f>SUM(K39:K42)</f>
        <v>4479906</v>
      </c>
      <c r="L43" s="134"/>
      <c r="M43" s="148">
        <f>SUM(M39:M42)</f>
        <v>26217356</v>
      </c>
      <c r="N43" s="134"/>
      <c r="O43" s="147">
        <f>SUM(O39:O42)</f>
        <v>5575505</v>
      </c>
      <c r="P43" s="134"/>
      <c r="Q43" s="148">
        <f>SUM(Q39:Q42)</f>
        <v>28687861</v>
      </c>
      <c r="R43" s="134"/>
      <c r="S43" s="134"/>
    </row>
    <row r="44" spans="1:19">
      <c r="A44" s="132"/>
      <c r="B44" s="132"/>
      <c r="C44" s="134"/>
      <c r="D44" s="134"/>
      <c r="E44" s="134"/>
      <c r="F44" s="134"/>
      <c r="G44" s="134"/>
      <c r="H44" s="134"/>
      <c r="I44" s="134"/>
      <c r="J44" s="134"/>
      <c r="K44" s="134"/>
      <c r="L44" s="134"/>
      <c r="M44" s="134"/>
      <c r="N44" s="134"/>
      <c r="O44" s="134"/>
      <c r="P44" s="134"/>
      <c r="Q44" s="134"/>
      <c r="R44" s="134"/>
      <c r="S44" s="134"/>
    </row>
    <row r="45" spans="1:19" ht="13.5" thickBot="1">
      <c r="A45" s="132"/>
      <c r="B45" s="136" t="s">
        <v>427</v>
      </c>
      <c r="C45" s="150">
        <f>C43-C36</f>
        <v>0</v>
      </c>
      <c r="D45" s="133">
        <f>D43-D36</f>
        <v>0</v>
      </c>
      <c r="E45" s="149">
        <f>E43-E36</f>
        <v>0</v>
      </c>
      <c r="F45" s="133"/>
      <c r="G45" s="150">
        <f>G43-G36</f>
        <v>0</v>
      </c>
      <c r="H45" s="133"/>
      <c r="I45" s="149">
        <f>I43-I36</f>
        <v>0</v>
      </c>
      <c r="J45" s="133"/>
      <c r="K45" s="150">
        <f t="shared" ref="K45:Q45" si="4">K43-K36</f>
        <v>0</v>
      </c>
      <c r="L45" s="133"/>
      <c r="M45" s="149">
        <f t="shared" si="4"/>
        <v>0</v>
      </c>
      <c r="N45" s="133"/>
      <c r="O45" s="150">
        <f t="shared" si="4"/>
        <v>0</v>
      </c>
      <c r="P45" s="133"/>
      <c r="Q45" s="149">
        <f t="shared" si="4"/>
        <v>0</v>
      </c>
      <c r="R45" s="134"/>
      <c r="S45" s="134"/>
    </row>
    <row r="46" spans="1:19" ht="13.5" thickTop="1"/>
  </sheetData>
  <phoneticPr fontId="0" type="noConversion"/>
  <pageMargins left="0.75" right="0.75" top="1" bottom="1" header="0.5" footer="0.5"/>
  <pageSetup paperSize="9" scale="61"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127"/>
  <sheetViews>
    <sheetView showGridLines="0" workbookViewId="0">
      <selection activeCell="J27" sqref="J27"/>
    </sheetView>
  </sheetViews>
  <sheetFormatPr defaultRowHeight="12.75"/>
  <cols>
    <col min="1" max="1" width="50.7109375" customWidth="1"/>
    <col min="2" max="3" width="10.7109375" customWidth="1"/>
    <col min="4" max="4" width="2.7109375" customWidth="1"/>
    <col min="5" max="6" width="10.7109375" customWidth="1"/>
  </cols>
  <sheetData>
    <row r="1" spans="1:13" ht="15.75">
      <c r="A1" s="704" t="s">
        <v>69</v>
      </c>
      <c r="B1" s="704"/>
      <c r="C1" s="704"/>
      <c r="D1" s="704"/>
      <c r="E1" s="704"/>
      <c r="F1" s="704"/>
    </row>
    <row r="2" spans="1:13">
      <c r="A2" s="705" t="s">
        <v>120</v>
      </c>
      <c r="B2" s="705"/>
      <c r="C2" s="705"/>
      <c r="D2" s="705"/>
      <c r="E2" s="705"/>
      <c r="F2" s="705"/>
    </row>
    <row r="3" spans="1:13" ht="3" customHeight="1">
      <c r="A3" s="62"/>
      <c r="B3" s="62"/>
      <c r="C3" s="62"/>
      <c r="D3" s="62"/>
      <c r="E3" s="62"/>
      <c r="F3" s="62"/>
    </row>
    <row r="4" spans="1:13">
      <c r="A4" s="27"/>
      <c r="B4" s="741" t="s">
        <v>493</v>
      </c>
      <c r="C4" s="741"/>
      <c r="D4" s="109"/>
      <c r="E4" s="741" t="s">
        <v>262</v>
      </c>
      <c r="F4" s="741"/>
    </row>
    <row r="5" spans="1:13">
      <c r="A5" s="12"/>
      <c r="B5" s="100" t="s">
        <v>498</v>
      </c>
      <c r="C5" s="101"/>
      <c r="D5" s="101"/>
      <c r="E5" s="102" t="s">
        <v>498</v>
      </c>
      <c r="F5" s="101"/>
    </row>
    <row r="6" spans="1:13">
      <c r="A6" s="12"/>
      <c r="B6" s="100" t="s">
        <v>70</v>
      </c>
      <c r="C6" s="102" t="s">
        <v>495</v>
      </c>
      <c r="D6" s="103"/>
      <c r="E6" s="102" t="s">
        <v>70</v>
      </c>
      <c r="F6" s="102"/>
    </row>
    <row r="7" spans="1:13">
      <c r="A7" s="12"/>
      <c r="B7" s="104" t="s">
        <v>494</v>
      </c>
      <c r="C7" s="102" t="s">
        <v>499</v>
      </c>
      <c r="D7" s="102"/>
      <c r="E7" s="105" t="s">
        <v>494</v>
      </c>
      <c r="F7" s="102" t="s">
        <v>265</v>
      </c>
    </row>
    <row r="8" spans="1:13">
      <c r="A8" s="12"/>
      <c r="B8" s="106" t="s">
        <v>0</v>
      </c>
      <c r="C8" s="103" t="s">
        <v>0</v>
      </c>
      <c r="D8" s="103"/>
      <c r="E8" s="103" t="s">
        <v>0</v>
      </c>
      <c r="F8" s="103" t="s">
        <v>0</v>
      </c>
    </row>
    <row r="9" spans="1:13">
      <c r="A9" s="31" t="s">
        <v>71</v>
      </c>
      <c r="B9" s="36"/>
      <c r="C9" s="15"/>
      <c r="D9" s="15"/>
      <c r="E9" s="15"/>
      <c r="F9" s="15"/>
    </row>
    <row r="10" spans="1:13">
      <c r="A10" s="28" t="s">
        <v>72</v>
      </c>
      <c r="B10" s="87"/>
      <c r="C10" s="86"/>
      <c r="D10" s="86"/>
      <c r="E10" s="86"/>
      <c r="F10" s="86"/>
    </row>
    <row r="11" spans="1:13">
      <c r="A11" s="90" t="s">
        <v>73</v>
      </c>
      <c r="B11" s="96">
        <v>1306.386</v>
      </c>
      <c r="C11" s="97">
        <v>2636</v>
      </c>
      <c r="D11" s="97"/>
      <c r="E11" s="97">
        <v>1171.973</v>
      </c>
      <c r="F11" s="97">
        <v>2303</v>
      </c>
      <c r="M11" s="116"/>
    </row>
    <row r="12" spans="1:13" ht="3" customHeight="1">
      <c r="A12" s="28"/>
      <c r="B12" s="95"/>
      <c r="C12" s="94"/>
      <c r="D12" s="94"/>
      <c r="E12" s="94"/>
      <c r="F12" s="94"/>
      <c r="M12" s="116"/>
    </row>
    <row r="13" spans="1:13">
      <c r="A13" s="28" t="s">
        <v>74</v>
      </c>
      <c r="B13" s="95"/>
      <c r="C13" s="94"/>
      <c r="D13" s="94"/>
      <c r="E13" s="94"/>
      <c r="F13" s="94"/>
      <c r="M13" s="116"/>
    </row>
    <row r="14" spans="1:13">
      <c r="A14" s="90" t="s">
        <v>75</v>
      </c>
      <c r="B14" s="96">
        <v>514.93899999999996</v>
      </c>
      <c r="C14" s="97">
        <v>528</v>
      </c>
      <c r="D14" s="97"/>
      <c r="E14" s="97">
        <v>486.39800000000002</v>
      </c>
      <c r="F14" s="97">
        <v>528</v>
      </c>
      <c r="M14" s="116"/>
    </row>
    <row r="15" spans="1:13" ht="3" customHeight="1">
      <c r="A15" s="91"/>
      <c r="B15" s="95"/>
      <c r="C15" s="94"/>
      <c r="D15" s="94"/>
      <c r="E15" s="94"/>
      <c r="F15" s="94"/>
      <c r="M15" s="116"/>
    </row>
    <row r="16" spans="1:13">
      <c r="A16" s="91" t="s">
        <v>76</v>
      </c>
      <c r="B16" s="95">
        <v>600.91</v>
      </c>
      <c r="C16" s="94">
        <v>1254</v>
      </c>
      <c r="D16" s="94"/>
      <c r="E16" s="94">
        <v>690.31899999999996</v>
      </c>
      <c r="F16" s="94">
        <v>1552</v>
      </c>
      <c r="M16" s="116"/>
    </row>
    <row r="17" spans="1:13">
      <c r="A17" s="91" t="s">
        <v>77</v>
      </c>
      <c r="B17" s="95">
        <v>31.395</v>
      </c>
      <c r="C17" s="94">
        <v>46</v>
      </c>
      <c r="D17" s="94"/>
      <c r="E17" s="94">
        <v>52.212000000000003</v>
      </c>
      <c r="F17" s="94">
        <v>87</v>
      </c>
      <c r="M17" s="116"/>
    </row>
    <row r="18" spans="1:13">
      <c r="A18" s="90" t="s">
        <v>78</v>
      </c>
      <c r="B18" s="96">
        <v>632.30499999999995</v>
      </c>
      <c r="C18" s="97">
        <v>1300</v>
      </c>
      <c r="D18" s="97"/>
      <c r="E18" s="97">
        <v>742.53099999999995</v>
      </c>
      <c r="F18" s="97">
        <v>1639</v>
      </c>
      <c r="M18" s="116"/>
    </row>
    <row r="19" spans="1:13" ht="3" customHeight="1">
      <c r="A19" s="91"/>
      <c r="B19" s="95"/>
      <c r="C19" s="94"/>
      <c r="D19" s="94"/>
      <c r="E19" s="94"/>
      <c r="F19" s="94"/>
      <c r="M19" s="116"/>
    </row>
    <row r="20" spans="1:13">
      <c r="A20" s="91" t="s">
        <v>79</v>
      </c>
      <c r="B20" s="95">
        <v>0</v>
      </c>
      <c r="C20" s="94">
        <v>0</v>
      </c>
      <c r="D20" s="94"/>
      <c r="E20" s="94">
        <v>0</v>
      </c>
      <c r="F20" s="94">
        <v>0</v>
      </c>
      <c r="M20" s="116"/>
    </row>
    <row r="21" spans="1:13">
      <c r="A21" s="91" t="s">
        <v>80</v>
      </c>
      <c r="B21" s="95">
        <v>78.207999999999998</v>
      </c>
      <c r="C21" s="94">
        <v>79</v>
      </c>
      <c r="D21" s="94"/>
      <c r="E21" s="94">
        <v>67</v>
      </c>
      <c r="F21" s="94">
        <v>78</v>
      </c>
      <c r="M21" s="116"/>
    </row>
    <row r="22" spans="1:13">
      <c r="A22" s="91" t="s">
        <v>81</v>
      </c>
      <c r="B22" s="95">
        <v>134.59200000000001</v>
      </c>
      <c r="C22" s="94">
        <v>201</v>
      </c>
      <c r="D22" s="94"/>
      <c r="E22" s="94">
        <v>111.175</v>
      </c>
      <c r="F22" s="94">
        <v>169</v>
      </c>
      <c r="M22" s="116"/>
    </row>
    <row r="23" spans="1:13">
      <c r="A23" s="91" t="s">
        <v>82</v>
      </c>
      <c r="B23" s="95">
        <v>12.49</v>
      </c>
      <c r="C23" s="94">
        <v>25</v>
      </c>
      <c r="D23" s="94"/>
      <c r="E23" s="94">
        <v>15.15</v>
      </c>
      <c r="F23" s="94">
        <v>28</v>
      </c>
      <c r="M23" s="116"/>
    </row>
    <row r="24" spans="1:13">
      <c r="A24" s="90" t="s">
        <v>83</v>
      </c>
      <c r="B24" s="96">
        <v>225.38200000000001</v>
      </c>
      <c r="C24" s="97">
        <v>306</v>
      </c>
      <c r="D24" s="97"/>
      <c r="E24" s="97">
        <v>194.62</v>
      </c>
      <c r="F24" s="97">
        <v>275</v>
      </c>
      <c r="M24" s="116"/>
    </row>
    <row r="25" spans="1:13" ht="3" customHeight="1">
      <c r="A25" s="28"/>
      <c r="B25" s="95"/>
      <c r="C25" s="94"/>
      <c r="D25" s="94"/>
      <c r="E25" s="94"/>
      <c r="F25" s="94"/>
      <c r="M25" s="116"/>
    </row>
    <row r="26" spans="1:13">
      <c r="A26" s="28" t="s">
        <v>84</v>
      </c>
      <c r="B26" s="95"/>
      <c r="C26" s="94"/>
      <c r="D26" s="94"/>
      <c r="E26" s="94"/>
      <c r="F26" s="94"/>
      <c r="M26" s="116"/>
    </row>
    <row r="27" spans="1:13">
      <c r="A27" s="91" t="s">
        <v>85</v>
      </c>
      <c r="B27" s="95">
        <v>66.738</v>
      </c>
      <c r="C27" s="94">
        <v>133</v>
      </c>
      <c r="D27" s="94"/>
      <c r="E27" s="94">
        <v>63.24</v>
      </c>
      <c r="F27" s="94">
        <v>130</v>
      </c>
      <c r="M27" s="116"/>
    </row>
    <row r="28" spans="1:13">
      <c r="A28" s="91" t="s">
        <v>86</v>
      </c>
      <c r="B28" s="95">
        <v>0</v>
      </c>
      <c r="C28" s="94">
        <v>1</v>
      </c>
      <c r="D28" s="94"/>
      <c r="E28" s="94">
        <v>0</v>
      </c>
      <c r="F28" s="94">
        <v>0</v>
      </c>
      <c r="M28" s="116"/>
    </row>
    <row r="29" spans="1:13">
      <c r="A29" s="91" t="s">
        <v>87</v>
      </c>
      <c r="B29" s="95">
        <v>47.088000000000001</v>
      </c>
      <c r="C29" s="94">
        <v>112</v>
      </c>
      <c r="D29" s="94"/>
      <c r="E29" s="94">
        <v>46.12</v>
      </c>
      <c r="F29" s="94">
        <v>92</v>
      </c>
      <c r="M29" s="116"/>
    </row>
    <row r="30" spans="1:13">
      <c r="A30" s="91" t="s">
        <v>88</v>
      </c>
      <c r="B30" s="95">
        <v>17.728999999999999</v>
      </c>
      <c r="C30" s="94">
        <v>33</v>
      </c>
      <c r="D30" s="94"/>
      <c r="E30" s="94">
        <v>16.687999999999999</v>
      </c>
      <c r="F30" s="94">
        <v>32</v>
      </c>
      <c r="M30" s="116"/>
    </row>
    <row r="31" spans="1:13">
      <c r="A31" s="91" t="s">
        <v>31</v>
      </c>
      <c r="B31" s="95">
        <v>20</v>
      </c>
      <c r="C31" s="94">
        <v>0</v>
      </c>
      <c r="D31" s="94"/>
      <c r="E31" s="94">
        <v>0</v>
      </c>
      <c r="F31" s="94">
        <v>0</v>
      </c>
      <c r="M31" s="116"/>
    </row>
    <row r="32" spans="1:13">
      <c r="A32" s="90" t="s">
        <v>89</v>
      </c>
      <c r="B32" s="96">
        <v>151.72699999999998</v>
      </c>
      <c r="C32" s="97">
        <v>279</v>
      </c>
      <c r="D32" s="97"/>
      <c r="E32" s="97">
        <v>126.21300000000001</v>
      </c>
      <c r="F32" s="97">
        <v>254</v>
      </c>
      <c r="M32" s="116"/>
    </row>
    <row r="33" spans="1:13" ht="3" customHeight="1">
      <c r="A33" s="91"/>
      <c r="B33" s="95"/>
      <c r="C33" s="94"/>
      <c r="D33" s="94"/>
      <c r="E33" s="94"/>
      <c r="F33" s="94"/>
      <c r="M33" s="116"/>
    </row>
    <row r="34" spans="1:13">
      <c r="A34" s="91" t="s">
        <v>90</v>
      </c>
      <c r="B34" s="95">
        <v>224.84700000000001</v>
      </c>
      <c r="C34" s="94">
        <v>431</v>
      </c>
      <c r="D34" s="94"/>
      <c r="E34" s="94">
        <v>207.81700000000001</v>
      </c>
      <c r="F34" s="94">
        <v>404</v>
      </c>
      <c r="M34" s="116"/>
    </row>
    <row r="35" spans="1:13">
      <c r="A35" s="91" t="s">
        <v>31</v>
      </c>
      <c r="B35" s="95">
        <v>16.234999999999999</v>
      </c>
      <c r="C35" s="94">
        <v>22</v>
      </c>
      <c r="D35" s="94"/>
      <c r="E35" s="94">
        <v>10.699</v>
      </c>
      <c r="F35" s="94">
        <v>24</v>
      </c>
      <c r="M35" s="116"/>
    </row>
    <row r="36" spans="1:13">
      <c r="A36" s="90" t="s">
        <v>91</v>
      </c>
      <c r="B36" s="96">
        <v>241.08199999999999</v>
      </c>
      <c r="C36" s="97">
        <v>453</v>
      </c>
      <c r="D36" s="97"/>
      <c r="E36" s="97">
        <v>218.51600000000002</v>
      </c>
      <c r="F36" s="97">
        <v>428</v>
      </c>
      <c r="M36" s="116"/>
    </row>
    <row r="37" spans="1:13" ht="3" customHeight="1">
      <c r="A37" s="28"/>
      <c r="B37" s="95"/>
      <c r="C37" s="94"/>
      <c r="D37" s="94"/>
      <c r="E37" s="94"/>
      <c r="F37" s="94"/>
      <c r="M37" s="116"/>
    </row>
    <row r="38" spans="1:13">
      <c r="A38" s="28" t="s">
        <v>92</v>
      </c>
      <c r="B38" s="95"/>
      <c r="C38" s="94"/>
      <c r="D38" s="94"/>
      <c r="E38" s="94"/>
      <c r="F38" s="94"/>
      <c r="M38" s="116"/>
    </row>
    <row r="39" spans="1:13">
      <c r="A39" s="91" t="s">
        <v>93</v>
      </c>
      <c r="B39" s="95">
        <v>167.714</v>
      </c>
      <c r="C39" s="94">
        <v>350</v>
      </c>
      <c r="D39" s="94"/>
      <c r="E39" s="94">
        <v>158.82300000000001</v>
      </c>
      <c r="F39" s="94">
        <v>332</v>
      </c>
      <c r="M39" s="116"/>
    </row>
    <row r="40" spans="1:13">
      <c r="A40" s="91" t="s">
        <v>94</v>
      </c>
      <c r="B40" s="95">
        <v>1</v>
      </c>
      <c r="C40" s="94">
        <v>5</v>
      </c>
      <c r="D40" s="94"/>
      <c r="E40" s="94">
        <v>1.88</v>
      </c>
      <c r="F40" s="94">
        <v>5</v>
      </c>
      <c r="M40" s="116"/>
    </row>
    <row r="41" spans="1:13">
      <c r="A41" s="91" t="s">
        <v>95</v>
      </c>
      <c r="B41" s="95">
        <v>22.062000000000001</v>
      </c>
      <c r="C41" s="94">
        <v>45</v>
      </c>
      <c r="D41" s="94"/>
      <c r="E41" s="94">
        <v>21.183</v>
      </c>
      <c r="F41" s="94">
        <v>43</v>
      </c>
      <c r="M41" s="116"/>
    </row>
    <row r="42" spans="1:13">
      <c r="A42" s="91" t="s">
        <v>96</v>
      </c>
      <c r="B42" s="95">
        <v>270.39999999999998</v>
      </c>
      <c r="C42" s="94">
        <v>546</v>
      </c>
      <c r="D42" s="94"/>
      <c r="E42" s="94">
        <v>252.10499999999999</v>
      </c>
      <c r="F42" s="94">
        <v>516</v>
      </c>
      <c r="M42" s="116"/>
    </row>
    <row r="43" spans="1:13">
      <c r="A43" s="90" t="s">
        <v>97</v>
      </c>
      <c r="B43" s="96">
        <v>461.58699999999999</v>
      </c>
      <c r="C43" s="97">
        <v>946</v>
      </c>
      <c r="D43" s="97"/>
      <c r="E43" s="97">
        <v>433.99099999999999</v>
      </c>
      <c r="F43" s="97">
        <v>895</v>
      </c>
      <c r="M43" s="116"/>
    </row>
    <row r="44" spans="1:13" ht="3" customHeight="1">
      <c r="A44" s="90"/>
      <c r="B44" s="96"/>
      <c r="C44" s="97"/>
      <c r="D44" s="97"/>
      <c r="E44" s="97"/>
      <c r="F44" s="97"/>
      <c r="M44" s="116"/>
    </row>
    <row r="45" spans="1:13">
      <c r="A45" s="90" t="s">
        <v>268</v>
      </c>
      <c r="B45" s="96">
        <v>350</v>
      </c>
      <c r="C45" s="97">
        <v>0</v>
      </c>
      <c r="D45" s="97"/>
      <c r="E45" s="97">
        <v>0</v>
      </c>
      <c r="F45" s="97">
        <v>0</v>
      </c>
      <c r="M45" s="116"/>
    </row>
    <row r="46" spans="1:13" ht="3" customHeight="1">
      <c r="A46" s="28"/>
      <c r="B46" s="95"/>
      <c r="C46" s="94"/>
      <c r="D46" s="94"/>
      <c r="E46" s="94"/>
      <c r="F46" s="94"/>
      <c r="M46" s="116"/>
    </row>
    <row r="47" spans="1:13">
      <c r="A47" s="31" t="s">
        <v>98</v>
      </c>
      <c r="B47" s="98">
        <f>B11+B18+B24+B32+B36+B43+B45+B14</f>
        <v>3883.4079999999994</v>
      </c>
      <c r="C47" s="118">
        <f>C11+C18+C24+C32+C36+C43+C14-1</f>
        <v>6447</v>
      </c>
      <c r="D47" s="118"/>
      <c r="E47" s="118">
        <f>E11+E18+E24+E32+E36+E43+E14</f>
        <v>3374.2420000000002</v>
      </c>
      <c r="F47" s="118">
        <f>F11+F18+F24+F32+F36+F43+F14+2</f>
        <v>6324</v>
      </c>
      <c r="H47" s="92">
        <f>B47-'Table 1.1'!D10</f>
        <v>-2780.5920000000006</v>
      </c>
      <c r="I47" s="92">
        <f>C47-'Table 1.1'!E10</f>
        <v>-2047</v>
      </c>
      <c r="J47" s="92">
        <f>E47-'Table 1.1'!H10</f>
        <v>-3585.7579999999998</v>
      </c>
      <c r="K47" s="92">
        <f>F47-'Table 1.1'!I10</f>
        <v>-2745</v>
      </c>
      <c r="M47" s="116"/>
    </row>
    <row r="48" spans="1:13" ht="3" customHeight="1">
      <c r="A48" s="28"/>
      <c r="B48" s="95"/>
      <c r="C48" s="94"/>
      <c r="D48" s="94"/>
      <c r="E48" s="94"/>
      <c r="F48" s="94"/>
    </row>
    <row r="49" spans="1:6">
      <c r="A49" s="31" t="s">
        <v>99</v>
      </c>
      <c r="B49" s="95"/>
      <c r="C49" s="94"/>
      <c r="D49" s="94"/>
      <c r="E49" s="94"/>
      <c r="F49" s="94"/>
    </row>
    <row r="50" spans="1:6">
      <c r="A50" s="28" t="s">
        <v>100</v>
      </c>
      <c r="B50" s="95"/>
      <c r="C50" s="94"/>
      <c r="D50" s="94"/>
      <c r="E50" s="94"/>
      <c r="F50" s="94"/>
    </row>
    <row r="51" spans="1:6">
      <c r="A51" s="91" t="s">
        <v>245</v>
      </c>
      <c r="B51" s="95">
        <v>1667.077</v>
      </c>
      <c r="C51" s="94">
        <v>3270</v>
      </c>
      <c r="D51" s="94"/>
      <c r="E51" s="117">
        <v>1686.277</v>
      </c>
      <c r="F51" s="94">
        <v>3590</v>
      </c>
    </row>
    <row r="52" spans="1:6">
      <c r="A52" s="91" t="s">
        <v>246</v>
      </c>
      <c r="B52" s="95">
        <v>474.83</v>
      </c>
      <c r="C52" s="94">
        <v>869</v>
      </c>
      <c r="D52" s="94"/>
      <c r="E52" s="117">
        <v>343.56099999999998</v>
      </c>
      <c r="F52" s="94">
        <v>897</v>
      </c>
    </row>
    <row r="53" spans="1:6">
      <c r="A53" s="91" t="s">
        <v>247</v>
      </c>
      <c r="B53" s="95">
        <v>23.498999999999999</v>
      </c>
      <c r="C53" s="94">
        <v>48</v>
      </c>
      <c r="D53" s="94"/>
      <c r="E53" s="117">
        <v>21.686</v>
      </c>
      <c r="F53" s="94">
        <v>50</v>
      </c>
    </row>
    <row r="54" spans="1:6" ht="3" customHeight="1">
      <c r="A54" s="28"/>
      <c r="B54" s="95"/>
      <c r="C54" s="94"/>
      <c r="D54" s="94"/>
      <c r="E54" s="117"/>
      <c r="F54" s="94"/>
    </row>
    <row r="55" spans="1:6">
      <c r="A55" s="28" t="s">
        <v>248</v>
      </c>
      <c r="B55" s="95"/>
      <c r="C55" s="94"/>
      <c r="D55" s="94"/>
      <c r="E55" s="117"/>
      <c r="F55" s="94"/>
    </row>
    <row r="56" spans="1:6">
      <c r="A56" s="91" t="s">
        <v>102</v>
      </c>
      <c r="B56" s="95">
        <v>402.68</v>
      </c>
      <c r="C56" s="94">
        <v>712</v>
      </c>
      <c r="D56" s="94"/>
      <c r="E56" s="117">
        <v>417.04700000000003</v>
      </c>
      <c r="F56" s="94">
        <v>769</v>
      </c>
    </row>
    <row r="57" spans="1:6">
      <c r="A57" s="91" t="s">
        <v>103</v>
      </c>
      <c r="B57" s="95">
        <v>92.105999999999995</v>
      </c>
      <c r="C57" s="94">
        <v>110</v>
      </c>
      <c r="D57" s="94"/>
      <c r="E57" s="117">
        <v>84.917000000000002</v>
      </c>
      <c r="F57" s="94">
        <v>136</v>
      </c>
    </row>
    <row r="58" spans="1:6">
      <c r="A58" s="91" t="s">
        <v>104</v>
      </c>
      <c r="B58" s="95">
        <v>60.956000000000003</v>
      </c>
      <c r="C58" s="94">
        <v>72</v>
      </c>
      <c r="D58" s="94"/>
      <c r="E58" s="117">
        <v>56.124000000000002</v>
      </c>
      <c r="F58" s="94">
        <v>90</v>
      </c>
    </row>
    <row r="59" spans="1:6">
      <c r="A59" s="91" t="s">
        <v>249</v>
      </c>
      <c r="B59" s="95">
        <v>25.428000000000001</v>
      </c>
      <c r="C59" s="94">
        <v>26</v>
      </c>
      <c r="D59" s="94"/>
      <c r="E59" s="117">
        <v>87.581000000000003</v>
      </c>
      <c r="F59" s="94">
        <v>168</v>
      </c>
    </row>
    <row r="60" spans="1:6">
      <c r="A60" s="91" t="s">
        <v>31</v>
      </c>
      <c r="B60" s="95">
        <v>0</v>
      </c>
      <c r="C60" s="94">
        <v>25</v>
      </c>
      <c r="D60" s="94"/>
      <c r="E60" s="117">
        <v>0</v>
      </c>
      <c r="F60" s="94">
        <v>0</v>
      </c>
    </row>
    <row r="61" spans="1:6" ht="3" customHeight="1">
      <c r="A61" s="28"/>
      <c r="B61" s="95"/>
      <c r="C61" s="94"/>
      <c r="D61" s="94"/>
      <c r="E61" s="117"/>
      <c r="F61" s="94"/>
    </row>
    <row r="62" spans="1:6">
      <c r="A62" s="28" t="s">
        <v>250</v>
      </c>
      <c r="B62" s="95"/>
      <c r="C62" s="94"/>
      <c r="D62" s="94"/>
      <c r="E62" s="117"/>
      <c r="F62" s="94"/>
    </row>
    <row r="63" spans="1:6">
      <c r="A63" s="91" t="s">
        <v>252</v>
      </c>
      <c r="B63" s="95">
        <v>614.99800000000005</v>
      </c>
      <c r="C63" s="94">
        <v>1230</v>
      </c>
      <c r="D63" s="94"/>
      <c r="E63" s="117">
        <v>567.79200000000003</v>
      </c>
      <c r="F63" s="94">
        <v>1136</v>
      </c>
    </row>
    <row r="64" spans="1:6">
      <c r="A64" s="91" t="s">
        <v>251</v>
      </c>
      <c r="B64" s="95">
        <v>102.506</v>
      </c>
      <c r="C64" s="94">
        <v>353</v>
      </c>
      <c r="D64" s="94"/>
      <c r="E64" s="117">
        <v>164.59098600000002</v>
      </c>
      <c r="F64" s="94">
        <v>329</v>
      </c>
    </row>
    <row r="65" spans="1:11">
      <c r="A65" s="91" t="s">
        <v>253</v>
      </c>
      <c r="B65" s="95">
        <v>29.440999999999999</v>
      </c>
      <c r="C65" s="94">
        <v>135</v>
      </c>
      <c r="D65" s="94"/>
      <c r="E65" s="117">
        <v>65.866835999999992</v>
      </c>
      <c r="F65" s="94">
        <v>132</v>
      </c>
    </row>
    <row r="66" spans="1:11">
      <c r="A66" s="91" t="s">
        <v>254</v>
      </c>
      <c r="B66" s="95">
        <v>11.225</v>
      </c>
      <c r="C66" s="94">
        <v>95</v>
      </c>
      <c r="D66" s="94"/>
      <c r="E66" s="117">
        <v>38.774190000000004</v>
      </c>
      <c r="F66" s="94">
        <v>78</v>
      </c>
    </row>
    <row r="67" spans="1:11">
      <c r="A67" s="91" t="s">
        <v>261</v>
      </c>
      <c r="B67" s="95">
        <v>10.561999999999999</v>
      </c>
      <c r="C67" s="94">
        <v>127</v>
      </c>
      <c r="D67" s="94"/>
      <c r="E67" s="117">
        <v>62.474550000000001</v>
      </c>
      <c r="F67" s="94">
        <v>125</v>
      </c>
    </row>
    <row r="68" spans="1:11" ht="3" customHeight="1">
      <c r="A68" s="28"/>
      <c r="B68" s="95"/>
      <c r="C68" s="94"/>
      <c r="D68" s="94"/>
      <c r="E68" s="117"/>
      <c r="F68" s="94"/>
    </row>
    <row r="69" spans="1:11">
      <c r="A69" s="28" t="s">
        <v>255</v>
      </c>
      <c r="B69" s="95"/>
      <c r="C69" s="94"/>
      <c r="D69" s="94"/>
      <c r="E69" s="117"/>
      <c r="F69" s="94"/>
    </row>
    <row r="70" spans="1:11">
      <c r="A70" s="91" t="s">
        <v>256</v>
      </c>
      <c r="B70" s="95">
        <v>0</v>
      </c>
      <c r="C70" s="94">
        <v>0</v>
      </c>
      <c r="D70" s="94"/>
      <c r="E70" s="117">
        <v>69.695630999999992</v>
      </c>
      <c r="F70" s="94">
        <v>70</v>
      </c>
    </row>
    <row r="71" spans="1:11">
      <c r="A71" s="91" t="s">
        <v>257</v>
      </c>
      <c r="B71" s="95">
        <v>0</v>
      </c>
      <c r="C71" s="94">
        <v>0</v>
      </c>
      <c r="D71" s="94"/>
      <c r="E71" s="117">
        <v>10.14</v>
      </c>
      <c r="F71" s="94">
        <v>20</v>
      </c>
    </row>
    <row r="72" spans="1:11">
      <c r="A72" s="91" t="s">
        <v>258</v>
      </c>
      <c r="B72" s="95">
        <v>0</v>
      </c>
      <c r="C72" s="94">
        <v>0</v>
      </c>
      <c r="D72" s="94"/>
      <c r="E72" s="117">
        <v>0</v>
      </c>
      <c r="F72" s="94">
        <v>5</v>
      </c>
    </row>
    <row r="73" spans="1:11" ht="3" customHeight="1">
      <c r="A73" s="28"/>
      <c r="B73" s="95"/>
      <c r="C73" s="94"/>
      <c r="D73" s="94"/>
      <c r="E73" s="117"/>
      <c r="F73" s="94"/>
    </row>
    <row r="74" spans="1:11">
      <c r="A74" s="28" t="s">
        <v>259</v>
      </c>
      <c r="B74" s="95"/>
      <c r="C74" s="94"/>
      <c r="D74" s="94"/>
      <c r="E74" s="117"/>
      <c r="F74" s="94"/>
    </row>
    <row r="75" spans="1:11">
      <c r="A75" s="91" t="s">
        <v>263</v>
      </c>
      <c r="B75" s="95">
        <v>165.72499999999999</v>
      </c>
      <c r="C75" s="94">
        <v>368</v>
      </c>
      <c r="D75" s="94"/>
      <c r="E75" s="117">
        <v>162.172</v>
      </c>
      <c r="F75" s="94">
        <v>318</v>
      </c>
    </row>
    <row r="76" spans="1:11">
      <c r="A76" s="91" t="s">
        <v>257</v>
      </c>
      <c r="B76" s="95">
        <v>52</v>
      </c>
      <c r="C76" s="94">
        <v>16</v>
      </c>
      <c r="D76" s="94"/>
      <c r="E76" s="117">
        <v>71</v>
      </c>
      <c r="F76" s="94">
        <v>23</v>
      </c>
    </row>
    <row r="77" spans="1:11">
      <c r="A77" s="91" t="s">
        <v>101</v>
      </c>
      <c r="B77" s="95">
        <v>21.611000000000001</v>
      </c>
      <c r="C77" s="94">
        <v>66</v>
      </c>
      <c r="D77" s="94"/>
      <c r="E77" s="117">
        <v>16</v>
      </c>
      <c r="F77" s="94">
        <v>2</v>
      </c>
    </row>
    <row r="78" spans="1:11">
      <c r="A78" s="91" t="s">
        <v>260</v>
      </c>
      <c r="B78" s="95">
        <v>276.98022200000003</v>
      </c>
      <c r="C78" s="94">
        <v>350</v>
      </c>
      <c r="D78" s="94"/>
      <c r="E78" s="117">
        <v>160.27035700000002</v>
      </c>
      <c r="F78" s="94">
        <v>290</v>
      </c>
    </row>
    <row r="79" spans="1:11" ht="3" customHeight="1">
      <c r="A79" s="28"/>
      <c r="B79" s="87"/>
      <c r="C79" s="86"/>
      <c r="D79" s="86"/>
      <c r="E79" s="86"/>
      <c r="F79" s="86"/>
    </row>
    <row r="80" spans="1:11">
      <c r="A80" s="31" t="s">
        <v>105</v>
      </c>
      <c r="B80" s="98">
        <f>SUM(B51:B78)+1</f>
        <v>4032.6242219999995</v>
      </c>
      <c r="C80" s="99">
        <v>7869</v>
      </c>
      <c r="D80" s="99"/>
      <c r="E80" s="118">
        <f>SUM(E51:E78)</f>
        <v>4085.9695499999998</v>
      </c>
      <c r="F80" s="99">
        <f>SUM(F51:F78)</f>
        <v>8228</v>
      </c>
      <c r="H80" s="92">
        <f>B80-'Table 1.1'!D11</f>
        <v>-2158.3757780000005</v>
      </c>
      <c r="I80" s="92">
        <f>C80-'Table 1.1'!E11</f>
        <v>49</v>
      </c>
      <c r="J80" s="92">
        <f>E80-'Table 1.1'!H11</f>
        <v>-1674.0304500000002</v>
      </c>
      <c r="K80" s="92">
        <f>F80-'Table 1.1'!I11</f>
        <v>821</v>
      </c>
    </row>
    <row r="81" spans="1:8">
      <c r="A81" s="28"/>
      <c r="B81" s="32"/>
      <c r="C81" s="32"/>
      <c r="D81" s="32"/>
      <c r="E81" s="32"/>
      <c r="F81" s="32"/>
    </row>
    <row r="82" spans="1:8" s="37" customFormat="1">
      <c r="A82" s="28"/>
      <c r="B82" s="32"/>
      <c r="C82" s="32"/>
      <c r="D82" s="32"/>
      <c r="E82" s="32"/>
      <c r="F82" s="32"/>
    </row>
    <row r="83" spans="1:8" ht="15.75">
      <c r="A83" s="704" t="s">
        <v>69</v>
      </c>
      <c r="B83" s="704"/>
      <c r="C83" s="704"/>
      <c r="D83" s="704"/>
      <c r="E83" s="704"/>
      <c r="F83" s="704"/>
    </row>
    <row r="84" spans="1:8">
      <c r="A84" s="705" t="s">
        <v>184</v>
      </c>
      <c r="B84" s="705"/>
      <c r="C84" s="705"/>
      <c r="D84" s="705"/>
      <c r="E84" s="705"/>
      <c r="F84" s="705"/>
    </row>
    <row r="85" spans="1:8" ht="3" customHeight="1">
      <c r="A85" s="62"/>
      <c r="B85" s="62"/>
      <c r="C85" s="62"/>
      <c r="D85" s="62"/>
      <c r="E85" s="62"/>
      <c r="F85" s="62"/>
    </row>
    <row r="86" spans="1:8">
      <c r="A86" s="27"/>
      <c r="B86" s="740" t="str">
        <f>B4</f>
        <v>2011-12</v>
      </c>
      <c r="C86" s="740"/>
      <c r="D86" s="110"/>
      <c r="E86" s="740" t="str">
        <f>E4</f>
        <v>2010-11</v>
      </c>
      <c r="F86" s="740"/>
    </row>
    <row r="87" spans="1:8">
      <c r="A87" s="12"/>
      <c r="B87" s="100" t="s">
        <v>498</v>
      </c>
      <c r="C87" s="101"/>
      <c r="D87" s="101"/>
      <c r="E87" s="102" t="s">
        <v>498</v>
      </c>
      <c r="F87" s="101"/>
    </row>
    <row r="88" spans="1:8">
      <c r="A88" s="12"/>
      <c r="B88" s="100" t="s">
        <v>70</v>
      </c>
      <c r="C88" s="102" t="s">
        <v>495</v>
      </c>
      <c r="D88" s="103"/>
      <c r="E88" s="102" t="s">
        <v>70</v>
      </c>
      <c r="F88" s="102"/>
    </row>
    <row r="89" spans="1:8">
      <c r="A89" s="12"/>
      <c r="B89" s="104" t="s">
        <v>494</v>
      </c>
      <c r="C89" s="102" t="s">
        <v>500</v>
      </c>
      <c r="D89" s="102"/>
      <c r="E89" s="105" t="s">
        <v>494</v>
      </c>
      <c r="F89" s="102" t="s">
        <v>265</v>
      </c>
    </row>
    <row r="90" spans="1:8">
      <c r="A90" s="12"/>
      <c r="B90" s="106" t="s">
        <v>0</v>
      </c>
      <c r="C90" s="103" t="s">
        <v>0</v>
      </c>
      <c r="D90" s="103"/>
      <c r="E90" s="103" t="s">
        <v>0</v>
      </c>
      <c r="F90" s="103" t="s">
        <v>0</v>
      </c>
    </row>
    <row r="91" spans="1:8">
      <c r="A91" s="28"/>
      <c r="B91" s="87"/>
      <c r="C91" s="86"/>
      <c r="D91" s="86"/>
      <c r="E91" s="86"/>
      <c r="F91" s="86"/>
    </row>
    <row r="92" spans="1:8">
      <c r="A92" s="31" t="s">
        <v>106</v>
      </c>
      <c r="B92" s="87"/>
      <c r="C92" s="86"/>
      <c r="D92" s="86"/>
      <c r="E92" s="86"/>
      <c r="F92" s="86"/>
    </row>
    <row r="93" spans="1:8">
      <c r="A93" s="28" t="s">
        <v>248</v>
      </c>
      <c r="B93" s="87"/>
      <c r="C93" s="86"/>
      <c r="D93" s="86"/>
      <c r="E93" s="86"/>
      <c r="F93" s="86"/>
    </row>
    <row r="94" spans="1:8">
      <c r="A94" s="91" t="s">
        <v>102</v>
      </c>
      <c r="B94" s="95">
        <v>186.25299999999999</v>
      </c>
      <c r="C94" s="94">
        <v>215</v>
      </c>
      <c r="D94" s="94"/>
      <c r="E94" s="94">
        <v>134.64699999999999</v>
      </c>
      <c r="F94" s="94">
        <v>309</v>
      </c>
      <c r="H94" s="116">
        <f>B94-E94</f>
        <v>51.605999999999995</v>
      </c>
    </row>
    <row r="95" spans="1:8" ht="3" customHeight="1">
      <c r="A95" s="28"/>
      <c r="B95" s="95"/>
      <c r="C95" s="94"/>
      <c r="D95" s="94"/>
      <c r="E95" s="94"/>
      <c r="F95" s="94"/>
      <c r="H95" s="116">
        <f t="shared" ref="H95:H104" si="0">B95-E95</f>
        <v>0</v>
      </c>
    </row>
    <row r="96" spans="1:8">
      <c r="A96" s="28" t="s">
        <v>255</v>
      </c>
      <c r="B96" s="95"/>
      <c r="C96" s="94"/>
      <c r="D96" s="94"/>
      <c r="E96" s="94"/>
      <c r="F96" s="94"/>
      <c r="H96" s="116">
        <f t="shared" si="0"/>
        <v>0</v>
      </c>
    </row>
    <row r="97" spans="1:11">
      <c r="A97" s="91" t="s">
        <v>256</v>
      </c>
      <c r="B97" s="95">
        <v>351</v>
      </c>
      <c r="C97" s="94">
        <v>443</v>
      </c>
      <c r="D97" s="94"/>
      <c r="E97" s="94">
        <v>102.223889</v>
      </c>
      <c r="F97" s="94">
        <v>651</v>
      </c>
      <c r="H97" s="116">
        <f t="shared" si="0"/>
        <v>248.77611100000001</v>
      </c>
    </row>
    <row r="98" spans="1:11">
      <c r="A98" s="91" t="s">
        <v>257</v>
      </c>
      <c r="B98" s="95">
        <v>60</v>
      </c>
      <c r="C98" s="94">
        <v>155</v>
      </c>
      <c r="D98" s="94"/>
      <c r="E98" s="94">
        <v>56.323999999999998</v>
      </c>
      <c r="F98" s="94">
        <v>368</v>
      </c>
      <c r="H98" s="116">
        <f t="shared" si="0"/>
        <v>3.6760000000000019</v>
      </c>
    </row>
    <row r="99" spans="1:11">
      <c r="A99" s="91" t="s">
        <v>258</v>
      </c>
      <c r="B99" s="95">
        <v>0</v>
      </c>
      <c r="C99" s="94">
        <v>0</v>
      </c>
      <c r="D99" s="94"/>
      <c r="E99" s="94">
        <v>0</v>
      </c>
      <c r="F99" s="94">
        <v>5</v>
      </c>
      <c r="H99" s="116">
        <f t="shared" si="0"/>
        <v>0</v>
      </c>
    </row>
    <row r="100" spans="1:11" ht="3" customHeight="1">
      <c r="A100" s="28"/>
      <c r="B100" s="95"/>
      <c r="C100" s="94"/>
      <c r="D100" s="94"/>
      <c r="E100" s="94"/>
      <c r="F100" s="94"/>
      <c r="H100" s="116">
        <f t="shared" si="0"/>
        <v>0</v>
      </c>
    </row>
    <row r="101" spans="1:11">
      <c r="A101" s="28" t="s">
        <v>259</v>
      </c>
      <c r="B101" s="95"/>
      <c r="C101" s="94"/>
      <c r="D101" s="94"/>
      <c r="E101" s="94"/>
      <c r="F101" s="94"/>
      <c r="H101" s="116">
        <f t="shared" si="0"/>
        <v>0</v>
      </c>
    </row>
    <row r="102" spans="1:11">
      <c r="A102" s="91" t="s">
        <v>257</v>
      </c>
      <c r="B102" s="95">
        <v>9</v>
      </c>
      <c r="C102" s="94">
        <v>96</v>
      </c>
      <c r="D102" s="94"/>
      <c r="E102" s="94">
        <v>15.385</v>
      </c>
      <c r="F102" s="94">
        <v>180</v>
      </c>
      <c r="H102" s="116">
        <f t="shared" si="0"/>
        <v>-6.3849999999999998</v>
      </c>
    </row>
    <row r="103" spans="1:11">
      <c r="A103" s="91" t="s">
        <v>101</v>
      </c>
      <c r="B103" s="95">
        <v>45</v>
      </c>
      <c r="C103" s="94">
        <v>201</v>
      </c>
      <c r="D103" s="94"/>
      <c r="E103" s="94">
        <v>35.493000000000002</v>
      </c>
      <c r="F103" s="94">
        <v>232</v>
      </c>
      <c r="H103" s="116">
        <f t="shared" si="0"/>
        <v>9.5069999999999979</v>
      </c>
    </row>
    <row r="104" spans="1:11">
      <c r="A104" s="91" t="s">
        <v>31</v>
      </c>
      <c r="B104" s="95">
        <f>'Table 1.1'!D12-SUM('Table 2.1'!B94:B103)</f>
        <v>-519.25299999999993</v>
      </c>
      <c r="C104" s="94">
        <v>350</v>
      </c>
      <c r="D104" s="94"/>
      <c r="E104" s="94">
        <v>46.353110999999998</v>
      </c>
      <c r="F104" s="94">
        <v>233</v>
      </c>
      <c r="H104" s="116">
        <f t="shared" si="0"/>
        <v>-565.60611099999994</v>
      </c>
    </row>
    <row r="105" spans="1:11" ht="3" customHeight="1">
      <c r="A105" s="28"/>
      <c r="B105" s="95"/>
      <c r="C105" s="94"/>
      <c r="D105" s="94"/>
      <c r="E105" s="94"/>
      <c r="F105" s="94"/>
    </row>
    <row r="106" spans="1:11">
      <c r="A106" s="31" t="s">
        <v>107</v>
      </c>
      <c r="B106" s="98">
        <f>SUM(B94:B104)</f>
        <v>132</v>
      </c>
      <c r="C106" s="99">
        <v>1460</v>
      </c>
      <c r="D106" s="99"/>
      <c r="E106" s="99">
        <f>SUM(E94:E104)</f>
        <v>390.42599999999999</v>
      </c>
      <c r="F106" s="99">
        <f>SUM(F94:F104)</f>
        <v>1978</v>
      </c>
      <c r="H106" s="92">
        <f>B106-'Table 1.1'!D12</f>
        <v>0</v>
      </c>
      <c r="I106" s="92">
        <f>C106-'Table 1.1'!E12</f>
        <v>1061</v>
      </c>
      <c r="J106" s="92">
        <f>E106-'Table 1.1'!H12</f>
        <v>122.42599999999999</v>
      </c>
      <c r="K106" s="92">
        <f>F106-'Table 1.1'!I12</f>
        <v>1083</v>
      </c>
    </row>
    <row r="107" spans="1:11" ht="3" customHeight="1">
      <c r="A107" s="5"/>
      <c r="B107" s="95"/>
      <c r="C107" s="94"/>
      <c r="D107" s="94"/>
      <c r="E107" s="94"/>
      <c r="F107" s="94"/>
    </row>
    <row r="108" spans="1:11">
      <c r="A108" s="31" t="s">
        <v>108</v>
      </c>
      <c r="B108" s="98">
        <f>'Table 1.1'!D13</f>
        <v>1703</v>
      </c>
      <c r="C108" s="99">
        <f>'Table 1.1'!E13</f>
        <v>2225</v>
      </c>
      <c r="D108" s="99"/>
      <c r="E108" s="99">
        <f>'Table 1.1'!H13</f>
        <v>1590</v>
      </c>
      <c r="F108" s="99">
        <f>'Table 1.1'!I13</f>
        <v>2155</v>
      </c>
      <c r="H108" s="92">
        <f>B108-'Table 1.1'!D13</f>
        <v>0</v>
      </c>
      <c r="I108" s="92">
        <f>C108-'Table 1.1'!E13</f>
        <v>0</v>
      </c>
      <c r="J108" s="92">
        <f>E108-'Table 1.1'!H13</f>
        <v>0</v>
      </c>
      <c r="K108" s="92">
        <f>F108-'Table 1.1'!I13</f>
        <v>0</v>
      </c>
    </row>
    <row r="109" spans="1:11" ht="3" customHeight="1">
      <c r="A109" s="28"/>
      <c r="B109" s="95">
        <v>0</v>
      </c>
      <c r="C109" s="94"/>
      <c r="D109" s="94"/>
      <c r="E109" s="94">
        <v>0</v>
      </c>
      <c r="F109" s="94"/>
    </row>
    <row r="110" spans="1:11">
      <c r="A110" s="31" t="s">
        <v>109</v>
      </c>
      <c r="B110" s="98">
        <f>'Table 1.1'!D14</f>
        <v>150</v>
      </c>
      <c r="C110" s="99">
        <f>'Table 1.1'!E14</f>
        <v>182</v>
      </c>
      <c r="D110" s="99"/>
      <c r="E110" s="99">
        <f>'Table 1.1'!H14</f>
        <v>143</v>
      </c>
      <c r="F110" s="99">
        <f>'Table 1.1'!I14</f>
        <v>192</v>
      </c>
      <c r="H110" s="92">
        <f>B110-'Table 1.1'!D14</f>
        <v>0</v>
      </c>
      <c r="I110" s="92">
        <f>C110-'Table 1.1'!E14</f>
        <v>0</v>
      </c>
      <c r="J110" s="92">
        <f>E110-'Table 1.1'!H14</f>
        <v>0</v>
      </c>
      <c r="K110" s="92">
        <f>F110-'Table 1.1'!I14</f>
        <v>0</v>
      </c>
    </row>
    <row r="111" spans="1:11" ht="3" customHeight="1">
      <c r="A111" s="28"/>
      <c r="B111" s="95"/>
      <c r="C111" s="94"/>
      <c r="D111" s="94"/>
      <c r="E111" s="94"/>
      <c r="F111" s="94"/>
    </row>
    <row r="112" spans="1:11">
      <c r="A112" s="31" t="s">
        <v>110</v>
      </c>
      <c r="B112" s="95"/>
      <c r="C112" s="94"/>
      <c r="D112" s="94"/>
      <c r="E112" s="94"/>
      <c r="F112" s="94"/>
    </row>
    <row r="113" spans="1:11">
      <c r="A113" s="91" t="s">
        <v>29</v>
      </c>
      <c r="B113" s="95">
        <v>60.872</v>
      </c>
      <c r="C113" s="94">
        <v>720</v>
      </c>
      <c r="D113" s="94"/>
      <c r="E113" s="94">
        <v>106.8</v>
      </c>
      <c r="F113" s="94">
        <v>570</v>
      </c>
      <c r="H113" s="92">
        <f>B113-'Table 1.1'!D16</f>
        <v>-257.12799999999999</v>
      </c>
      <c r="I113" s="92">
        <f>C113-'Table 1.1'!E16</f>
        <v>-409</v>
      </c>
      <c r="J113" s="92">
        <f>E113-'Table 1.1'!H16</f>
        <v>-351.2</v>
      </c>
      <c r="K113" s="92">
        <f>F113-'Table 1.1'!I16</f>
        <v>-845</v>
      </c>
    </row>
    <row r="114" spans="1:11">
      <c r="A114" s="91" t="s">
        <v>111</v>
      </c>
      <c r="B114" s="95">
        <v>253.36</v>
      </c>
      <c r="C114" s="94">
        <v>337</v>
      </c>
      <c r="D114" s="94"/>
      <c r="E114" s="94">
        <v>145.87299999999999</v>
      </c>
      <c r="F114" s="94">
        <v>350</v>
      </c>
      <c r="H114" s="92">
        <f>B114-'Table 1.1'!D17</f>
        <v>-126.63999999999999</v>
      </c>
      <c r="I114" s="92">
        <f>C114-'Table 1.1'!E17</f>
        <v>-184</v>
      </c>
      <c r="J114" s="92">
        <f>E114-'Table 1.1'!H17</f>
        <v>-237.12700000000001</v>
      </c>
      <c r="K114" s="92">
        <f>F114-'Table 1.1'!I17</f>
        <v>-281</v>
      </c>
    </row>
    <row r="115" spans="1:11">
      <c r="A115" s="31" t="s">
        <v>112</v>
      </c>
      <c r="B115" s="98">
        <v>314.23200000000003</v>
      </c>
      <c r="C115" s="99">
        <v>1057</v>
      </c>
      <c r="D115" s="99"/>
      <c r="E115" s="99">
        <v>252.673</v>
      </c>
      <c r="F115" s="99">
        <v>920</v>
      </c>
    </row>
    <row r="116" spans="1:11" ht="3" customHeight="1">
      <c r="A116" s="28"/>
      <c r="B116" s="95"/>
      <c r="C116" s="94"/>
      <c r="D116" s="94"/>
      <c r="E116" s="94"/>
      <c r="F116" s="94"/>
    </row>
    <row r="117" spans="1:11">
      <c r="A117" s="31" t="s">
        <v>113</v>
      </c>
      <c r="B117" s="98">
        <f>'Table 1.1'!D18</f>
        <v>3931</v>
      </c>
      <c r="C117" s="99">
        <f>'Table 1.1'!E18</f>
        <v>5558</v>
      </c>
      <c r="D117" s="99"/>
      <c r="E117" s="99">
        <f>'Table 1.1'!H18</f>
        <v>3003</v>
      </c>
      <c r="F117" s="99">
        <f>'Table 1.1'!I18</f>
        <v>4126</v>
      </c>
      <c r="H117" s="92">
        <f>B117-'Table 1.1'!D18</f>
        <v>0</v>
      </c>
      <c r="I117" s="92">
        <f>C117-'Table 1.1'!E18</f>
        <v>0</v>
      </c>
      <c r="J117" s="92">
        <f>E117-'Table 1.1'!H18</f>
        <v>0</v>
      </c>
      <c r="K117" s="92">
        <f>F117-'Table 1.1'!I18</f>
        <v>0</v>
      </c>
    </row>
    <row r="118" spans="1:11" ht="3" customHeight="1">
      <c r="A118" s="28"/>
      <c r="B118" s="95"/>
      <c r="C118" s="94"/>
      <c r="D118" s="94"/>
      <c r="E118" s="94"/>
      <c r="F118" s="94"/>
    </row>
    <row r="119" spans="1:11">
      <c r="A119" s="31" t="s">
        <v>114</v>
      </c>
      <c r="B119" s="95"/>
      <c r="C119" s="94"/>
      <c r="D119" s="94"/>
      <c r="E119" s="94"/>
      <c r="F119" s="94"/>
    </row>
    <row r="120" spans="1:11">
      <c r="A120" s="91" t="s">
        <v>115</v>
      </c>
      <c r="B120" s="95">
        <v>41.625</v>
      </c>
      <c r="C120" s="94">
        <v>67</v>
      </c>
      <c r="D120" s="94"/>
      <c r="E120" s="94">
        <v>40.002000000000002</v>
      </c>
      <c r="F120" s="94">
        <v>76</v>
      </c>
    </row>
    <row r="121" spans="1:11">
      <c r="A121" s="91" t="s">
        <v>116</v>
      </c>
      <c r="B121" s="95">
        <v>67.456999999999994</v>
      </c>
      <c r="C121" s="94">
        <v>194</v>
      </c>
      <c r="D121" s="94"/>
      <c r="E121" s="94">
        <v>75.152000000000001</v>
      </c>
      <c r="F121" s="94">
        <v>136</v>
      </c>
    </row>
    <row r="122" spans="1:11">
      <c r="A122" s="91" t="s">
        <v>117</v>
      </c>
      <c r="B122" s="95">
        <v>120.71499999999867</v>
      </c>
      <c r="C122" s="94">
        <v>187</v>
      </c>
      <c r="D122" s="94"/>
      <c r="E122" s="94">
        <v>100.51599999999826</v>
      </c>
      <c r="F122" s="94">
        <v>193</v>
      </c>
    </row>
    <row r="123" spans="1:11">
      <c r="A123" s="31" t="s">
        <v>118</v>
      </c>
      <c r="B123" s="98">
        <v>229.79699999999866</v>
      </c>
      <c r="C123" s="99">
        <v>448</v>
      </c>
      <c r="D123" s="99"/>
      <c r="E123" s="99">
        <v>215.66999999999825</v>
      </c>
      <c r="F123" s="99">
        <v>405</v>
      </c>
      <c r="H123" s="92">
        <f>B123-'Table 1.1'!D19</f>
        <v>-198.20300000000134</v>
      </c>
      <c r="I123" s="92">
        <f>C123-'Table 1.1'!E19</f>
        <v>-164</v>
      </c>
      <c r="J123" s="92">
        <f>E123-'Table 1.1'!H19</f>
        <v>-168.33000000000175</v>
      </c>
      <c r="K123" s="92">
        <f>F123-'Table 1.1'!I19</f>
        <v>-189</v>
      </c>
    </row>
    <row r="124" spans="1:11" ht="3" customHeight="1">
      <c r="A124" s="28"/>
      <c r="B124" s="95">
        <v>0</v>
      </c>
      <c r="C124" s="94"/>
      <c r="D124" s="94"/>
      <c r="E124" s="94">
        <v>0</v>
      </c>
      <c r="F124" s="94"/>
    </row>
    <row r="125" spans="1:11">
      <c r="A125" s="31" t="s">
        <v>119</v>
      </c>
      <c r="B125" s="98">
        <f>B47+B80+B106+B108+B110+B115+B117+B123-1</f>
        <v>14375.061221999997</v>
      </c>
      <c r="C125" s="99">
        <v>23373</v>
      </c>
      <c r="D125" s="99"/>
      <c r="E125" s="99">
        <f>E47+E80+E106+E108+E110+E115+E117+E123-1</f>
        <v>13053.980549999998</v>
      </c>
      <c r="F125" s="99">
        <v>22039</v>
      </c>
      <c r="H125" s="92">
        <f>B125-'Table 1.1'!D20</f>
        <v>-5522.9387780000034</v>
      </c>
      <c r="I125" s="92">
        <f>C125-'Table 1.1'!E20</f>
        <v>-3568</v>
      </c>
      <c r="J125" s="92">
        <f>E125-'Table 1.1'!H20</f>
        <v>-5895.0194500000016</v>
      </c>
      <c r="K125" s="92">
        <f>F125-'Table 1.1'!I20</f>
        <v>-4446</v>
      </c>
    </row>
    <row r="126" spans="1:11">
      <c r="B126" s="78"/>
      <c r="C126" s="78"/>
      <c r="D126" s="78"/>
      <c r="E126" s="78"/>
      <c r="F126" s="78"/>
    </row>
    <row r="127" spans="1:11">
      <c r="B127" s="78"/>
      <c r="C127" s="78"/>
      <c r="D127" s="78"/>
      <c r="E127" s="78"/>
      <c r="F127" s="78"/>
    </row>
  </sheetData>
  <mergeCells count="8">
    <mergeCell ref="A1:F1"/>
    <mergeCell ref="A2:F2"/>
    <mergeCell ref="A83:F83"/>
    <mergeCell ref="A84:F84"/>
    <mergeCell ref="B86:C86"/>
    <mergeCell ref="E86:F86"/>
    <mergeCell ref="B4:C4"/>
    <mergeCell ref="E4:F4"/>
  </mergeCells>
  <phoneticPr fontId="0" type="noConversion"/>
  <pageMargins left="0.75" right="0.75" top="1" bottom="1" header="0.5" footer="0.5"/>
  <pageSetup paperSize="9" scale="61"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M119"/>
  <sheetViews>
    <sheetView showGridLines="0" workbookViewId="0">
      <selection activeCell="J27" sqref="J27"/>
    </sheetView>
  </sheetViews>
  <sheetFormatPr defaultRowHeight="12.75"/>
  <cols>
    <col min="1" max="1" width="50.7109375" customWidth="1"/>
    <col min="2" max="3" width="10.7109375" customWidth="1"/>
    <col min="4" max="4" width="2.7109375" customWidth="1"/>
    <col min="5" max="6" width="10.7109375" customWidth="1"/>
    <col min="11" max="11" width="10.140625" bestFit="1" customWidth="1"/>
    <col min="12" max="12" width="18.7109375" bestFit="1" customWidth="1"/>
    <col min="13" max="13" width="18.7109375" customWidth="1"/>
  </cols>
  <sheetData>
    <row r="1" spans="1:8" ht="15.75">
      <c r="A1" s="704" t="s">
        <v>193</v>
      </c>
      <c r="B1" s="704"/>
      <c r="C1" s="704"/>
      <c r="D1" s="704"/>
      <c r="E1" s="704"/>
      <c r="F1" s="704"/>
    </row>
    <row r="2" spans="1:8">
      <c r="A2" s="705" t="s">
        <v>120</v>
      </c>
      <c r="B2" s="705"/>
      <c r="C2" s="705"/>
      <c r="D2" s="705"/>
      <c r="E2" s="705"/>
      <c r="F2" s="705"/>
    </row>
    <row r="3" spans="1:8" ht="3" customHeight="1">
      <c r="A3" s="66"/>
      <c r="B3" s="62"/>
      <c r="C3" s="62"/>
      <c r="D3" s="62"/>
      <c r="E3" s="62"/>
      <c r="F3" s="62"/>
    </row>
    <row r="4" spans="1:8">
      <c r="A4" s="111"/>
      <c r="B4" s="741" t="s">
        <v>493</v>
      </c>
      <c r="C4" s="741"/>
      <c r="D4" s="112"/>
      <c r="E4" s="741" t="s">
        <v>262</v>
      </c>
      <c r="F4" s="741"/>
    </row>
    <row r="5" spans="1:8">
      <c r="A5" s="46"/>
      <c r="B5" s="100" t="s">
        <v>498</v>
      </c>
      <c r="C5" s="101"/>
      <c r="D5" s="101"/>
      <c r="E5" s="102" t="s">
        <v>498</v>
      </c>
      <c r="F5" s="101"/>
    </row>
    <row r="6" spans="1:8">
      <c r="A6" s="46"/>
      <c r="B6" s="100" t="s">
        <v>70</v>
      </c>
      <c r="C6" s="102" t="s">
        <v>495</v>
      </c>
      <c r="D6" s="103"/>
      <c r="E6" s="102" t="s">
        <v>70</v>
      </c>
      <c r="F6" s="102"/>
    </row>
    <row r="7" spans="1:8">
      <c r="A7" s="46"/>
      <c r="B7" s="104" t="s">
        <v>494</v>
      </c>
      <c r="C7" s="102" t="s">
        <v>500</v>
      </c>
      <c r="D7" s="102"/>
      <c r="E7" s="105" t="s">
        <v>494</v>
      </c>
      <c r="F7" s="102" t="s">
        <v>265</v>
      </c>
    </row>
    <row r="8" spans="1:8">
      <c r="A8" s="46"/>
      <c r="B8" s="106" t="s">
        <v>0</v>
      </c>
      <c r="C8" s="103" t="s">
        <v>0</v>
      </c>
      <c r="D8" s="103"/>
      <c r="E8" s="103" t="s">
        <v>0</v>
      </c>
      <c r="F8" s="103" t="s">
        <v>0</v>
      </c>
    </row>
    <row r="9" spans="1:8">
      <c r="A9" s="31" t="s">
        <v>71</v>
      </c>
      <c r="B9" s="36"/>
      <c r="C9" s="15"/>
      <c r="D9" s="15"/>
      <c r="E9" s="15"/>
      <c r="F9" s="15"/>
    </row>
    <row r="10" spans="1:8">
      <c r="A10" s="28" t="s">
        <v>72</v>
      </c>
      <c r="B10" s="87"/>
      <c r="C10" s="86"/>
      <c r="D10" s="86"/>
      <c r="E10" s="86"/>
      <c r="F10" s="86"/>
      <c r="H10" s="61"/>
    </row>
    <row r="11" spans="1:8">
      <c r="A11" s="90" t="s">
        <v>73</v>
      </c>
      <c r="B11" s="96">
        <v>1272.605</v>
      </c>
      <c r="C11" s="97">
        <v>2586.424</v>
      </c>
      <c r="D11" s="97"/>
      <c r="E11" s="97">
        <v>1149.796</v>
      </c>
      <c r="F11" s="97">
        <v>2241</v>
      </c>
      <c r="G11" s="116"/>
      <c r="H11" s="61"/>
    </row>
    <row r="12" spans="1:8" ht="3" customHeight="1">
      <c r="A12" s="28"/>
      <c r="B12" s="95"/>
      <c r="C12" s="94"/>
      <c r="D12" s="94"/>
      <c r="E12" s="94"/>
      <c r="F12" s="94"/>
      <c r="G12" s="116"/>
      <c r="H12" s="61"/>
    </row>
    <row r="13" spans="1:8">
      <c r="A13" s="28" t="s">
        <v>74</v>
      </c>
      <c r="B13" s="95"/>
      <c r="C13" s="94"/>
      <c r="D13" s="94"/>
      <c r="E13" s="94"/>
      <c r="F13" s="94"/>
      <c r="G13" s="116"/>
      <c r="H13" s="61"/>
    </row>
    <row r="14" spans="1:8">
      <c r="A14" s="90" t="s">
        <v>75</v>
      </c>
      <c r="B14" s="96">
        <v>491.702</v>
      </c>
      <c r="C14" s="97">
        <v>482.16500000000002</v>
      </c>
      <c r="D14" s="97"/>
      <c r="E14" s="97">
        <v>463.01600000000002</v>
      </c>
      <c r="F14" s="97">
        <v>484</v>
      </c>
      <c r="G14" s="116"/>
      <c r="H14" s="61"/>
    </row>
    <row r="15" spans="1:8" ht="3" customHeight="1">
      <c r="A15" s="91"/>
      <c r="B15" s="95">
        <v>0</v>
      </c>
      <c r="C15" s="94"/>
      <c r="D15" s="94"/>
      <c r="E15" s="94">
        <v>0</v>
      </c>
      <c r="F15" s="94">
        <v>0</v>
      </c>
      <c r="G15" s="116"/>
      <c r="H15" s="61"/>
    </row>
    <row r="16" spans="1:8">
      <c r="A16" s="91" t="s">
        <v>76</v>
      </c>
      <c r="B16" s="95">
        <v>600.91</v>
      </c>
      <c r="C16" s="94">
        <v>1254.3</v>
      </c>
      <c r="D16" s="94"/>
      <c r="E16" s="94">
        <v>690.31899999999996</v>
      </c>
      <c r="F16" s="94">
        <v>1551</v>
      </c>
      <c r="G16" s="116"/>
      <c r="H16" s="61"/>
    </row>
    <row r="17" spans="1:8">
      <c r="A17" s="91" t="s">
        <v>77</v>
      </c>
      <c r="B17" s="95">
        <v>31.395</v>
      </c>
      <c r="C17" s="94">
        <v>45.5</v>
      </c>
      <c r="D17" s="94"/>
      <c r="E17" s="94">
        <v>52.212000000000003</v>
      </c>
      <c r="F17" s="94">
        <v>87</v>
      </c>
      <c r="G17" s="116"/>
      <c r="H17" s="61"/>
    </row>
    <row r="18" spans="1:8">
      <c r="A18" s="90" t="s">
        <v>78</v>
      </c>
      <c r="B18" s="96">
        <v>632.30499999999995</v>
      </c>
      <c r="C18" s="97">
        <v>1299.8</v>
      </c>
      <c r="D18" s="97"/>
      <c r="E18" s="97">
        <v>742.53099999999995</v>
      </c>
      <c r="F18" s="97">
        <v>1639</v>
      </c>
      <c r="G18" s="116"/>
      <c r="H18" s="61"/>
    </row>
    <row r="19" spans="1:8" ht="3" customHeight="1">
      <c r="A19" s="91"/>
      <c r="B19" s="95"/>
      <c r="C19" s="94"/>
      <c r="D19" s="94"/>
      <c r="E19" s="94"/>
      <c r="F19" s="94"/>
      <c r="G19" s="116"/>
      <c r="H19" s="61"/>
    </row>
    <row r="20" spans="1:8">
      <c r="A20" s="91" t="s">
        <v>79</v>
      </c>
      <c r="B20" s="95">
        <v>0</v>
      </c>
      <c r="C20" s="94">
        <v>0</v>
      </c>
      <c r="D20" s="94"/>
      <c r="E20" s="94">
        <v>0</v>
      </c>
      <c r="F20" s="94">
        <v>0</v>
      </c>
      <c r="G20" s="116"/>
      <c r="H20" s="61"/>
    </row>
    <row r="21" spans="1:8">
      <c r="A21" s="91" t="s">
        <v>80</v>
      </c>
      <c r="B21" s="95">
        <v>78.207999999999998</v>
      </c>
      <c r="C21" s="94">
        <v>79.400000000000006</v>
      </c>
      <c r="D21" s="94"/>
      <c r="E21" s="94">
        <v>67.866</v>
      </c>
      <c r="F21" s="94">
        <v>78</v>
      </c>
      <c r="G21" s="116"/>
      <c r="H21" s="61"/>
    </row>
    <row r="22" spans="1:8">
      <c r="A22" s="91" t="s">
        <v>81</v>
      </c>
      <c r="B22" s="95">
        <v>132.292</v>
      </c>
      <c r="C22" s="94">
        <v>201.19399999999999</v>
      </c>
      <c r="D22" s="94"/>
      <c r="E22" s="94">
        <v>109.53700000000001</v>
      </c>
      <c r="F22" s="94">
        <v>165</v>
      </c>
      <c r="G22" s="116"/>
      <c r="H22" s="61"/>
    </row>
    <row r="23" spans="1:8">
      <c r="A23" s="91" t="s">
        <v>82</v>
      </c>
      <c r="B23" s="95">
        <v>0</v>
      </c>
      <c r="C23" s="94">
        <v>1.5489999999999999</v>
      </c>
      <c r="D23" s="94"/>
      <c r="E23" s="94">
        <v>0.97599999999999998</v>
      </c>
      <c r="F23" s="94">
        <v>1</v>
      </c>
      <c r="G23" s="116"/>
      <c r="H23" s="61"/>
    </row>
    <row r="24" spans="1:8">
      <c r="A24" s="90" t="s">
        <v>83</v>
      </c>
      <c r="B24" s="96">
        <v>211.19799999999998</v>
      </c>
      <c r="C24" s="97">
        <v>282.16299999999995</v>
      </c>
      <c r="D24" s="97"/>
      <c r="E24" s="97">
        <v>178.80799999999999</v>
      </c>
      <c r="F24" s="97">
        <v>245</v>
      </c>
      <c r="G24" s="116"/>
      <c r="H24" s="61"/>
    </row>
    <row r="25" spans="1:8" ht="3" customHeight="1">
      <c r="A25" s="28"/>
      <c r="B25" s="95"/>
      <c r="C25" s="94"/>
      <c r="D25" s="94"/>
      <c r="E25" s="94"/>
      <c r="F25" s="94"/>
      <c r="G25" s="116"/>
      <c r="H25" s="61"/>
    </row>
    <row r="26" spans="1:8">
      <c r="A26" s="28" t="s">
        <v>84</v>
      </c>
      <c r="B26" s="95"/>
      <c r="C26" s="94"/>
      <c r="D26" s="94"/>
      <c r="E26" s="94"/>
      <c r="F26" s="94"/>
      <c r="G26" s="116"/>
      <c r="H26" s="61"/>
    </row>
    <row r="27" spans="1:8">
      <c r="A27" s="91" t="s">
        <v>85</v>
      </c>
      <c r="B27" s="95">
        <v>0</v>
      </c>
      <c r="C27" s="94">
        <v>0</v>
      </c>
      <c r="D27" s="94"/>
      <c r="E27" s="94">
        <v>0</v>
      </c>
      <c r="F27" s="94">
        <v>0</v>
      </c>
      <c r="G27" s="116"/>
      <c r="H27" s="61"/>
    </row>
    <row r="28" spans="1:8">
      <c r="A28" s="91" t="s">
        <v>86</v>
      </c>
      <c r="B28" s="95">
        <v>0</v>
      </c>
      <c r="C28" s="94">
        <v>0.5</v>
      </c>
      <c r="D28" s="94"/>
      <c r="E28" s="94">
        <v>0</v>
      </c>
      <c r="F28" s="94">
        <v>0</v>
      </c>
      <c r="G28" s="116"/>
      <c r="H28" s="61"/>
    </row>
    <row r="29" spans="1:8">
      <c r="A29" s="91" t="s">
        <v>87</v>
      </c>
      <c r="B29" s="95">
        <v>47.088000000000001</v>
      </c>
      <c r="C29" s="94">
        <v>112</v>
      </c>
      <c r="D29" s="94"/>
      <c r="E29" s="94">
        <v>46.12</v>
      </c>
      <c r="F29" s="94">
        <v>92</v>
      </c>
      <c r="G29" s="116"/>
      <c r="H29" s="61"/>
    </row>
    <row r="30" spans="1:8">
      <c r="A30" s="91" t="s">
        <v>88</v>
      </c>
      <c r="B30" s="95">
        <v>0</v>
      </c>
      <c r="C30" s="94">
        <v>0</v>
      </c>
      <c r="D30" s="94"/>
      <c r="E30" s="94">
        <v>0</v>
      </c>
      <c r="F30" s="94">
        <v>0</v>
      </c>
      <c r="G30" s="116"/>
      <c r="H30" s="61"/>
    </row>
    <row r="31" spans="1:8">
      <c r="A31" s="91" t="s">
        <v>31</v>
      </c>
      <c r="B31" s="95">
        <f>'Table 2.1'!B31</f>
        <v>20</v>
      </c>
      <c r="C31" s="94"/>
      <c r="D31" s="94"/>
      <c r="E31" s="94"/>
      <c r="F31" s="94"/>
      <c r="G31" s="116"/>
      <c r="H31" s="61"/>
    </row>
    <row r="32" spans="1:8">
      <c r="A32" s="90" t="s">
        <v>89</v>
      </c>
      <c r="B32" s="96">
        <v>67.259999999999991</v>
      </c>
      <c r="C32" s="97">
        <v>112.5</v>
      </c>
      <c r="D32" s="97"/>
      <c r="E32" s="97">
        <v>46.284999999999997</v>
      </c>
      <c r="F32" s="97">
        <v>92</v>
      </c>
      <c r="G32" s="116"/>
      <c r="H32" s="61"/>
    </row>
    <row r="33" spans="1:13" ht="3" customHeight="1">
      <c r="A33" s="91"/>
      <c r="B33" s="95">
        <v>0</v>
      </c>
      <c r="C33" s="94"/>
      <c r="D33" s="94"/>
      <c r="E33" s="94">
        <v>0</v>
      </c>
      <c r="F33" s="94">
        <v>0</v>
      </c>
      <c r="G33" s="116"/>
      <c r="H33" s="61"/>
    </row>
    <row r="34" spans="1:13">
      <c r="A34" s="91" t="s">
        <v>90</v>
      </c>
      <c r="B34" s="95">
        <v>224.84700000000001</v>
      </c>
      <c r="C34" s="94">
        <v>431.4</v>
      </c>
      <c r="D34" s="94"/>
      <c r="E34" s="94">
        <v>207.81700000000001</v>
      </c>
      <c r="F34" s="94">
        <v>404</v>
      </c>
      <c r="G34" s="116"/>
      <c r="H34" s="61"/>
    </row>
    <row r="35" spans="1:13">
      <c r="A35" s="91" t="s">
        <v>31</v>
      </c>
      <c r="B35" s="95">
        <v>16.234999999999999</v>
      </c>
      <c r="C35" s="94">
        <v>22.006</v>
      </c>
      <c r="D35" s="94"/>
      <c r="E35" s="94">
        <v>10.699</v>
      </c>
      <c r="F35" s="94">
        <v>23</v>
      </c>
      <c r="G35" s="116"/>
      <c r="H35" s="61"/>
    </row>
    <row r="36" spans="1:13">
      <c r="A36" s="90" t="s">
        <v>91</v>
      </c>
      <c r="B36" s="96">
        <v>241.08199999999999</v>
      </c>
      <c r="C36" s="97">
        <v>453.40599999999995</v>
      </c>
      <c r="D36" s="97"/>
      <c r="E36" s="97">
        <v>218.51600000000002</v>
      </c>
      <c r="F36" s="97">
        <v>428</v>
      </c>
      <c r="G36" s="116"/>
      <c r="H36" s="61"/>
    </row>
    <row r="37" spans="1:13" ht="3" customHeight="1">
      <c r="A37" s="28"/>
      <c r="B37" s="95"/>
      <c r="C37" s="94"/>
      <c r="D37" s="94"/>
      <c r="E37" s="94"/>
      <c r="F37" s="94"/>
      <c r="G37" s="116"/>
      <c r="H37" s="61"/>
    </row>
    <row r="38" spans="1:13">
      <c r="A38" s="28" t="s">
        <v>92</v>
      </c>
      <c r="B38" s="95"/>
      <c r="C38" s="94"/>
      <c r="D38" s="94"/>
      <c r="E38" s="94"/>
      <c r="F38" s="94"/>
      <c r="G38" s="116"/>
      <c r="H38" s="61"/>
    </row>
    <row r="39" spans="1:13">
      <c r="A39" s="91" t="s">
        <v>93</v>
      </c>
      <c r="B39" s="95">
        <v>167.714</v>
      </c>
      <c r="C39" s="94">
        <v>349.8</v>
      </c>
      <c r="D39" s="94"/>
      <c r="E39" s="94">
        <v>158.82300000000001</v>
      </c>
      <c r="F39" s="94">
        <v>331</v>
      </c>
      <c r="G39" s="116"/>
      <c r="H39" s="61"/>
    </row>
    <row r="40" spans="1:13">
      <c r="A40" s="91" t="s">
        <v>94</v>
      </c>
      <c r="B40" s="95">
        <v>1</v>
      </c>
      <c r="C40" s="94">
        <v>5.0999999999999996</v>
      </c>
      <c r="D40" s="94"/>
      <c r="E40" s="94">
        <v>1.88</v>
      </c>
      <c r="F40" s="94">
        <v>4</v>
      </c>
      <c r="G40" s="116"/>
      <c r="H40" s="61"/>
    </row>
    <row r="41" spans="1:13">
      <c r="A41" s="91" t="s">
        <v>95</v>
      </c>
      <c r="B41" s="95">
        <v>22.062000000000001</v>
      </c>
      <c r="C41" s="94">
        <v>44.82</v>
      </c>
      <c r="D41" s="94"/>
      <c r="E41" s="94">
        <v>21.183</v>
      </c>
      <c r="F41" s="94">
        <v>43</v>
      </c>
      <c r="G41" s="116"/>
      <c r="H41" s="61"/>
    </row>
    <row r="42" spans="1:13">
      <c r="A42" s="91" t="s">
        <v>96</v>
      </c>
      <c r="B42" s="95">
        <v>270.39999999999998</v>
      </c>
      <c r="C42" s="94">
        <v>545.98800000000006</v>
      </c>
      <c r="D42" s="94"/>
      <c r="E42" s="94">
        <v>252.10499999999999</v>
      </c>
      <c r="F42" s="94">
        <v>515</v>
      </c>
      <c r="G42" s="116"/>
      <c r="H42" s="61"/>
    </row>
    <row r="43" spans="1:13">
      <c r="A43" s="90" t="s">
        <v>97</v>
      </c>
      <c r="B43" s="96">
        <v>461.58699999999999</v>
      </c>
      <c r="C43" s="97">
        <v>945.70800000000008</v>
      </c>
      <c r="D43" s="97"/>
      <c r="E43" s="97">
        <v>433.99099999999999</v>
      </c>
      <c r="F43" s="97">
        <v>895</v>
      </c>
      <c r="G43" s="116"/>
      <c r="H43" s="61"/>
    </row>
    <row r="44" spans="1:13" ht="3" customHeight="1">
      <c r="A44" s="90"/>
      <c r="B44" s="96"/>
      <c r="C44" s="97"/>
      <c r="D44" s="97"/>
      <c r="E44" s="97"/>
      <c r="F44" s="97"/>
      <c r="G44" s="116"/>
      <c r="H44" s="61"/>
    </row>
    <row r="45" spans="1:13">
      <c r="A45" s="90" t="s">
        <v>268</v>
      </c>
      <c r="B45" s="96">
        <v>350</v>
      </c>
      <c r="C45" s="97">
        <v>0</v>
      </c>
      <c r="D45" s="97"/>
      <c r="E45" s="97">
        <v>0</v>
      </c>
      <c r="F45" s="97">
        <v>0</v>
      </c>
      <c r="G45" s="116"/>
      <c r="H45" s="61"/>
    </row>
    <row r="46" spans="1:13" ht="3" customHeight="1">
      <c r="A46" s="28"/>
      <c r="B46" s="95"/>
      <c r="C46" s="94"/>
      <c r="D46" s="94"/>
      <c r="E46" s="94"/>
      <c r="F46" s="94"/>
      <c r="G46" s="116"/>
      <c r="H46" s="61"/>
    </row>
    <row r="47" spans="1:13">
      <c r="A47" s="31" t="s">
        <v>98</v>
      </c>
      <c r="B47" s="98">
        <f>B11+B18+B14+B24+B36+B32+B43+B45</f>
        <v>3727.739</v>
      </c>
      <c r="C47" s="118">
        <f>C11+C18+C14+C24+C36+C32+C43+C45</f>
        <v>6162.1659999999993</v>
      </c>
      <c r="D47" s="118"/>
      <c r="E47" s="118">
        <f>E11+E18+E14+E24+E36+E32+E43+E45</f>
        <v>3232.9429999999998</v>
      </c>
      <c r="F47" s="118">
        <f>F11+F18+F14+F24+F36+F32+F43+F45+2</f>
        <v>6026</v>
      </c>
      <c r="G47" s="116"/>
      <c r="H47" s="92">
        <f>B47-'Table 1.5'!D9</f>
        <v>-2570.261</v>
      </c>
      <c r="I47" s="92">
        <f>C47-'Table 1.5'!E9</f>
        <v>-1825.8340000000007</v>
      </c>
      <c r="J47" s="92"/>
      <c r="K47" s="92">
        <f>E47-'Table 1.5'!H9</f>
        <v>-3344.0570000000002</v>
      </c>
      <c r="L47" s="92">
        <f>F47-'Table 1.5'!I9</f>
        <v>-2534</v>
      </c>
      <c r="M47" s="92"/>
    </row>
    <row r="48" spans="1:13" ht="3" customHeight="1">
      <c r="A48" s="28"/>
      <c r="B48" s="95"/>
      <c r="C48" s="94"/>
      <c r="D48" s="94"/>
      <c r="E48" s="94"/>
      <c r="F48" s="94"/>
    </row>
    <row r="49" spans="1:7">
      <c r="A49" s="31" t="s">
        <v>99</v>
      </c>
      <c r="B49" s="95"/>
      <c r="C49" s="94"/>
      <c r="D49" s="94"/>
      <c r="E49" s="94"/>
      <c r="F49" s="94"/>
    </row>
    <row r="50" spans="1:7">
      <c r="A50" s="28" t="s">
        <v>100</v>
      </c>
      <c r="B50" s="95"/>
      <c r="C50" s="94"/>
      <c r="D50" s="94"/>
      <c r="E50" s="94"/>
      <c r="F50" s="94"/>
    </row>
    <row r="51" spans="1:7">
      <c r="A51" s="91" t="s">
        <v>245</v>
      </c>
      <c r="B51" s="95">
        <f>'Table 2.1'!B51</f>
        <v>1667.077</v>
      </c>
      <c r="C51" s="94">
        <f>'Table 2.1'!C51</f>
        <v>3270</v>
      </c>
      <c r="D51" s="94"/>
      <c r="E51" s="94">
        <f>'Table 2.1'!E51</f>
        <v>1686.277</v>
      </c>
      <c r="F51" s="94">
        <f>'Table 2.1'!F51</f>
        <v>3590</v>
      </c>
      <c r="G51" s="86"/>
    </row>
    <row r="52" spans="1:7">
      <c r="A52" s="91" t="s">
        <v>246</v>
      </c>
      <c r="B52" s="95">
        <f>'Table 2.1'!B52</f>
        <v>474.83</v>
      </c>
      <c r="C52" s="94">
        <f>'Table 2.1'!C52</f>
        <v>869</v>
      </c>
      <c r="D52" s="94"/>
      <c r="E52" s="94">
        <f>'Table 2.1'!E52</f>
        <v>343.56099999999998</v>
      </c>
      <c r="F52" s="94">
        <f>'Table 2.1'!F52</f>
        <v>897</v>
      </c>
      <c r="G52" s="86"/>
    </row>
    <row r="53" spans="1:7">
      <c r="A53" s="91" t="s">
        <v>247</v>
      </c>
      <c r="B53" s="95">
        <f>'Table 2.1'!B53</f>
        <v>23.498999999999999</v>
      </c>
      <c r="C53" s="94">
        <f>'Table 2.1'!C53</f>
        <v>48</v>
      </c>
      <c r="D53" s="94"/>
      <c r="E53" s="94">
        <f>'Table 2.1'!E53</f>
        <v>21.686</v>
      </c>
      <c r="F53" s="94">
        <f>'Table 2.1'!F53</f>
        <v>50</v>
      </c>
      <c r="G53" s="86"/>
    </row>
    <row r="54" spans="1:7" ht="3" customHeight="1">
      <c r="A54" s="28"/>
      <c r="B54" s="95"/>
      <c r="C54" s="94"/>
      <c r="D54" s="94"/>
      <c r="E54" s="94"/>
      <c r="F54" s="94"/>
      <c r="G54" s="86"/>
    </row>
    <row r="55" spans="1:7">
      <c r="A55" s="28" t="s">
        <v>248</v>
      </c>
      <c r="B55" s="95"/>
      <c r="C55" s="94"/>
      <c r="D55" s="94"/>
      <c r="E55" s="94"/>
      <c r="F55" s="94"/>
      <c r="G55" s="86"/>
    </row>
    <row r="56" spans="1:7">
      <c r="A56" s="91" t="s">
        <v>102</v>
      </c>
      <c r="B56" s="95">
        <f>'Table 2.1'!B56</f>
        <v>402.68</v>
      </c>
      <c r="C56" s="94">
        <f>'Table 2.1'!C56</f>
        <v>712</v>
      </c>
      <c r="D56" s="94"/>
      <c r="E56" s="94">
        <f>'Table 2.1'!E56</f>
        <v>417.04700000000003</v>
      </c>
      <c r="F56" s="94">
        <f>'Table 2.1'!F56</f>
        <v>769</v>
      </c>
      <c r="G56" s="86"/>
    </row>
    <row r="57" spans="1:7">
      <c r="A57" s="91" t="s">
        <v>103</v>
      </c>
      <c r="B57" s="95">
        <f>'Table 2.1'!B57</f>
        <v>92.105999999999995</v>
      </c>
      <c r="C57" s="94">
        <f>'Table 2.1'!C57</f>
        <v>110</v>
      </c>
      <c r="D57" s="94"/>
      <c r="E57" s="94">
        <f>'Table 2.1'!E57</f>
        <v>84.917000000000002</v>
      </c>
      <c r="F57" s="94">
        <f>'Table 2.1'!F57</f>
        <v>136</v>
      </c>
      <c r="G57" s="86"/>
    </row>
    <row r="58" spans="1:7">
      <c r="A58" s="91" t="s">
        <v>104</v>
      </c>
      <c r="B58" s="95">
        <f>'Table 2.1'!B58</f>
        <v>60.956000000000003</v>
      </c>
      <c r="C58" s="94">
        <f>'Table 2.1'!C58</f>
        <v>72</v>
      </c>
      <c r="D58" s="94"/>
      <c r="E58" s="94">
        <f>'Table 2.1'!E58</f>
        <v>56.124000000000002</v>
      </c>
      <c r="F58" s="94">
        <f>'Table 2.1'!F58</f>
        <v>90</v>
      </c>
      <c r="G58" s="86"/>
    </row>
    <row r="59" spans="1:7">
      <c r="A59" s="91" t="s">
        <v>249</v>
      </c>
      <c r="B59" s="95">
        <f>'Table 2.1'!B59</f>
        <v>25.428000000000001</v>
      </c>
      <c r="C59" s="94">
        <f>'Table 2.1'!C59</f>
        <v>26</v>
      </c>
      <c r="D59" s="94"/>
      <c r="E59" s="94">
        <f>'Table 2.1'!E59</f>
        <v>87.581000000000003</v>
      </c>
      <c r="F59" s="94">
        <f>'Table 2.1'!F59</f>
        <v>168</v>
      </c>
      <c r="G59" s="86"/>
    </row>
    <row r="60" spans="1:7">
      <c r="A60" s="91" t="s">
        <v>31</v>
      </c>
      <c r="B60" s="95">
        <f>'Table 2.1'!B60</f>
        <v>0</v>
      </c>
      <c r="C60" s="94">
        <f>'Table 2.1'!C60</f>
        <v>25</v>
      </c>
      <c r="D60" s="94"/>
      <c r="E60" s="94">
        <f>'Table 2.1'!E60</f>
        <v>0</v>
      </c>
      <c r="F60" s="94">
        <f>'Table 2.1'!F60</f>
        <v>0</v>
      </c>
      <c r="G60" s="86"/>
    </row>
    <row r="61" spans="1:7" ht="3" customHeight="1">
      <c r="A61" s="28"/>
      <c r="B61" s="95"/>
      <c r="C61" s="94"/>
      <c r="D61" s="94"/>
      <c r="E61" s="94"/>
      <c r="F61" s="94"/>
      <c r="G61" s="86"/>
    </row>
    <row r="62" spans="1:7">
      <c r="A62" s="28" t="s">
        <v>250</v>
      </c>
      <c r="B62" s="95"/>
      <c r="C62" s="94"/>
      <c r="D62" s="94"/>
      <c r="E62" s="94"/>
      <c r="F62" s="94"/>
      <c r="G62" s="86"/>
    </row>
    <row r="63" spans="1:7">
      <c r="A63" s="91" t="s">
        <v>252</v>
      </c>
      <c r="B63" s="95">
        <f>'Table 2.1'!B63</f>
        <v>614.99800000000005</v>
      </c>
      <c r="C63" s="94">
        <f>'Table 2.1'!C63</f>
        <v>1230</v>
      </c>
      <c r="D63" s="94"/>
      <c r="E63" s="94">
        <f>'Table 2.1'!E63</f>
        <v>567.79200000000003</v>
      </c>
      <c r="F63" s="94">
        <f>'Table 2.1'!F63</f>
        <v>1136</v>
      </c>
      <c r="G63" s="86"/>
    </row>
    <row r="64" spans="1:7">
      <c r="A64" s="91" t="s">
        <v>251</v>
      </c>
      <c r="B64" s="95">
        <f>'Table 2.1'!B64</f>
        <v>102.506</v>
      </c>
      <c r="C64" s="94">
        <f>'Table 2.1'!C64</f>
        <v>353</v>
      </c>
      <c r="D64" s="94"/>
      <c r="E64" s="94">
        <f>'Table 2.1'!E64</f>
        <v>164.59098600000002</v>
      </c>
      <c r="F64" s="94">
        <f>'Table 2.1'!F64</f>
        <v>329</v>
      </c>
      <c r="G64" s="86"/>
    </row>
    <row r="65" spans="1:13">
      <c r="A65" s="91" t="s">
        <v>253</v>
      </c>
      <c r="B65" s="95">
        <f>'Table 2.1'!B65</f>
        <v>29.440999999999999</v>
      </c>
      <c r="C65" s="94">
        <f>'Table 2.1'!C65</f>
        <v>135</v>
      </c>
      <c r="D65" s="94"/>
      <c r="E65" s="94">
        <f>'Table 2.1'!E65</f>
        <v>65.866835999999992</v>
      </c>
      <c r="F65" s="94">
        <f>'Table 2.1'!F65</f>
        <v>132</v>
      </c>
      <c r="G65" s="86"/>
    </row>
    <row r="66" spans="1:13">
      <c r="A66" s="91" t="s">
        <v>254</v>
      </c>
      <c r="B66" s="95">
        <f>'Table 2.1'!B66</f>
        <v>11.225</v>
      </c>
      <c r="C66" s="94">
        <f>'Table 2.1'!C66</f>
        <v>95</v>
      </c>
      <c r="D66" s="94"/>
      <c r="E66" s="94">
        <f>'Table 2.1'!E66</f>
        <v>38.774190000000004</v>
      </c>
      <c r="F66" s="94">
        <f>'Table 2.1'!F66</f>
        <v>78</v>
      </c>
      <c r="G66" s="86"/>
    </row>
    <row r="67" spans="1:13">
      <c r="A67" s="91" t="s">
        <v>261</v>
      </c>
      <c r="B67" s="95">
        <f>'Table 2.1'!B67</f>
        <v>10.561999999999999</v>
      </c>
      <c r="C67" s="94">
        <f>'Table 2.1'!C67</f>
        <v>127</v>
      </c>
      <c r="D67" s="94"/>
      <c r="E67" s="94">
        <f>'Table 2.1'!E67</f>
        <v>62.474550000000001</v>
      </c>
      <c r="F67" s="94">
        <f>'Table 2.1'!F67</f>
        <v>125</v>
      </c>
      <c r="G67" s="86"/>
    </row>
    <row r="68" spans="1:13" ht="3" customHeight="1">
      <c r="A68" s="28"/>
      <c r="B68" s="95"/>
      <c r="C68" s="94"/>
      <c r="D68" s="94"/>
      <c r="E68" s="94"/>
      <c r="F68" s="94"/>
      <c r="G68" s="86"/>
    </row>
    <row r="69" spans="1:13">
      <c r="A69" s="28" t="s">
        <v>255</v>
      </c>
      <c r="B69" s="95"/>
      <c r="C69" s="94"/>
      <c r="D69" s="94"/>
      <c r="E69" s="94"/>
      <c r="F69" s="94"/>
      <c r="G69" s="86"/>
    </row>
    <row r="70" spans="1:13">
      <c r="A70" s="91" t="s">
        <v>256</v>
      </c>
      <c r="B70" s="95">
        <f>'Table 2.1'!B70</f>
        <v>0</v>
      </c>
      <c r="C70" s="94">
        <f>'Table 2.1'!C70</f>
        <v>0</v>
      </c>
      <c r="D70" s="94"/>
      <c r="E70" s="94">
        <f>'Table 2.1'!E70</f>
        <v>69.695630999999992</v>
      </c>
      <c r="F70" s="94">
        <f>'Table 2.1'!F70</f>
        <v>70</v>
      </c>
      <c r="G70" s="86"/>
    </row>
    <row r="71" spans="1:13">
      <c r="A71" s="91" t="s">
        <v>257</v>
      </c>
      <c r="B71" s="95">
        <f>'Table 2.1'!B71</f>
        <v>0</v>
      </c>
      <c r="C71" s="94">
        <f>'Table 2.1'!C71</f>
        <v>0</v>
      </c>
      <c r="D71" s="94"/>
      <c r="E71" s="94">
        <f>'Table 2.1'!E71</f>
        <v>10.14</v>
      </c>
      <c r="F71" s="94">
        <f>'Table 2.1'!F71</f>
        <v>20</v>
      </c>
      <c r="G71" s="86"/>
    </row>
    <row r="72" spans="1:13">
      <c r="A72" s="91" t="s">
        <v>258</v>
      </c>
      <c r="B72" s="95">
        <f>'Table 2.1'!B72</f>
        <v>0</v>
      </c>
      <c r="C72" s="94">
        <f>'Table 2.1'!C72</f>
        <v>0</v>
      </c>
      <c r="D72" s="94"/>
      <c r="E72" s="94">
        <f>'Table 2.1'!E72</f>
        <v>0</v>
      </c>
      <c r="F72" s="94">
        <f>'Table 2.1'!F72</f>
        <v>5</v>
      </c>
      <c r="G72" s="86"/>
    </row>
    <row r="73" spans="1:13" ht="3" customHeight="1">
      <c r="A73" s="28"/>
      <c r="B73" s="95"/>
      <c r="C73" s="94"/>
      <c r="D73" s="94"/>
      <c r="E73" s="94"/>
      <c r="F73" s="94"/>
      <c r="G73" s="86"/>
    </row>
    <row r="74" spans="1:13">
      <c r="A74" s="28" t="s">
        <v>259</v>
      </c>
      <c r="B74" s="95"/>
      <c r="C74" s="94"/>
      <c r="D74" s="94"/>
      <c r="E74" s="94"/>
      <c r="F74" s="94"/>
      <c r="G74" s="86"/>
    </row>
    <row r="75" spans="1:13">
      <c r="A75" s="91" t="s">
        <v>263</v>
      </c>
      <c r="B75" s="95">
        <f>'Table 2.1'!B75</f>
        <v>165.72499999999999</v>
      </c>
      <c r="C75" s="94">
        <f>'Table 2.1'!C75</f>
        <v>368</v>
      </c>
      <c r="D75" s="94"/>
      <c r="E75" s="94">
        <f>'Table 2.1'!E75</f>
        <v>162.172</v>
      </c>
      <c r="F75" s="94">
        <f>'Table 2.1'!F75</f>
        <v>318</v>
      </c>
      <c r="G75" s="86"/>
    </row>
    <row r="76" spans="1:13">
      <c r="A76" s="91" t="s">
        <v>257</v>
      </c>
      <c r="B76" s="95">
        <f>'Table 2.1'!B76</f>
        <v>52</v>
      </c>
      <c r="C76" s="94">
        <f>'Table 2.1'!C76</f>
        <v>16</v>
      </c>
      <c r="D76" s="94"/>
      <c r="E76" s="94">
        <f>'Table 2.1'!E76</f>
        <v>71</v>
      </c>
      <c r="F76" s="94">
        <f>'Table 2.1'!F76</f>
        <v>23</v>
      </c>
      <c r="G76" s="86"/>
    </row>
    <row r="77" spans="1:13">
      <c r="A77" s="91" t="s">
        <v>101</v>
      </c>
      <c r="B77" s="95">
        <f>'Table 2.1'!B77</f>
        <v>21.611000000000001</v>
      </c>
      <c r="C77" s="94">
        <f>'Table 2.1'!C77</f>
        <v>66</v>
      </c>
      <c r="D77" s="94"/>
      <c r="E77" s="94">
        <f>'Table 2.1'!E77</f>
        <v>16</v>
      </c>
      <c r="F77" s="94">
        <f>'Table 2.1'!F77</f>
        <v>2</v>
      </c>
      <c r="G77" s="86"/>
    </row>
    <row r="78" spans="1:13">
      <c r="A78" s="91" t="s">
        <v>260</v>
      </c>
      <c r="B78" s="95">
        <f>'Table 2.1'!B78</f>
        <v>276.98022200000003</v>
      </c>
      <c r="C78" s="94">
        <f>'Table 2.1'!C78</f>
        <v>350</v>
      </c>
      <c r="D78" s="94"/>
      <c r="E78" s="94">
        <f>'Table 2.1'!E78</f>
        <v>160.27035700000002</v>
      </c>
      <c r="F78" s="94">
        <f>'Table 2.1'!F78</f>
        <v>290</v>
      </c>
      <c r="G78" s="86"/>
    </row>
    <row r="79" spans="1:13" ht="3" customHeight="1">
      <c r="A79" s="28"/>
      <c r="B79" s="95"/>
      <c r="C79" s="94"/>
      <c r="D79" s="94"/>
      <c r="E79" s="94"/>
      <c r="F79" s="94"/>
      <c r="G79" s="86"/>
    </row>
    <row r="80" spans="1:13">
      <c r="A80" s="31" t="s">
        <v>105</v>
      </c>
      <c r="B80" s="98">
        <f>'Table 2.1'!B80</f>
        <v>4032.6242219999995</v>
      </c>
      <c r="C80" s="99">
        <f>'Table 2.1'!C80</f>
        <v>7869</v>
      </c>
      <c r="D80" s="99"/>
      <c r="E80" s="99">
        <f>'Table 2.1'!E80</f>
        <v>4085.9695499999998</v>
      </c>
      <c r="F80" s="99">
        <f>'Table 2.1'!F80</f>
        <v>8228</v>
      </c>
      <c r="G80" s="88"/>
      <c r="H80" s="92">
        <f>B80-'Table 1.5'!D10</f>
        <v>-2158.3757780000005</v>
      </c>
      <c r="I80" s="92">
        <f>C80-'Table 1.5'!E10</f>
        <v>49</v>
      </c>
      <c r="J80" s="92">
        <f>D80-'Table 1.5'!F10</f>
        <v>0</v>
      </c>
      <c r="K80" s="92">
        <f>E80-'Table 1.5'!H10</f>
        <v>-1674.0304500000002</v>
      </c>
      <c r="L80" s="92">
        <f>F80-'Table 1.5'!I10</f>
        <v>821</v>
      </c>
      <c r="M80" s="92"/>
    </row>
    <row r="81" spans="1:7">
      <c r="A81" s="28"/>
      <c r="B81" s="32"/>
      <c r="C81" s="88"/>
      <c r="D81" s="88"/>
      <c r="E81" s="88"/>
      <c r="F81" s="88"/>
      <c r="G81" s="88"/>
    </row>
    <row r="82" spans="1:7" s="37" customFormat="1" ht="15.75">
      <c r="A82" s="704" t="s">
        <v>193</v>
      </c>
      <c r="B82" s="704"/>
      <c r="C82" s="704"/>
      <c r="D82" s="704"/>
      <c r="E82" s="704"/>
      <c r="F82" s="704"/>
    </row>
    <row r="83" spans="1:7" s="37" customFormat="1">
      <c r="A83" s="705" t="s">
        <v>184</v>
      </c>
      <c r="B83" s="705"/>
      <c r="C83" s="705"/>
      <c r="D83" s="705"/>
      <c r="E83" s="705"/>
      <c r="F83" s="705"/>
    </row>
    <row r="84" spans="1:7" s="37" customFormat="1" ht="3" customHeight="1">
      <c r="A84" s="63"/>
      <c r="B84" s="64"/>
      <c r="C84" s="64"/>
      <c r="D84" s="65"/>
      <c r="E84" s="64"/>
      <c r="F84" s="64"/>
    </row>
    <row r="85" spans="1:7" s="37" customFormat="1">
      <c r="A85" s="113"/>
      <c r="B85" s="740" t="s">
        <v>493</v>
      </c>
      <c r="C85" s="740"/>
      <c r="D85" s="110"/>
      <c r="E85" s="740" t="s">
        <v>262</v>
      </c>
      <c r="F85" s="740"/>
    </row>
    <row r="86" spans="1:7" s="37" customFormat="1">
      <c r="A86" s="28"/>
      <c r="B86" s="100" t="s">
        <v>498</v>
      </c>
      <c r="C86" s="101"/>
      <c r="D86" s="101"/>
      <c r="E86" s="102" t="s">
        <v>498</v>
      </c>
      <c r="F86" s="101"/>
    </row>
    <row r="87" spans="1:7" s="37" customFormat="1">
      <c r="A87" s="28"/>
      <c r="B87" s="100" t="s">
        <v>70</v>
      </c>
      <c r="C87" s="102" t="s">
        <v>495</v>
      </c>
      <c r="D87" s="103"/>
      <c r="E87" s="102" t="s">
        <v>70</v>
      </c>
      <c r="F87" s="102"/>
    </row>
    <row r="88" spans="1:7" s="37" customFormat="1">
      <c r="A88" s="28"/>
      <c r="B88" s="104" t="s">
        <v>494</v>
      </c>
      <c r="C88" s="102" t="s">
        <v>500</v>
      </c>
      <c r="D88" s="102"/>
      <c r="E88" s="105" t="s">
        <v>494</v>
      </c>
      <c r="F88" s="102" t="s">
        <v>266</v>
      </c>
    </row>
    <row r="89" spans="1:7" s="37" customFormat="1">
      <c r="A89" s="28"/>
      <c r="B89" s="106" t="s">
        <v>0</v>
      </c>
      <c r="C89" s="103" t="s">
        <v>0</v>
      </c>
      <c r="D89" s="103"/>
      <c r="E89" s="103"/>
      <c r="F89" s="103" t="s">
        <v>0</v>
      </c>
    </row>
    <row r="90" spans="1:7" ht="3" customHeight="1">
      <c r="A90" s="28"/>
      <c r="B90" s="87"/>
      <c r="C90" s="86"/>
      <c r="D90" s="78"/>
      <c r="E90" s="86"/>
      <c r="F90" s="86"/>
    </row>
    <row r="91" spans="1:7">
      <c r="A91" s="31" t="s">
        <v>106</v>
      </c>
      <c r="B91" s="87"/>
      <c r="C91" s="86"/>
      <c r="D91" s="86"/>
      <c r="E91" s="86"/>
      <c r="F91" s="86"/>
    </row>
    <row r="92" spans="1:7">
      <c r="A92" s="28" t="s">
        <v>248</v>
      </c>
      <c r="B92" s="87"/>
      <c r="C92" s="86"/>
      <c r="D92" s="86"/>
      <c r="E92" s="86"/>
      <c r="F92" s="86"/>
    </row>
    <row r="93" spans="1:7">
      <c r="A93" s="91" t="s">
        <v>102</v>
      </c>
      <c r="B93" s="95">
        <f>'Table 2.1'!B94</f>
        <v>186.25299999999999</v>
      </c>
      <c r="C93" s="94">
        <f>'Table 2.1'!C94</f>
        <v>215</v>
      </c>
      <c r="D93" s="94"/>
      <c r="E93" s="94">
        <f>'Table 2.1'!E94</f>
        <v>134.64699999999999</v>
      </c>
      <c r="F93" s="94">
        <f>'Table 2.1'!F94</f>
        <v>309</v>
      </c>
    </row>
    <row r="94" spans="1:7" ht="3" customHeight="1">
      <c r="A94" s="28"/>
      <c r="B94" s="95"/>
      <c r="C94" s="94"/>
      <c r="D94" s="94"/>
      <c r="E94" s="94"/>
      <c r="F94" s="94"/>
    </row>
    <row r="95" spans="1:7">
      <c r="A95" s="28" t="s">
        <v>255</v>
      </c>
      <c r="B95" s="95"/>
      <c r="C95" s="94"/>
      <c r="D95" s="94"/>
      <c r="E95" s="94"/>
      <c r="F95" s="94"/>
    </row>
    <row r="96" spans="1:7">
      <c r="A96" s="91" t="s">
        <v>256</v>
      </c>
      <c r="B96" s="95">
        <f>'Table 2.1'!B97</f>
        <v>351</v>
      </c>
      <c r="C96" s="94">
        <f>'Table 2.1'!C97</f>
        <v>443</v>
      </c>
      <c r="D96" s="94"/>
      <c r="E96" s="94">
        <f>'Table 2.1'!E97</f>
        <v>102.223889</v>
      </c>
      <c r="F96" s="94">
        <f>'Table 2.1'!F97</f>
        <v>651</v>
      </c>
    </row>
    <row r="97" spans="1:13">
      <c r="A97" s="91" t="s">
        <v>257</v>
      </c>
      <c r="B97" s="95">
        <f>'Table 2.1'!B98</f>
        <v>60</v>
      </c>
      <c r="C97" s="94">
        <f>'Table 2.1'!C98</f>
        <v>155</v>
      </c>
      <c r="D97" s="94"/>
      <c r="E97" s="94">
        <f>'Table 2.1'!E98</f>
        <v>56.323999999999998</v>
      </c>
      <c r="F97" s="94">
        <f>'Table 2.1'!F98</f>
        <v>368</v>
      </c>
    </row>
    <row r="98" spans="1:13">
      <c r="A98" s="91" t="s">
        <v>258</v>
      </c>
      <c r="B98" s="95">
        <f>'Table 2.1'!B99</f>
        <v>0</v>
      </c>
      <c r="C98" s="94">
        <f>'Table 2.1'!C99</f>
        <v>0</v>
      </c>
      <c r="D98" s="94"/>
      <c r="E98" s="94">
        <f>'Table 2.1'!E99</f>
        <v>0</v>
      </c>
      <c r="F98" s="94">
        <f>'Table 2.1'!F99</f>
        <v>5</v>
      </c>
    </row>
    <row r="99" spans="1:13" ht="3" customHeight="1">
      <c r="A99" s="28"/>
      <c r="B99" s="95"/>
      <c r="C99" s="94"/>
      <c r="D99" s="94"/>
      <c r="E99" s="94"/>
      <c r="F99" s="94"/>
    </row>
    <row r="100" spans="1:13">
      <c r="A100" s="28" t="s">
        <v>259</v>
      </c>
      <c r="B100" s="95"/>
      <c r="C100" s="94"/>
      <c r="D100" s="94"/>
      <c r="E100" s="94"/>
      <c r="F100" s="94"/>
    </row>
    <row r="101" spans="1:13">
      <c r="A101" s="91" t="s">
        <v>257</v>
      </c>
      <c r="B101" s="95">
        <f>'Table 2.1'!B102</f>
        <v>9</v>
      </c>
      <c r="C101" s="94">
        <f>'Table 2.1'!C102</f>
        <v>96</v>
      </c>
      <c r="D101" s="94"/>
      <c r="E101" s="94">
        <f>'Table 2.1'!E102</f>
        <v>15.385</v>
      </c>
      <c r="F101" s="94">
        <f>'Table 2.1'!F102</f>
        <v>180</v>
      </c>
    </row>
    <row r="102" spans="1:13">
      <c r="A102" s="91" t="s">
        <v>101</v>
      </c>
      <c r="B102" s="95">
        <f>'Table 2.1'!B103</f>
        <v>45</v>
      </c>
      <c r="C102" s="94">
        <f>'Table 2.1'!C103</f>
        <v>201</v>
      </c>
      <c r="D102" s="94"/>
      <c r="E102" s="94">
        <f>'Table 2.1'!E103</f>
        <v>35.493000000000002</v>
      </c>
      <c r="F102" s="94">
        <f>'Table 2.1'!F103</f>
        <v>232</v>
      </c>
    </row>
    <row r="103" spans="1:13">
      <c r="A103" s="91" t="s">
        <v>31</v>
      </c>
      <c r="B103" s="95">
        <f>'Table 2.1'!B104</f>
        <v>-519.25299999999993</v>
      </c>
      <c r="C103" s="94">
        <f>'Table 2.1'!C104</f>
        <v>350</v>
      </c>
      <c r="D103" s="94"/>
      <c r="E103" s="94">
        <f>'Table 2.1'!E104</f>
        <v>46.353110999999998</v>
      </c>
      <c r="F103" s="94">
        <f>'Table 2.1'!F104</f>
        <v>233</v>
      </c>
    </row>
    <row r="104" spans="1:13" ht="3" customHeight="1">
      <c r="A104" s="28"/>
      <c r="B104" s="95">
        <f>'Table 2.1'!B105</f>
        <v>0</v>
      </c>
      <c r="C104" s="94"/>
      <c r="D104" s="94"/>
      <c r="E104" s="94">
        <f>'Table 2.1'!E105</f>
        <v>0</v>
      </c>
      <c r="F104" s="94"/>
    </row>
    <row r="105" spans="1:13">
      <c r="A105" s="31" t="s">
        <v>107</v>
      </c>
      <c r="B105" s="98">
        <f>'Table 2.1'!B106</f>
        <v>132</v>
      </c>
      <c r="C105" s="99">
        <f>'Table 2.1'!C106</f>
        <v>1460</v>
      </c>
      <c r="D105" s="99"/>
      <c r="E105" s="99">
        <f>'Table 2.1'!E106</f>
        <v>390.42599999999999</v>
      </c>
      <c r="F105" s="99">
        <f>'Table 2.1'!F106</f>
        <v>1978</v>
      </c>
      <c r="H105" s="92">
        <f>B105-'Table 1.5'!D11</f>
        <v>0</v>
      </c>
      <c r="I105" s="92">
        <f>C105-'Table 1.5'!E11</f>
        <v>1061</v>
      </c>
      <c r="J105" s="92">
        <f>D105-'Table 1.5'!F11</f>
        <v>0</v>
      </c>
      <c r="K105" s="92">
        <f>E105-'Table 1.5'!H11</f>
        <v>122.42599999999999</v>
      </c>
      <c r="L105" s="92">
        <f>F105-'Table 1.5'!I11</f>
        <v>1083</v>
      </c>
      <c r="M105" s="92"/>
    </row>
    <row r="106" spans="1:13" ht="3" customHeight="1">
      <c r="A106" s="5"/>
      <c r="B106" s="95"/>
      <c r="C106" s="94"/>
      <c r="D106" s="94"/>
      <c r="E106" s="94"/>
      <c r="F106" s="94"/>
    </row>
    <row r="107" spans="1:13">
      <c r="A107" s="31" t="s">
        <v>108</v>
      </c>
      <c r="B107" s="98">
        <f>'Table 1.5'!D12</f>
        <v>15687</v>
      </c>
      <c r="C107" s="99">
        <f>'Table 1.5'!E12</f>
        <v>22158</v>
      </c>
      <c r="D107" s="99"/>
      <c r="E107" s="99">
        <f>'Table 1.5'!H12</f>
        <v>16293</v>
      </c>
      <c r="F107" s="99">
        <f>'Table 1.5'!I12</f>
        <v>21583</v>
      </c>
      <c r="H107" s="92">
        <f>B107-'Table 1.5'!D12</f>
        <v>0</v>
      </c>
      <c r="I107" s="92">
        <f>C107-'Table 1.5'!E12</f>
        <v>0</v>
      </c>
      <c r="J107" s="92">
        <f>D107-'Table 1.5'!F12</f>
        <v>0</v>
      </c>
      <c r="K107" s="92">
        <f>E107-'Table 1.5'!H12</f>
        <v>0</v>
      </c>
      <c r="L107" s="92">
        <f>F107-'Table 1.5'!I12</f>
        <v>0</v>
      </c>
      <c r="M107" s="92"/>
    </row>
    <row r="108" spans="1:13" ht="3" customHeight="1">
      <c r="A108" s="28"/>
      <c r="B108" s="95"/>
      <c r="C108" s="94"/>
      <c r="D108" s="94"/>
      <c r="E108" s="94"/>
      <c r="F108" s="94"/>
    </row>
    <row r="109" spans="1:13">
      <c r="A109" s="31" t="s">
        <v>109</v>
      </c>
      <c r="B109" s="98">
        <f>'Table 1.5'!D13</f>
        <v>345</v>
      </c>
      <c r="C109" s="99">
        <f>'Table 1.5'!E13</f>
        <v>547</v>
      </c>
      <c r="D109" s="99"/>
      <c r="E109" s="99">
        <f>'Table 1.5'!H13</f>
        <v>394</v>
      </c>
      <c r="F109" s="99">
        <f>'Table 1.5'!I13</f>
        <v>635</v>
      </c>
      <c r="H109" s="61">
        <f>B109-'Table 1.5'!D13</f>
        <v>0</v>
      </c>
      <c r="I109" s="61">
        <f>C109-'Table 1.5'!E13</f>
        <v>0</v>
      </c>
      <c r="J109" s="61">
        <f>D109-'Table 1.5'!F13</f>
        <v>0</v>
      </c>
      <c r="K109" s="61">
        <f>E109-'Table 1.5'!H13</f>
        <v>0</v>
      </c>
      <c r="L109" s="61">
        <f>F109-'Table 1.5'!I13</f>
        <v>0</v>
      </c>
      <c r="M109" s="61"/>
    </row>
    <row r="110" spans="1:13" ht="3" customHeight="1">
      <c r="A110" s="28"/>
      <c r="B110" s="95"/>
      <c r="C110" s="94"/>
      <c r="D110" s="94"/>
      <c r="E110" s="94"/>
      <c r="F110" s="94"/>
    </row>
    <row r="111" spans="1:13">
      <c r="A111" s="31" t="s">
        <v>113</v>
      </c>
      <c r="B111" s="98">
        <f>'Table 1.5'!D14</f>
        <v>3931</v>
      </c>
      <c r="C111" s="99">
        <f>'Table 1.5'!E14</f>
        <v>5558</v>
      </c>
      <c r="D111" s="99"/>
      <c r="E111" s="99">
        <f>'Table 1.5'!H14</f>
        <v>3003</v>
      </c>
      <c r="F111" s="99">
        <f>'Table 1.5'!I14</f>
        <v>4126</v>
      </c>
      <c r="H111" s="61">
        <f>B111-'Table 1.5'!D14</f>
        <v>0</v>
      </c>
      <c r="I111" s="61">
        <f>C111-'Table 1.5'!E14</f>
        <v>0</v>
      </c>
      <c r="J111" s="61">
        <f>D111-'Table 1.5'!F14</f>
        <v>0</v>
      </c>
      <c r="K111" s="61">
        <f>E111-'Table 1.5'!H14</f>
        <v>0</v>
      </c>
      <c r="L111" s="61">
        <f>F111-'Table 1.5'!I14</f>
        <v>0</v>
      </c>
      <c r="M111" s="61"/>
    </row>
    <row r="112" spans="1:13" ht="3" customHeight="1">
      <c r="A112" s="28"/>
      <c r="B112" s="95"/>
      <c r="C112" s="94"/>
      <c r="D112" s="94"/>
      <c r="E112" s="94"/>
      <c r="F112" s="94"/>
    </row>
    <row r="113" spans="1:13">
      <c r="A113" s="31" t="s">
        <v>114</v>
      </c>
      <c r="B113" s="95"/>
      <c r="C113" s="94"/>
      <c r="D113" s="94"/>
      <c r="E113" s="94"/>
      <c r="F113" s="94"/>
    </row>
    <row r="114" spans="1:13">
      <c r="A114" s="91" t="s">
        <v>115</v>
      </c>
      <c r="B114" s="95">
        <v>41.625</v>
      </c>
      <c r="C114" s="94">
        <v>67.3</v>
      </c>
      <c r="D114" s="94"/>
      <c r="E114" s="94">
        <v>40.002000000000002</v>
      </c>
      <c r="F114" s="94">
        <v>76</v>
      </c>
    </row>
    <row r="115" spans="1:13">
      <c r="A115" s="91" t="s">
        <v>116</v>
      </c>
      <c r="B115" s="95">
        <v>68.858999999999995</v>
      </c>
      <c r="C115" s="94">
        <v>193.774</v>
      </c>
      <c r="D115" s="94"/>
      <c r="E115" s="94">
        <v>76.597999999999999</v>
      </c>
      <c r="F115" s="94">
        <v>139</v>
      </c>
    </row>
    <row r="116" spans="1:13">
      <c r="A116" s="91" t="s">
        <v>117</v>
      </c>
      <c r="B116" s="95">
        <v>337.38799999999577</v>
      </c>
      <c r="C116" s="94">
        <f>878-C115-C114</f>
        <v>616.92600000000004</v>
      </c>
      <c r="D116" s="94"/>
      <c r="E116" s="94">
        <v>291.44100000000105</v>
      </c>
      <c r="F116" s="94">
        <v>587</v>
      </c>
    </row>
    <row r="117" spans="1:13">
      <c r="A117" s="31" t="s">
        <v>118</v>
      </c>
      <c r="B117" s="98">
        <v>447.87199999999575</v>
      </c>
      <c r="C117" s="99">
        <f>SUM(C114:C116)</f>
        <v>878</v>
      </c>
      <c r="D117" s="99"/>
      <c r="E117" s="99">
        <v>408.04100000000108</v>
      </c>
      <c r="F117" s="99">
        <v>801</v>
      </c>
      <c r="H117" s="61">
        <f>B117-'Table 1.5'!D15</f>
        <v>-256.12800000000425</v>
      </c>
      <c r="I117" s="61">
        <f>C117-'Table 1.5'!E15</f>
        <v>-166</v>
      </c>
      <c r="J117" s="61">
        <f>D117-'Table 1.5'!F15</f>
        <v>0</v>
      </c>
      <c r="K117" s="61">
        <f>E117-'Table 1.5'!H15</f>
        <v>-333.95899999999892</v>
      </c>
      <c r="L117" s="61">
        <f>F117-'Table 1.5'!I15</f>
        <v>-309</v>
      </c>
      <c r="M117" s="61"/>
    </row>
    <row r="118" spans="1:13" ht="3" customHeight="1">
      <c r="A118" s="31"/>
      <c r="B118" s="95"/>
      <c r="C118" s="94"/>
      <c r="D118" s="94"/>
      <c r="E118" s="94"/>
      <c r="F118" s="94"/>
    </row>
    <row r="119" spans="1:13">
      <c r="A119" s="31" t="s">
        <v>119</v>
      </c>
      <c r="B119" s="98">
        <f>B47+B80+B105+B107+B109+B111+B117</f>
        <v>28303.235221999996</v>
      </c>
      <c r="C119" s="99">
        <f>C47+C80+C105+C107+C109+C111+C117+1</f>
        <v>44633.165999999997</v>
      </c>
      <c r="D119" s="99"/>
      <c r="E119" s="99">
        <f>E47+E80+E105+E107+E109+E111+E117</f>
        <v>27807.379550000001</v>
      </c>
      <c r="F119" s="99">
        <v>34895</v>
      </c>
      <c r="H119" s="61">
        <f>B119-'Table 1.5'!D16</f>
        <v>-4985.7647780000043</v>
      </c>
      <c r="I119" s="61">
        <f>C119-'Table 1.5'!E16</f>
        <v>-881.83400000000256</v>
      </c>
      <c r="J119" s="61">
        <f>D119-'Table 1.5'!F16</f>
        <v>0</v>
      </c>
      <c r="K119" s="61">
        <f>E119-'Table 1.5'!H16</f>
        <v>-5227.6204499999985</v>
      </c>
      <c r="L119" s="61">
        <f>F119-'Table 1.5'!I16</f>
        <v>-9421</v>
      </c>
      <c r="M119" s="61"/>
    </row>
  </sheetData>
  <mergeCells count="8">
    <mergeCell ref="B85:C85"/>
    <mergeCell ref="E85:F85"/>
    <mergeCell ref="B4:C4"/>
    <mergeCell ref="E4:F4"/>
    <mergeCell ref="A1:F1"/>
    <mergeCell ref="A2:F2"/>
    <mergeCell ref="A82:F82"/>
    <mergeCell ref="A83:F83"/>
  </mergeCells>
  <phoneticPr fontId="0" type="noConversion"/>
  <pageMargins left="0.75" right="0.75" top="1" bottom="1" header="0.5" footer="0.5"/>
  <pageSetup paperSize="9" scale="48"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22"/>
  <sheetViews>
    <sheetView showGridLines="0" zoomScaleNormal="100" workbookViewId="0"/>
  </sheetViews>
  <sheetFormatPr defaultRowHeight="11.25"/>
  <cols>
    <col min="1" max="1" width="47.7109375" style="355" customWidth="1"/>
    <col min="2" max="3" width="10.7109375" style="28" customWidth="1"/>
    <col min="4" max="4" width="2.7109375" style="5" customWidth="1"/>
    <col min="5" max="6" width="10.7109375" style="5" customWidth="1"/>
    <col min="7" max="16384" width="9.140625" style="5"/>
  </cols>
  <sheetData>
    <row r="1" spans="1:7" ht="12.75">
      <c r="A1" s="609" t="s">
        <v>658</v>
      </c>
      <c r="B1" s="600"/>
      <c r="C1" s="600"/>
      <c r="D1" s="210"/>
      <c r="E1" s="210"/>
      <c r="F1" s="210"/>
    </row>
    <row r="2" spans="1:7" ht="15.75">
      <c r="A2" s="742" t="s">
        <v>503</v>
      </c>
      <c r="B2" s="742"/>
      <c r="C2" s="742"/>
      <c r="D2" s="742"/>
      <c r="E2" s="742"/>
      <c r="F2" s="742"/>
      <c r="G2" s="346"/>
    </row>
    <row r="3" spans="1:7" ht="12.75">
      <c r="A3" s="743" t="s">
        <v>53</v>
      </c>
      <c r="B3" s="743"/>
      <c r="C3" s="743"/>
      <c r="D3" s="743"/>
      <c r="E3" s="743"/>
      <c r="F3" s="743"/>
      <c r="G3" s="347"/>
    </row>
    <row r="4" spans="1:7" ht="4.5" customHeight="1">
      <c r="A4" s="196"/>
      <c r="B4" s="197"/>
      <c r="C4" s="197"/>
      <c r="D4" s="198"/>
      <c r="E4" s="198"/>
      <c r="F4" s="198"/>
    </row>
    <row r="5" spans="1:7">
      <c r="A5" s="257"/>
      <c r="B5" s="714" t="s">
        <v>541</v>
      </c>
      <c r="C5" s="714"/>
      <c r="D5" s="295"/>
      <c r="E5" s="714" t="s">
        <v>526</v>
      </c>
      <c r="F5" s="714"/>
      <c r="G5" s="59"/>
    </row>
    <row r="6" spans="1:7" ht="22.5">
      <c r="A6" s="738"/>
      <c r="B6" s="242" t="s">
        <v>550</v>
      </c>
      <c r="C6" s="353" t="s">
        <v>539</v>
      </c>
      <c r="D6" s="724"/>
      <c r="E6" s="249" t="s">
        <v>550</v>
      </c>
      <c r="F6" s="250" t="s">
        <v>226</v>
      </c>
      <c r="G6" s="60"/>
    </row>
    <row r="7" spans="1:7">
      <c r="A7" s="738"/>
      <c r="B7" s="352" t="s">
        <v>0</v>
      </c>
      <c r="C7" s="353" t="s">
        <v>0</v>
      </c>
      <c r="D7" s="724"/>
      <c r="E7" s="350" t="s">
        <v>0</v>
      </c>
      <c r="F7" s="350" t="s">
        <v>0</v>
      </c>
      <c r="G7" s="2"/>
    </row>
    <row r="8" spans="1:7" ht="3" customHeight="1">
      <c r="A8" s="356"/>
      <c r="B8" s="36"/>
      <c r="C8" s="15"/>
      <c r="D8" s="349"/>
      <c r="E8" s="349"/>
      <c r="F8" s="349"/>
      <c r="G8" s="349"/>
    </row>
    <row r="9" spans="1:7">
      <c r="A9" s="356" t="s">
        <v>54</v>
      </c>
      <c r="B9" s="185">
        <v>3613</v>
      </c>
      <c r="C9" s="253">
        <v>3291</v>
      </c>
      <c r="D9" s="253"/>
      <c r="E9" s="253">
        <v>2954</v>
      </c>
      <c r="F9" s="253">
        <v>3184</v>
      </c>
      <c r="G9" s="22"/>
    </row>
    <row r="10" spans="1:7">
      <c r="A10" s="356" t="s">
        <v>186</v>
      </c>
      <c r="B10" s="185">
        <v>-253</v>
      </c>
      <c r="C10" s="253">
        <v>-262</v>
      </c>
      <c r="D10" s="253"/>
      <c r="E10" s="253">
        <v>-225</v>
      </c>
      <c r="F10" s="253">
        <v>-263</v>
      </c>
      <c r="G10" s="22"/>
    </row>
    <row r="11" spans="1:7">
      <c r="A11" s="254" t="s">
        <v>187</v>
      </c>
      <c r="B11" s="255">
        <v>3360</v>
      </c>
      <c r="C11" s="256">
        <v>3029</v>
      </c>
      <c r="D11" s="256"/>
      <c r="E11" s="256">
        <v>2729</v>
      </c>
      <c r="F11" s="256">
        <v>2921</v>
      </c>
      <c r="G11" s="23"/>
    </row>
    <row r="12" spans="1:7" ht="4.5" customHeight="1">
      <c r="A12" s="196"/>
      <c r="B12" s="200"/>
      <c r="C12" s="200"/>
      <c r="D12" s="201"/>
      <c r="E12" s="199"/>
      <c r="F12" s="199"/>
    </row>
    <row r="13" spans="1:7" ht="12.75">
      <c r="A13" s="720" t="s">
        <v>244</v>
      </c>
      <c r="B13" s="720"/>
      <c r="C13" s="720"/>
      <c r="D13" s="720"/>
      <c r="E13" s="720"/>
      <c r="F13" s="720"/>
      <c r="G13" s="347"/>
    </row>
    <row r="14" spans="1:7" ht="4.5" customHeight="1">
      <c r="A14" s="196"/>
      <c r="B14" s="197"/>
      <c r="C14" s="197"/>
      <c r="D14" s="198"/>
      <c r="E14" s="198"/>
      <c r="F14" s="198"/>
    </row>
    <row r="15" spans="1:7">
      <c r="A15" s="257"/>
      <c r="B15" s="730" t="s">
        <v>541</v>
      </c>
      <c r="C15" s="730"/>
      <c r="D15" s="295"/>
      <c r="E15" s="714" t="s">
        <v>526</v>
      </c>
      <c r="F15" s="714"/>
      <c r="G15" s="59"/>
    </row>
    <row r="16" spans="1:7" ht="22.5">
      <c r="A16" s="738"/>
      <c r="B16" s="242" t="s">
        <v>550</v>
      </c>
      <c r="C16" s="353" t="s">
        <v>539</v>
      </c>
      <c r="D16" s="724"/>
      <c r="E16" s="249" t="s">
        <v>550</v>
      </c>
      <c r="F16" s="250" t="s">
        <v>226</v>
      </c>
      <c r="G16" s="60"/>
    </row>
    <row r="17" spans="1:7">
      <c r="A17" s="738"/>
      <c r="B17" s="352" t="s">
        <v>0</v>
      </c>
      <c r="C17" s="353" t="s">
        <v>0</v>
      </c>
      <c r="D17" s="724"/>
      <c r="E17" s="350" t="s">
        <v>0</v>
      </c>
      <c r="F17" s="350" t="s">
        <v>0</v>
      </c>
      <c r="G17" s="2"/>
    </row>
    <row r="18" spans="1:7" ht="3" customHeight="1">
      <c r="A18" s="356"/>
      <c r="B18" s="156"/>
      <c r="C18" s="24"/>
      <c r="D18" s="349"/>
      <c r="E18" s="349"/>
      <c r="F18" s="349"/>
      <c r="G18" s="349"/>
    </row>
    <row r="19" spans="1:7">
      <c r="A19" s="356" t="s">
        <v>54</v>
      </c>
      <c r="B19" s="185">
        <v>4568</v>
      </c>
      <c r="C19" s="253">
        <v>5090</v>
      </c>
      <c r="D19" s="253"/>
      <c r="E19" s="253">
        <v>4123</v>
      </c>
      <c r="F19" s="253">
        <v>4433</v>
      </c>
      <c r="G19" s="22"/>
    </row>
    <row r="20" spans="1:7">
      <c r="A20" s="356" t="s">
        <v>186</v>
      </c>
      <c r="B20" s="185">
        <v>-296</v>
      </c>
      <c r="C20" s="253">
        <v>-284</v>
      </c>
      <c r="D20" s="253"/>
      <c r="E20" s="253">
        <v>-257</v>
      </c>
      <c r="F20" s="253">
        <v>-293</v>
      </c>
      <c r="G20" s="22"/>
    </row>
    <row r="21" spans="1:7">
      <c r="A21" s="258" t="s">
        <v>32</v>
      </c>
      <c r="B21" s="176">
        <v>4273</v>
      </c>
      <c r="C21" s="169">
        <v>4807</v>
      </c>
      <c r="D21" s="169"/>
      <c r="E21" s="169">
        <v>3866</v>
      </c>
      <c r="F21" s="169">
        <v>4140</v>
      </c>
      <c r="G21" s="23"/>
    </row>
    <row r="22" spans="1:7">
      <c r="A22" s="384"/>
      <c r="B22" s="63"/>
      <c r="C22" s="63"/>
      <c r="D22" s="363"/>
      <c r="E22" s="363"/>
      <c r="F22" s="363"/>
    </row>
  </sheetData>
  <mergeCells count="11">
    <mergeCell ref="A2:F2"/>
    <mergeCell ref="B15:C15"/>
    <mergeCell ref="E15:F15"/>
    <mergeCell ref="A16:A17"/>
    <mergeCell ref="D16:D17"/>
    <mergeCell ref="A3:F3"/>
    <mergeCell ref="B5:C5"/>
    <mergeCell ref="E5:F5"/>
    <mergeCell ref="A6:A7"/>
    <mergeCell ref="D6:D7"/>
    <mergeCell ref="A13:F13"/>
  </mergeCells>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33"/>
  <sheetViews>
    <sheetView showGridLines="0" zoomScaleNormal="100" workbookViewId="0"/>
  </sheetViews>
  <sheetFormatPr defaultRowHeight="11.25"/>
  <cols>
    <col min="1" max="1" width="47.7109375" style="355" customWidth="1"/>
    <col min="2" max="3" width="10.7109375" style="28" customWidth="1"/>
    <col min="4" max="4" width="2.7109375" style="5" customWidth="1"/>
    <col min="5" max="6" width="10.7109375" style="5" customWidth="1"/>
    <col min="7" max="16384" width="9.140625" style="5"/>
  </cols>
  <sheetData>
    <row r="1" spans="1:7" ht="12.75">
      <c r="A1" s="609" t="s">
        <v>659</v>
      </c>
      <c r="B1" s="600"/>
      <c r="C1" s="600"/>
      <c r="D1" s="210"/>
      <c r="E1" s="210"/>
      <c r="F1" s="210"/>
    </row>
    <row r="2" spans="1:7" ht="15.75">
      <c r="A2" s="742" t="s">
        <v>221</v>
      </c>
      <c r="B2" s="742"/>
      <c r="C2" s="742"/>
      <c r="D2" s="742"/>
      <c r="E2" s="742"/>
      <c r="F2" s="742"/>
      <c r="G2" s="346"/>
    </row>
    <row r="3" spans="1:7" ht="12.75">
      <c r="A3" s="743" t="s">
        <v>53</v>
      </c>
      <c r="B3" s="743"/>
      <c r="C3" s="743"/>
      <c r="D3" s="743"/>
      <c r="E3" s="743"/>
      <c r="F3" s="743"/>
      <c r="G3" s="347"/>
    </row>
    <row r="4" spans="1:7" ht="4.5" customHeight="1">
      <c r="A4" s="196"/>
      <c r="B4" s="197"/>
      <c r="C4" s="197"/>
      <c r="D4" s="198"/>
      <c r="E4" s="198"/>
      <c r="F4" s="198"/>
    </row>
    <row r="5" spans="1:7">
      <c r="A5" s="257"/>
      <c r="B5" s="714" t="s">
        <v>541</v>
      </c>
      <c r="C5" s="714"/>
      <c r="D5" s="295"/>
      <c r="E5" s="714" t="s">
        <v>526</v>
      </c>
      <c r="F5" s="714"/>
      <c r="G5" s="59"/>
    </row>
    <row r="6" spans="1:7" ht="22.5">
      <c r="A6" s="738"/>
      <c r="B6" s="242" t="s">
        <v>550</v>
      </c>
      <c r="C6" s="353" t="s">
        <v>539</v>
      </c>
      <c r="D6" s="724"/>
      <c r="E6" s="249" t="s">
        <v>550</v>
      </c>
      <c r="F6" s="250" t="s">
        <v>226</v>
      </c>
      <c r="G6" s="60"/>
    </row>
    <row r="7" spans="1:7">
      <c r="A7" s="738"/>
      <c r="B7" s="352" t="s">
        <v>0</v>
      </c>
      <c r="C7" s="353" t="s">
        <v>0</v>
      </c>
      <c r="D7" s="724"/>
      <c r="E7" s="350" t="s">
        <v>0</v>
      </c>
      <c r="F7" s="350" t="s">
        <v>0</v>
      </c>
      <c r="G7" s="2"/>
    </row>
    <row r="8" spans="1:7" ht="3" customHeight="1">
      <c r="A8" s="356"/>
      <c r="B8" s="156"/>
      <c r="C8" s="24"/>
      <c r="D8" s="349"/>
      <c r="E8" s="349"/>
      <c r="F8" s="349"/>
      <c r="G8" s="349"/>
    </row>
    <row r="9" spans="1:7">
      <c r="A9" s="356" t="s">
        <v>59</v>
      </c>
      <c r="B9" s="87" t="s">
        <v>544</v>
      </c>
      <c r="C9" s="171" t="s">
        <v>544</v>
      </c>
      <c r="D9" s="171"/>
      <c r="E9" s="171">
        <v>55</v>
      </c>
      <c r="F9" s="171" t="s">
        <v>544</v>
      </c>
      <c r="G9" s="53"/>
    </row>
    <row r="10" spans="1:7">
      <c r="A10" s="356" t="s">
        <v>60</v>
      </c>
      <c r="B10" s="87">
        <v>796</v>
      </c>
      <c r="C10" s="171">
        <v>785</v>
      </c>
      <c r="D10" s="171"/>
      <c r="E10" s="171">
        <v>564</v>
      </c>
      <c r="F10" s="171">
        <v>560</v>
      </c>
      <c r="G10" s="53"/>
    </row>
    <row r="11" spans="1:7">
      <c r="A11" s="356" t="s">
        <v>17</v>
      </c>
      <c r="B11" s="87">
        <v>22907</v>
      </c>
      <c r="C11" s="171">
        <v>22673</v>
      </c>
      <c r="D11" s="171"/>
      <c r="E11" s="171">
        <v>17797</v>
      </c>
      <c r="F11" s="171">
        <v>17819</v>
      </c>
      <c r="G11" s="53"/>
    </row>
    <row r="12" spans="1:7">
      <c r="A12" s="254" t="s">
        <v>32</v>
      </c>
      <c r="B12" s="433">
        <v>23704</v>
      </c>
      <c r="C12" s="420">
        <v>23458</v>
      </c>
      <c r="D12" s="420"/>
      <c r="E12" s="420">
        <v>18416</v>
      </c>
      <c r="F12" s="420">
        <v>18379</v>
      </c>
      <c r="G12" s="23"/>
    </row>
    <row r="13" spans="1:7" ht="4.5" customHeight="1">
      <c r="A13" s="202"/>
      <c r="B13" s="203"/>
      <c r="C13" s="203"/>
      <c r="D13" s="204"/>
      <c r="E13" s="204"/>
      <c r="F13" s="204"/>
    </row>
    <row r="14" spans="1:7" ht="12.75">
      <c r="A14" s="744" t="s">
        <v>244</v>
      </c>
      <c r="B14" s="744"/>
      <c r="C14" s="744"/>
      <c r="D14" s="744"/>
      <c r="E14" s="744"/>
      <c r="F14" s="744"/>
      <c r="G14" s="347"/>
    </row>
    <row r="15" spans="1:7" ht="4.5" customHeight="1">
      <c r="A15" s="196"/>
      <c r="B15" s="745"/>
      <c r="C15" s="745"/>
      <c r="D15" s="198"/>
      <c r="E15" s="198"/>
      <c r="F15" s="198"/>
    </row>
    <row r="16" spans="1:7">
      <c r="A16" s="257"/>
      <c r="B16" s="714" t="s">
        <v>541</v>
      </c>
      <c r="C16" s="714"/>
      <c r="D16" s="295"/>
      <c r="E16" s="714" t="s">
        <v>526</v>
      </c>
      <c r="F16" s="714"/>
      <c r="G16" s="59"/>
    </row>
    <row r="17" spans="1:7" ht="22.5">
      <c r="A17" s="738"/>
      <c r="B17" s="242" t="s">
        <v>550</v>
      </c>
      <c r="C17" s="353" t="s">
        <v>539</v>
      </c>
      <c r="D17" s="724"/>
      <c r="E17" s="249" t="s">
        <v>550</v>
      </c>
      <c r="F17" s="250" t="s">
        <v>226</v>
      </c>
      <c r="G17" s="60"/>
    </row>
    <row r="18" spans="1:7">
      <c r="A18" s="738"/>
      <c r="B18" s="352" t="s">
        <v>0</v>
      </c>
      <c r="C18" s="353" t="s">
        <v>0</v>
      </c>
      <c r="D18" s="724"/>
      <c r="E18" s="350" t="s">
        <v>0</v>
      </c>
      <c r="F18" s="350" t="s">
        <v>0</v>
      </c>
      <c r="G18" s="2"/>
    </row>
    <row r="19" spans="1:7" ht="3" customHeight="1">
      <c r="A19" s="356"/>
      <c r="B19" s="156"/>
      <c r="C19" s="24"/>
      <c r="D19" s="349"/>
      <c r="E19" s="349"/>
      <c r="F19" s="349"/>
      <c r="G19" s="349"/>
    </row>
    <row r="20" spans="1:7">
      <c r="A20" s="356" t="s">
        <v>59</v>
      </c>
      <c r="B20" s="87">
        <v>2</v>
      </c>
      <c r="C20" s="171" t="s">
        <v>544</v>
      </c>
      <c r="D20" s="171"/>
      <c r="E20" s="171">
        <v>58</v>
      </c>
      <c r="F20" s="171" t="s">
        <v>544</v>
      </c>
      <c r="G20" s="45"/>
    </row>
    <row r="21" spans="1:7">
      <c r="A21" s="356" t="s">
        <v>60</v>
      </c>
      <c r="B21" s="87">
        <v>1623</v>
      </c>
      <c r="C21" s="171">
        <v>1604</v>
      </c>
      <c r="D21" s="171"/>
      <c r="E21" s="171">
        <v>1426</v>
      </c>
      <c r="F21" s="171">
        <v>1414</v>
      </c>
      <c r="G21" s="45"/>
    </row>
    <row r="22" spans="1:7">
      <c r="A22" s="356" t="s">
        <v>17</v>
      </c>
      <c r="B22" s="87">
        <v>48988</v>
      </c>
      <c r="C22" s="171">
        <v>50751</v>
      </c>
      <c r="D22" s="171"/>
      <c r="E22" s="171">
        <v>45648</v>
      </c>
      <c r="F22" s="171">
        <v>50438</v>
      </c>
      <c r="G22" s="54"/>
    </row>
    <row r="23" spans="1:7">
      <c r="A23" s="258" t="s">
        <v>32</v>
      </c>
      <c r="B23" s="167">
        <v>50612</v>
      </c>
      <c r="C23" s="168">
        <v>52355</v>
      </c>
      <c r="D23" s="168"/>
      <c r="E23" s="168">
        <v>47132</v>
      </c>
      <c r="F23" s="168">
        <v>51852</v>
      </c>
      <c r="G23" s="23"/>
    </row>
    <row r="24" spans="1:7">
      <c r="A24" s="384"/>
      <c r="B24" s="63"/>
      <c r="C24" s="63"/>
      <c r="D24" s="364"/>
      <c r="E24" s="363"/>
      <c r="F24" s="363"/>
    </row>
    <row r="25" spans="1:7">
      <c r="D25" s="52"/>
    </row>
    <row r="26" spans="1:7">
      <c r="D26" s="52"/>
    </row>
    <row r="27" spans="1:7">
      <c r="D27" s="52"/>
    </row>
    <row r="28" spans="1:7">
      <c r="D28" s="52"/>
    </row>
    <row r="29" spans="1:7">
      <c r="D29" s="52"/>
    </row>
    <row r="30" spans="1:7">
      <c r="D30" s="52"/>
    </row>
    <row r="31" spans="1:7">
      <c r="D31" s="52"/>
    </row>
    <row r="32" spans="1:7">
      <c r="D32" s="52"/>
    </row>
    <row r="33" spans="4:4">
      <c r="D33" s="52"/>
    </row>
  </sheetData>
  <mergeCells count="12">
    <mergeCell ref="A2:F2"/>
    <mergeCell ref="A3:F3"/>
    <mergeCell ref="B16:C16"/>
    <mergeCell ref="E16:F16"/>
    <mergeCell ref="A17:A18"/>
    <mergeCell ref="D17:D18"/>
    <mergeCell ref="B5:C5"/>
    <mergeCell ref="E5:F5"/>
    <mergeCell ref="A6:A7"/>
    <mergeCell ref="D6:D7"/>
    <mergeCell ref="A14:F14"/>
    <mergeCell ref="B15:C1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H159"/>
  <sheetViews>
    <sheetView showGridLines="0" zoomScaleNormal="100" workbookViewId="0"/>
  </sheetViews>
  <sheetFormatPr defaultRowHeight="13.5"/>
  <cols>
    <col min="1" max="1" width="43.5703125" style="429" customWidth="1"/>
    <col min="2" max="4" width="10.7109375" style="429" customWidth="1"/>
    <col min="5" max="5" width="2.7109375" style="429" customWidth="1"/>
    <col min="6" max="7" width="10.7109375" style="429" customWidth="1"/>
    <col min="8" max="8" width="10.7109375" style="427" customWidth="1"/>
    <col min="9" max="16384" width="9.140625" style="429"/>
  </cols>
  <sheetData>
    <row r="1" spans="1:8">
      <c r="A1" s="613" t="s">
        <v>680</v>
      </c>
    </row>
    <row r="2" spans="1:8" ht="15.75">
      <c r="A2" s="746" t="s">
        <v>69</v>
      </c>
      <c r="B2" s="746"/>
      <c r="C2" s="746"/>
      <c r="D2" s="746"/>
      <c r="E2" s="746"/>
      <c r="F2" s="746"/>
      <c r="G2" s="746"/>
      <c r="H2" s="746"/>
    </row>
    <row r="3" spans="1:8">
      <c r="A3" s="747" t="s">
        <v>120</v>
      </c>
      <c r="B3" s="747"/>
      <c r="C3" s="747"/>
      <c r="D3" s="747"/>
      <c r="E3" s="747"/>
      <c r="F3" s="747"/>
      <c r="G3" s="747"/>
      <c r="H3" s="747"/>
    </row>
    <row r="4" spans="1:8" ht="3" customHeight="1">
      <c r="A4" s="414"/>
      <c r="B4" s="414"/>
      <c r="C4" s="414"/>
      <c r="D4" s="414"/>
      <c r="E4" s="414"/>
      <c r="F4" s="414"/>
      <c r="G4" s="414"/>
      <c r="H4" s="410"/>
    </row>
    <row r="5" spans="1:8">
      <c r="A5" s="409"/>
      <c r="B5" s="741" t="s">
        <v>541</v>
      </c>
      <c r="C5" s="741"/>
      <c r="D5" s="741"/>
      <c r="E5" s="367"/>
      <c r="F5" s="741" t="s">
        <v>526</v>
      </c>
      <c r="G5" s="741"/>
      <c r="H5" s="741"/>
    </row>
    <row r="6" spans="1:8" ht="26.25">
      <c r="A6" s="375"/>
      <c r="B6" s="391" t="s">
        <v>545</v>
      </c>
      <c r="C6" s="402" t="s">
        <v>548</v>
      </c>
      <c r="D6" s="428" t="s">
        <v>660</v>
      </c>
      <c r="E6" s="408"/>
      <c r="F6" s="391" t="s">
        <v>545</v>
      </c>
      <c r="G6" s="391" t="s">
        <v>548</v>
      </c>
      <c r="H6" s="435" t="s">
        <v>661</v>
      </c>
    </row>
    <row r="7" spans="1:8">
      <c r="A7" s="375"/>
      <c r="B7" s="416" t="s">
        <v>0</v>
      </c>
      <c r="C7" s="396" t="s">
        <v>0</v>
      </c>
      <c r="D7" s="416" t="s">
        <v>0</v>
      </c>
      <c r="E7" s="419"/>
      <c r="F7" s="416" t="s">
        <v>0</v>
      </c>
      <c r="G7" s="416" t="s">
        <v>0</v>
      </c>
      <c r="H7" s="416" t="s">
        <v>0</v>
      </c>
    </row>
    <row r="8" spans="1:8" ht="2.25" customHeight="1">
      <c r="A8" s="375"/>
      <c r="B8" s="390"/>
      <c r="C8" s="395"/>
      <c r="D8" s="419"/>
      <c r="E8" s="419"/>
      <c r="F8" s="390"/>
      <c r="G8" s="419"/>
      <c r="H8" s="419"/>
    </row>
    <row r="9" spans="1:8" ht="11.25" customHeight="1">
      <c r="A9" s="407" t="s">
        <v>71</v>
      </c>
      <c r="B9" s="407"/>
      <c r="C9" s="394"/>
      <c r="D9" s="416"/>
      <c r="E9" s="421"/>
      <c r="F9" s="407"/>
      <c r="G9" s="421"/>
      <c r="H9" s="416"/>
    </row>
    <row r="10" spans="1:8" ht="11.25" customHeight="1">
      <c r="A10" s="401" t="s">
        <v>662</v>
      </c>
      <c r="B10" s="407"/>
      <c r="C10" s="394"/>
      <c r="D10" s="416"/>
      <c r="E10" s="421"/>
      <c r="F10" s="407"/>
      <c r="G10" s="421"/>
      <c r="H10" s="416"/>
    </row>
    <row r="11" spans="1:8" ht="11.25" customHeight="1">
      <c r="A11" s="422" t="s">
        <v>73</v>
      </c>
      <c r="B11" s="404">
        <v>783</v>
      </c>
      <c r="C11" s="424">
        <v>2481</v>
      </c>
      <c r="D11" s="404">
        <v>3267</v>
      </c>
      <c r="E11" s="389"/>
      <c r="F11" s="404">
        <v>841</v>
      </c>
      <c r="G11" s="404">
        <v>2681</v>
      </c>
      <c r="H11" s="404">
        <v>3502</v>
      </c>
    </row>
    <row r="12" spans="1:8" ht="3" customHeight="1">
      <c r="A12" s="401"/>
      <c r="B12" s="430"/>
      <c r="C12" s="691"/>
      <c r="D12" s="430"/>
      <c r="E12" s="690"/>
      <c r="F12" s="430"/>
      <c r="G12" s="430"/>
      <c r="H12" s="430"/>
    </row>
    <row r="13" spans="1:8" ht="11.25" customHeight="1">
      <c r="A13" s="401" t="s">
        <v>74</v>
      </c>
      <c r="B13" s="430"/>
      <c r="C13" s="691"/>
      <c r="D13" s="430"/>
      <c r="E13" s="690"/>
      <c r="F13" s="430"/>
      <c r="G13" s="430"/>
      <c r="H13" s="430"/>
    </row>
    <row r="14" spans="1:8" ht="11.25" customHeight="1">
      <c r="A14" s="422" t="s">
        <v>75</v>
      </c>
      <c r="B14" s="404">
        <v>16</v>
      </c>
      <c r="C14" s="424">
        <v>882</v>
      </c>
      <c r="D14" s="404">
        <v>893</v>
      </c>
      <c r="E14" s="389"/>
      <c r="F14" s="404">
        <v>26</v>
      </c>
      <c r="G14" s="404">
        <v>948</v>
      </c>
      <c r="H14" s="404">
        <v>948</v>
      </c>
    </row>
    <row r="15" spans="1:8" ht="3" customHeight="1">
      <c r="A15" s="423"/>
      <c r="B15" s="430"/>
      <c r="C15" s="691"/>
      <c r="D15" s="430"/>
      <c r="E15" s="690"/>
      <c r="F15" s="430"/>
      <c r="G15" s="430"/>
      <c r="H15" s="430"/>
    </row>
    <row r="16" spans="1:8" ht="11.25" customHeight="1">
      <c r="A16" s="423" t="s">
        <v>76</v>
      </c>
      <c r="B16" s="430">
        <v>285</v>
      </c>
      <c r="C16" s="691">
        <v>894</v>
      </c>
      <c r="D16" s="430">
        <v>1253</v>
      </c>
      <c r="E16" s="690"/>
      <c r="F16" s="430">
        <v>334</v>
      </c>
      <c r="G16" s="430">
        <v>999</v>
      </c>
      <c r="H16" s="430">
        <v>1338</v>
      </c>
    </row>
    <row r="17" spans="1:8" ht="11.25" customHeight="1">
      <c r="A17" s="423" t="s">
        <v>77</v>
      </c>
      <c r="B17" s="430">
        <v>44</v>
      </c>
      <c r="C17" s="691">
        <v>119</v>
      </c>
      <c r="D17" s="430">
        <v>101</v>
      </c>
      <c r="E17" s="690"/>
      <c r="F17" s="430">
        <v>43</v>
      </c>
      <c r="G17" s="430">
        <v>95</v>
      </c>
      <c r="H17" s="430">
        <v>419</v>
      </c>
    </row>
    <row r="18" spans="1:8" ht="11.25" customHeight="1">
      <c r="A18" s="422" t="s">
        <v>78</v>
      </c>
      <c r="B18" s="404">
        <v>329</v>
      </c>
      <c r="C18" s="424">
        <v>1013</v>
      </c>
      <c r="D18" s="404">
        <v>1354</v>
      </c>
      <c r="E18" s="389"/>
      <c r="F18" s="404">
        <v>378</v>
      </c>
      <c r="G18" s="404">
        <v>1094</v>
      </c>
      <c r="H18" s="404">
        <v>1756</v>
      </c>
    </row>
    <row r="19" spans="1:8" ht="3" customHeight="1">
      <c r="A19" s="423"/>
      <c r="B19" s="430"/>
      <c r="C19" s="691"/>
      <c r="D19" s="430"/>
      <c r="E19" s="690"/>
      <c r="F19" s="430"/>
      <c r="G19" s="430"/>
      <c r="H19" s="430"/>
    </row>
    <row r="20" spans="1:8" ht="11.25" customHeight="1">
      <c r="A20" s="423" t="s">
        <v>80</v>
      </c>
      <c r="B20" s="430">
        <v>1</v>
      </c>
      <c r="C20" s="691">
        <v>96</v>
      </c>
      <c r="D20" s="430">
        <v>99</v>
      </c>
      <c r="E20" s="690"/>
      <c r="F20" s="430">
        <v>1</v>
      </c>
      <c r="G20" s="430">
        <v>98</v>
      </c>
      <c r="H20" s="430">
        <v>98</v>
      </c>
    </row>
    <row r="21" spans="1:8" ht="11.25" customHeight="1">
      <c r="A21" s="423" t="s">
        <v>663</v>
      </c>
      <c r="B21" s="430">
        <v>3</v>
      </c>
      <c r="C21" s="691">
        <v>55</v>
      </c>
      <c r="D21" s="430">
        <v>58</v>
      </c>
      <c r="E21" s="690"/>
      <c r="F21" s="430">
        <v>2</v>
      </c>
      <c r="G21" s="430">
        <v>54</v>
      </c>
      <c r="H21" s="430">
        <v>57</v>
      </c>
    </row>
    <row r="22" spans="1:8" ht="11.25" customHeight="1">
      <c r="A22" s="423" t="s">
        <v>81</v>
      </c>
      <c r="B22" s="430">
        <v>87</v>
      </c>
      <c r="C22" s="691">
        <v>297</v>
      </c>
      <c r="D22" s="430">
        <v>323</v>
      </c>
      <c r="E22" s="690"/>
      <c r="F22" s="430">
        <v>82</v>
      </c>
      <c r="G22" s="430">
        <v>281</v>
      </c>
      <c r="H22" s="430">
        <v>307</v>
      </c>
    </row>
    <row r="23" spans="1:8" ht="11.25" customHeight="1">
      <c r="A23" s="423" t="s">
        <v>82</v>
      </c>
      <c r="B23" s="430">
        <v>37</v>
      </c>
      <c r="C23" s="691">
        <v>107</v>
      </c>
      <c r="D23" s="430">
        <v>142</v>
      </c>
      <c r="E23" s="690"/>
      <c r="F23" s="430">
        <v>37</v>
      </c>
      <c r="G23" s="430">
        <v>101</v>
      </c>
      <c r="H23" s="430">
        <v>134</v>
      </c>
    </row>
    <row r="24" spans="1:8" ht="11.25" customHeight="1">
      <c r="A24" s="422" t="s">
        <v>83</v>
      </c>
      <c r="B24" s="404">
        <v>127</v>
      </c>
      <c r="C24" s="424">
        <v>555</v>
      </c>
      <c r="D24" s="404">
        <v>621</v>
      </c>
      <c r="E24" s="389"/>
      <c r="F24" s="404">
        <v>122</v>
      </c>
      <c r="G24" s="404">
        <v>534</v>
      </c>
      <c r="H24" s="404">
        <v>596</v>
      </c>
    </row>
    <row r="25" spans="1:8" ht="3" customHeight="1">
      <c r="A25" s="401"/>
      <c r="B25" s="430"/>
      <c r="C25" s="691"/>
      <c r="D25" s="430"/>
      <c r="E25" s="690"/>
      <c r="F25" s="430"/>
      <c r="G25" s="430"/>
      <c r="H25" s="430"/>
    </row>
    <row r="26" spans="1:8" ht="11.25" customHeight="1">
      <c r="A26" s="401" t="s">
        <v>84</v>
      </c>
      <c r="B26" s="430"/>
      <c r="C26" s="691"/>
      <c r="D26" s="430"/>
      <c r="E26" s="690"/>
      <c r="F26" s="430"/>
      <c r="G26" s="430"/>
      <c r="H26" s="430"/>
    </row>
    <row r="27" spans="1:8" ht="11.25" customHeight="1">
      <c r="A27" s="423" t="s">
        <v>85</v>
      </c>
      <c r="B27" s="430">
        <v>37</v>
      </c>
      <c r="C27" s="691">
        <v>113</v>
      </c>
      <c r="D27" s="430">
        <v>164</v>
      </c>
      <c r="E27" s="690"/>
      <c r="F27" s="430">
        <v>40</v>
      </c>
      <c r="G27" s="430">
        <v>121</v>
      </c>
      <c r="H27" s="430">
        <v>163</v>
      </c>
    </row>
    <row r="28" spans="1:8" ht="11.25" customHeight="1">
      <c r="A28" s="423" t="s">
        <v>86</v>
      </c>
      <c r="B28" s="430" t="s">
        <v>544</v>
      </c>
      <c r="C28" s="691" t="s">
        <v>544</v>
      </c>
      <c r="D28" s="430">
        <v>1</v>
      </c>
      <c r="E28" s="690"/>
      <c r="F28" s="430" t="s">
        <v>544</v>
      </c>
      <c r="G28" s="430" t="s">
        <v>544</v>
      </c>
      <c r="H28" s="430" t="s">
        <v>544</v>
      </c>
    </row>
    <row r="29" spans="1:8" ht="11.25" customHeight="1">
      <c r="A29" s="423" t="s">
        <v>87</v>
      </c>
      <c r="B29" s="430">
        <v>13</v>
      </c>
      <c r="C29" s="691">
        <v>42</v>
      </c>
      <c r="D29" s="430">
        <v>68</v>
      </c>
      <c r="E29" s="690"/>
      <c r="F29" s="430">
        <v>15</v>
      </c>
      <c r="G29" s="430">
        <v>46</v>
      </c>
      <c r="H29" s="430">
        <v>65</v>
      </c>
    </row>
    <row r="30" spans="1:8" ht="11.25" customHeight="1">
      <c r="A30" s="423" t="s">
        <v>664</v>
      </c>
      <c r="B30" s="430">
        <v>10</v>
      </c>
      <c r="C30" s="691">
        <v>30</v>
      </c>
      <c r="D30" s="430">
        <v>45</v>
      </c>
      <c r="E30" s="690"/>
      <c r="F30" s="430">
        <v>10</v>
      </c>
      <c r="G30" s="430">
        <v>32</v>
      </c>
      <c r="H30" s="430">
        <v>42</v>
      </c>
    </row>
    <row r="31" spans="1:8" ht="11.25" customHeight="1">
      <c r="A31" s="422" t="s">
        <v>89</v>
      </c>
      <c r="B31" s="404">
        <v>59</v>
      </c>
      <c r="C31" s="424">
        <v>185</v>
      </c>
      <c r="D31" s="404">
        <v>277</v>
      </c>
      <c r="E31" s="389"/>
      <c r="F31" s="404">
        <v>65</v>
      </c>
      <c r="G31" s="404">
        <v>199</v>
      </c>
      <c r="H31" s="404">
        <v>270</v>
      </c>
    </row>
    <row r="32" spans="1:8" ht="3" customHeight="1">
      <c r="A32" s="401"/>
      <c r="B32" s="430"/>
      <c r="C32" s="691"/>
      <c r="D32" s="430"/>
      <c r="E32" s="690"/>
      <c r="F32" s="430"/>
      <c r="G32" s="430"/>
      <c r="H32" s="430"/>
    </row>
    <row r="33" spans="1:8" ht="11.25" customHeight="1">
      <c r="A33" s="423" t="s">
        <v>90</v>
      </c>
      <c r="B33" s="430">
        <v>154</v>
      </c>
      <c r="C33" s="691">
        <v>496</v>
      </c>
      <c r="D33" s="430">
        <v>647</v>
      </c>
      <c r="E33" s="690"/>
      <c r="F33" s="430">
        <v>144</v>
      </c>
      <c r="G33" s="430">
        <v>454</v>
      </c>
      <c r="H33" s="430">
        <v>592</v>
      </c>
    </row>
    <row r="34" spans="1:8" ht="11.25" customHeight="1">
      <c r="A34" s="423" t="s">
        <v>31</v>
      </c>
      <c r="B34" s="430">
        <v>5</v>
      </c>
      <c r="C34" s="691">
        <v>15</v>
      </c>
      <c r="D34" s="430">
        <v>20</v>
      </c>
      <c r="E34" s="690"/>
      <c r="F34" s="430">
        <v>5</v>
      </c>
      <c r="G34" s="430">
        <v>18</v>
      </c>
      <c r="H34" s="430">
        <v>24</v>
      </c>
    </row>
    <row r="35" spans="1:8" ht="11.25" customHeight="1">
      <c r="A35" s="422" t="s">
        <v>91</v>
      </c>
      <c r="B35" s="404">
        <v>159</v>
      </c>
      <c r="C35" s="424">
        <v>511</v>
      </c>
      <c r="D35" s="404">
        <v>667</v>
      </c>
      <c r="E35" s="389"/>
      <c r="F35" s="404">
        <v>149</v>
      </c>
      <c r="G35" s="404">
        <v>472</v>
      </c>
      <c r="H35" s="404">
        <v>615</v>
      </c>
    </row>
    <row r="36" spans="1:8" ht="3" customHeight="1">
      <c r="A36" s="401"/>
      <c r="B36" s="430"/>
      <c r="C36" s="691"/>
      <c r="D36" s="430"/>
      <c r="E36" s="690"/>
      <c r="F36" s="430"/>
      <c r="G36" s="430"/>
      <c r="H36" s="430"/>
    </row>
    <row r="37" spans="1:8" ht="11.25" customHeight="1">
      <c r="A37" s="401" t="s">
        <v>92</v>
      </c>
      <c r="B37" s="430"/>
      <c r="C37" s="691"/>
      <c r="D37" s="430"/>
      <c r="E37" s="690"/>
      <c r="F37" s="430"/>
      <c r="G37" s="430"/>
      <c r="H37" s="430"/>
    </row>
    <row r="38" spans="1:8" ht="11.25" customHeight="1">
      <c r="A38" s="423" t="s">
        <v>93</v>
      </c>
      <c r="B38" s="430">
        <v>86</v>
      </c>
      <c r="C38" s="691">
        <v>257</v>
      </c>
      <c r="D38" s="430">
        <v>346</v>
      </c>
      <c r="E38" s="690"/>
      <c r="F38" s="430">
        <v>86</v>
      </c>
      <c r="G38" s="430">
        <v>255</v>
      </c>
      <c r="H38" s="430">
        <v>346</v>
      </c>
    </row>
    <row r="39" spans="1:8" ht="11.25" customHeight="1">
      <c r="A39" s="423" t="s">
        <v>94</v>
      </c>
      <c r="B39" s="430">
        <v>1</v>
      </c>
      <c r="C39" s="691">
        <v>6</v>
      </c>
      <c r="D39" s="430">
        <v>8</v>
      </c>
      <c r="E39" s="690"/>
      <c r="F39" s="430">
        <v>1</v>
      </c>
      <c r="G39" s="430">
        <v>6</v>
      </c>
      <c r="H39" s="430">
        <v>7</v>
      </c>
    </row>
    <row r="40" spans="1:8" ht="11.25" customHeight="1">
      <c r="A40" s="423" t="s">
        <v>95</v>
      </c>
      <c r="B40" s="430">
        <v>15</v>
      </c>
      <c r="C40" s="691">
        <v>43</v>
      </c>
      <c r="D40" s="430">
        <v>56</v>
      </c>
      <c r="E40" s="690"/>
      <c r="F40" s="430">
        <v>15</v>
      </c>
      <c r="G40" s="430">
        <v>44</v>
      </c>
      <c r="H40" s="430">
        <v>60</v>
      </c>
    </row>
    <row r="41" spans="1:8" ht="11.25" customHeight="1">
      <c r="A41" s="423" t="s">
        <v>96</v>
      </c>
      <c r="B41" s="430">
        <v>224</v>
      </c>
      <c r="C41" s="691">
        <v>650</v>
      </c>
      <c r="D41" s="430">
        <v>907</v>
      </c>
      <c r="E41" s="690"/>
      <c r="F41" s="430">
        <v>217</v>
      </c>
      <c r="G41" s="430">
        <v>646</v>
      </c>
      <c r="H41" s="430">
        <v>874</v>
      </c>
    </row>
    <row r="42" spans="1:8" ht="11.25" customHeight="1">
      <c r="A42" s="422" t="s">
        <v>97</v>
      </c>
      <c r="B42" s="404">
        <v>326</v>
      </c>
      <c r="C42" s="424">
        <v>956</v>
      </c>
      <c r="D42" s="404">
        <v>1317</v>
      </c>
      <c r="E42" s="389"/>
      <c r="F42" s="404">
        <v>320</v>
      </c>
      <c r="G42" s="404">
        <v>950</v>
      </c>
      <c r="H42" s="404">
        <v>1286</v>
      </c>
    </row>
    <row r="43" spans="1:8" ht="3" customHeight="1">
      <c r="A43" s="422"/>
      <c r="B43" s="404"/>
      <c r="C43" s="424"/>
      <c r="D43" s="404"/>
      <c r="E43" s="389"/>
      <c r="F43" s="404"/>
      <c r="G43" s="404"/>
      <c r="H43" s="404"/>
    </row>
    <row r="44" spans="1:8" ht="13.5" customHeight="1">
      <c r="A44" s="415" t="s">
        <v>665</v>
      </c>
      <c r="B44" s="404" t="s">
        <v>544</v>
      </c>
      <c r="C44" s="424">
        <v>28</v>
      </c>
      <c r="D44" s="404">
        <v>27</v>
      </c>
      <c r="E44" s="690"/>
      <c r="F44" s="404" t="s">
        <v>544</v>
      </c>
      <c r="G44" s="404">
        <v>28</v>
      </c>
      <c r="H44" s="404">
        <v>28</v>
      </c>
    </row>
    <row r="45" spans="1:8" ht="3" customHeight="1">
      <c r="A45" s="415"/>
      <c r="B45" s="430"/>
      <c r="C45" s="691"/>
      <c r="D45" s="430"/>
      <c r="E45" s="690"/>
      <c r="F45" s="430"/>
      <c r="G45" s="430"/>
      <c r="H45" s="430"/>
    </row>
    <row r="46" spans="1:8" ht="13.5" customHeight="1">
      <c r="A46" s="415" t="s">
        <v>666</v>
      </c>
      <c r="B46" s="404">
        <v>18</v>
      </c>
      <c r="C46" s="424">
        <v>53</v>
      </c>
      <c r="D46" s="404">
        <v>70</v>
      </c>
      <c r="E46" s="690"/>
      <c r="F46" s="404">
        <v>18</v>
      </c>
      <c r="G46" s="404">
        <v>53</v>
      </c>
      <c r="H46" s="404">
        <v>69</v>
      </c>
    </row>
    <row r="47" spans="1:8" ht="8.25" customHeight="1">
      <c r="A47" s="401"/>
      <c r="B47" s="430"/>
      <c r="C47" s="691"/>
      <c r="D47" s="430"/>
      <c r="E47" s="690"/>
      <c r="F47" s="430"/>
      <c r="G47" s="430"/>
      <c r="H47" s="430"/>
    </row>
    <row r="48" spans="1:8" ht="11.25" customHeight="1">
      <c r="A48" s="407" t="s">
        <v>98</v>
      </c>
      <c r="B48" s="413">
        <v>1818</v>
      </c>
      <c r="C48" s="388">
        <v>6664</v>
      </c>
      <c r="D48" s="413">
        <v>8494</v>
      </c>
      <c r="E48" s="426"/>
      <c r="F48" s="413">
        <v>1919</v>
      </c>
      <c r="G48" s="413">
        <v>6960</v>
      </c>
      <c r="H48" s="413">
        <v>9069</v>
      </c>
    </row>
    <row r="49" spans="1:8" ht="8.25" customHeight="1">
      <c r="A49" s="407"/>
      <c r="B49" s="432"/>
      <c r="C49" s="393"/>
      <c r="D49" s="432"/>
      <c r="E49" s="397"/>
      <c r="F49" s="432"/>
      <c r="G49" s="432"/>
      <c r="H49" s="432"/>
    </row>
    <row r="50" spans="1:8" ht="11.25" customHeight="1">
      <c r="A50" s="407" t="s">
        <v>99</v>
      </c>
      <c r="B50" s="431"/>
      <c r="C50" s="365"/>
      <c r="D50" s="431"/>
      <c r="E50" s="398"/>
      <c r="F50" s="431"/>
      <c r="G50" s="431"/>
      <c r="H50" s="431"/>
    </row>
    <row r="51" spans="1:8" ht="8.4499999999999993" customHeight="1">
      <c r="A51" s="401"/>
      <c r="B51" s="431"/>
      <c r="C51" s="365"/>
      <c r="D51" s="431"/>
      <c r="E51" s="398"/>
      <c r="F51" s="431"/>
      <c r="G51" s="431"/>
      <c r="H51" s="431"/>
    </row>
    <row r="52" spans="1:8" ht="11.25" customHeight="1">
      <c r="A52" s="405" t="s">
        <v>100</v>
      </c>
      <c r="B52" s="431"/>
      <c r="C52" s="365"/>
      <c r="D52" s="431"/>
      <c r="E52" s="398"/>
      <c r="F52" s="431"/>
      <c r="G52" s="431"/>
      <c r="H52" s="431"/>
    </row>
    <row r="53" spans="1:8" ht="11.25" customHeight="1">
      <c r="A53" s="423" t="s">
        <v>587</v>
      </c>
      <c r="B53" s="430">
        <v>483</v>
      </c>
      <c r="C53" s="691">
        <v>1487</v>
      </c>
      <c r="D53" s="430">
        <v>1970</v>
      </c>
      <c r="E53" s="690"/>
      <c r="F53" s="430">
        <v>466</v>
      </c>
      <c r="G53" s="430">
        <v>1422</v>
      </c>
      <c r="H53" s="430">
        <v>1881</v>
      </c>
    </row>
    <row r="54" spans="1:8" ht="11.25" customHeight="1">
      <c r="A54" s="423" t="s">
        <v>246</v>
      </c>
      <c r="B54" s="430">
        <v>163</v>
      </c>
      <c r="C54" s="691">
        <v>462</v>
      </c>
      <c r="D54" s="430">
        <v>552</v>
      </c>
      <c r="E54" s="690"/>
      <c r="F54" s="430">
        <v>156</v>
      </c>
      <c r="G54" s="430">
        <v>505</v>
      </c>
      <c r="H54" s="430">
        <v>616</v>
      </c>
    </row>
    <row r="55" spans="1:8" ht="11.25" customHeight="1">
      <c r="A55" s="423" t="s">
        <v>667</v>
      </c>
      <c r="B55" s="430"/>
      <c r="C55" s="691"/>
      <c r="D55" s="430"/>
      <c r="E55" s="690"/>
      <c r="F55" s="430"/>
      <c r="G55" s="430"/>
      <c r="H55" s="430"/>
    </row>
    <row r="56" spans="1:8" ht="11.25" customHeight="1">
      <c r="A56" s="417" t="s">
        <v>668</v>
      </c>
      <c r="B56" s="430">
        <v>9</v>
      </c>
      <c r="C56" s="691">
        <v>26</v>
      </c>
      <c r="D56" s="430">
        <v>30</v>
      </c>
      <c r="E56" s="690"/>
      <c r="F56" s="430">
        <v>7</v>
      </c>
      <c r="G56" s="430">
        <v>22</v>
      </c>
      <c r="H56" s="430">
        <v>29</v>
      </c>
    </row>
    <row r="57" spans="1:8" ht="8.4499999999999993" customHeight="1">
      <c r="A57" s="401"/>
      <c r="B57" s="430"/>
      <c r="C57" s="691"/>
      <c r="D57" s="430"/>
      <c r="E57" s="690"/>
      <c r="F57" s="430"/>
      <c r="G57" s="430"/>
      <c r="H57" s="430"/>
    </row>
    <row r="58" spans="1:8" ht="11.25" customHeight="1">
      <c r="A58" s="405" t="s">
        <v>669</v>
      </c>
      <c r="B58" s="430"/>
      <c r="C58" s="691"/>
      <c r="D58" s="430"/>
      <c r="E58" s="690"/>
      <c r="F58" s="430"/>
      <c r="G58" s="430"/>
      <c r="H58" s="430"/>
    </row>
    <row r="59" spans="1:8" ht="11.25" customHeight="1">
      <c r="A59" s="423" t="s">
        <v>102</v>
      </c>
      <c r="B59" s="430">
        <v>597</v>
      </c>
      <c r="C59" s="691">
        <v>1165</v>
      </c>
      <c r="D59" s="430">
        <v>1176</v>
      </c>
      <c r="E59" s="690"/>
      <c r="F59" s="430">
        <v>562</v>
      </c>
      <c r="G59" s="430">
        <v>1100</v>
      </c>
      <c r="H59" s="430">
        <v>1110</v>
      </c>
    </row>
    <row r="60" spans="1:8" ht="11.25" customHeight="1">
      <c r="A60" s="423" t="s">
        <v>103</v>
      </c>
      <c r="B60" s="430">
        <v>43</v>
      </c>
      <c r="C60" s="691">
        <v>129</v>
      </c>
      <c r="D60" s="430">
        <v>172</v>
      </c>
      <c r="E60" s="690"/>
      <c r="F60" s="430">
        <v>21</v>
      </c>
      <c r="G60" s="430">
        <v>64</v>
      </c>
      <c r="H60" s="430">
        <v>85</v>
      </c>
    </row>
    <row r="61" spans="1:8" ht="11.25" customHeight="1">
      <c r="A61" s="423" t="s">
        <v>104</v>
      </c>
      <c r="B61" s="430">
        <v>27</v>
      </c>
      <c r="C61" s="691">
        <v>81</v>
      </c>
      <c r="D61" s="430">
        <v>108</v>
      </c>
      <c r="E61" s="690"/>
      <c r="F61" s="430">
        <v>13</v>
      </c>
      <c r="G61" s="430">
        <v>40</v>
      </c>
      <c r="H61" s="430">
        <v>54</v>
      </c>
    </row>
    <row r="62" spans="1:8" ht="8.4499999999999993" customHeight="1">
      <c r="A62" s="401"/>
      <c r="B62" s="430"/>
      <c r="C62" s="691"/>
      <c r="D62" s="430"/>
      <c r="E62" s="690"/>
      <c r="F62" s="430"/>
      <c r="G62" s="430"/>
      <c r="H62" s="430"/>
    </row>
    <row r="63" spans="1:8" ht="11.25" customHeight="1">
      <c r="A63" s="405" t="s">
        <v>250</v>
      </c>
      <c r="B63" s="430"/>
      <c r="C63" s="691"/>
      <c r="D63" s="430"/>
      <c r="E63" s="690"/>
      <c r="F63" s="430"/>
      <c r="G63" s="430"/>
      <c r="H63" s="430"/>
    </row>
    <row r="64" spans="1:8" ht="11.25" customHeight="1">
      <c r="A64" s="423" t="s">
        <v>670</v>
      </c>
      <c r="B64" s="430">
        <v>40</v>
      </c>
      <c r="C64" s="691">
        <v>120</v>
      </c>
      <c r="D64" s="430">
        <v>160</v>
      </c>
      <c r="E64" s="690"/>
      <c r="F64" s="430">
        <v>30</v>
      </c>
      <c r="G64" s="430">
        <v>113</v>
      </c>
      <c r="H64" s="430">
        <v>157</v>
      </c>
    </row>
    <row r="65" spans="1:8" ht="11.25" customHeight="1">
      <c r="A65" s="423" t="s">
        <v>671</v>
      </c>
      <c r="B65" s="430">
        <v>36</v>
      </c>
      <c r="C65" s="691">
        <v>113</v>
      </c>
      <c r="D65" s="430">
        <v>161</v>
      </c>
      <c r="E65" s="690"/>
      <c r="F65" s="430">
        <v>34</v>
      </c>
      <c r="G65" s="430">
        <v>113</v>
      </c>
      <c r="H65" s="430">
        <v>147</v>
      </c>
    </row>
    <row r="66" spans="1:8" ht="11.25" customHeight="1">
      <c r="A66" s="423" t="s">
        <v>672</v>
      </c>
      <c r="B66" s="430">
        <v>36</v>
      </c>
      <c r="C66" s="691">
        <v>110</v>
      </c>
      <c r="D66" s="430">
        <v>146</v>
      </c>
      <c r="E66" s="690"/>
      <c r="F66" s="430">
        <v>36</v>
      </c>
      <c r="G66" s="430">
        <v>110</v>
      </c>
      <c r="H66" s="430">
        <v>143</v>
      </c>
    </row>
    <row r="67" spans="1:8" ht="8.25" customHeight="1">
      <c r="A67" s="423"/>
      <c r="B67" s="430"/>
      <c r="C67" s="691"/>
      <c r="D67" s="430"/>
      <c r="E67" s="690"/>
      <c r="F67" s="430"/>
      <c r="G67" s="430"/>
      <c r="H67" s="430"/>
    </row>
    <row r="68" spans="1:8">
      <c r="A68" s="405" t="s">
        <v>673</v>
      </c>
      <c r="B68" s="404">
        <v>158</v>
      </c>
      <c r="C68" s="424">
        <v>448</v>
      </c>
      <c r="D68" s="404">
        <v>600</v>
      </c>
      <c r="E68" s="389"/>
      <c r="F68" s="404">
        <v>142</v>
      </c>
      <c r="G68" s="404">
        <v>418</v>
      </c>
      <c r="H68" s="404">
        <v>558</v>
      </c>
    </row>
    <row r="69" spans="1:8" ht="8.25" customHeight="1">
      <c r="A69" s="423"/>
      <c r="B69" s="430"/>
      <c r="C69" s="691"/>
      <c r="D69" s="430"/>
      <c r="E69" s="690"/>
      <c r="F69" s="430"/>
      <c r="G69" s="430"/>
      <c r="H69" s="430"/>
    </row>
    <row r="70" spans="1:8" ht="15" customHeight="1">
      <c r="A70" s="405" t="s">
        <v>674</v>
      </c>
      <c r="B70" s="404">
        <v>500</v>
      </c>
      <c r="C70" s="424">
        <v>1567</v>
      </c>
      <c r="D70" s="404">
        <v>2011</v>
      </c>
      <c r="E70" s="389"/>
      <c r="F70" s="404">
        <v>469</v>
      </c>
      <c r="G70" s="404">
        <v>1342</v>
      </c>
      <c r="H70" s="404">
        <v>1844</v>
      </c>
    </row>
    <row r="71" spans="1:8" ht="8.4499999999999993" customHeight="1">
      <c r="A71" s="401"/>
      <c r="B71" s="430"/>
      <c r="C71" s="691"/>
      <c r="D71" s="430"/>
      <c r="E71" s="690"/>
      <c r="F71" s="430"/>
      <c r="G71" s="430"/>
      <c r="H71" s="430"/>
    </row>
    <row r="72" spans="1:8" s="368" customFormat="1" ht="11.25" customHeight="1">
      <c r="A72" s="405" t="s">
        <v>675</v>
      </c>
      <c r="B72" s="404"/>
      <c r="C72" s="424"/>
      <c r="D72" s="404"/>
      <c r="E72" s="389"/>
      <c r="F72" s="404"/>
      <c r="G72" s="404"/>
      <c r="H72" s="404"/>
    </row>
    <row r="73" spans="1:8" ht="11.25" customHeight="1">
      <c r="A73" s="423" t="s">
        <v>263</v>
      </c>
      <c r="B73" s="430">
        <v>83</v>
      </c>
      <c r="C73" s="691">
        <v>262</v>
      </c>
      <c r="D73" s="430">
        <v>314</v>
      </c>
      <c r="E73" s="690"/>
      <c r="F73" s="430">
        <v>92</v>
      </c>
      <c r="G73" s="430">
        <v>268</v>
      </c>
      <c r="H73" s="430">
        <v>422</v>
      </c>
    </row>
    <row r="74" spans="1:8" ht="11.25" customHeight="1">
      <c r="A74" s="423" t="s">
        <v>257</v>
      </c>
      <c r="B74" s="430">
        <v>4</v>
      </c>
      <c r="C74" s="691">
        <v>13</v>
      </c>
      <c r="D74" s="430">
        <v>19</v>
      </c>
      <c r="E74" s="690"/>
      <c r="F74" s="430">
        <v>4</v>
      </c>
      <c r="G74" s="430">
        <v>12</v>
      </c>
      <c r="H74" s="430">
        <v>16</v>
      </c>
    </row>
    <row r="75" spans="1:8" ht="11.25" customHeight="1">
      <c r="A75" s="423" t="s">
        <v>258</v>
      </c>
      <c r="B75" s="430">
        <v>5</v>
      </c>
      <c r="C75" s="691">
        <v>63</v>
      </c>
      <c r="D75" s="430">
        <v>93</v>
      </c>
      <c r="E75" s="690"/>
      <c r="F75" s="430">
        <v>47</v>
      </c>
      <c r="G75" s="430">
        <v>62</v>
      </c>
      <c r="H75" s="430">
        <v>69</v>
      </c>
    </row>
    <row r="76" spans="1:8" ht="11.25" customHeight="1">
      <c r="A76" s="423" t="s">
        <v>260</v>
      </c>
      <c r="B76" s="430">
        <v>38</v>
      </c>
      <c r="C76" s="691">
        <v>147</v>
      </c>
      <c r="D76" s="430">
        <v>307</v>
      </c>
      <c r="E76" s="690"/>
      <c r="F76" s="430">
        <v>77</v>
      </c>
      <c r="G76" s="430">
        <v>169</v>
      </c>
      <c r="H76" s="430">
        <v>275</v>
      </c>
    </row>
    <row r="77" spans="1:8" ht="8.4499999999999993" customHeight="1">
      <c r="A77" s="401"/>
      <c r="B77" s="430"/>
      <c r="C77" s="691"/>
      <c r="D77" s="430"/>
      <c r="E77" s="690"/>
      <c r="F77" s="430"/>
      <c r="G77" s="430"/>
      <c r="H77" s="430"/>
    </row>
    <row r="78" spans="1:8" ht="11.25" customHeight="1">
      <c r="A78" s="407" t="s">
        <v>105</v>
      </c>
      <c r="B78" s="413">
        <v>2222</v>
      </c>
      <c r="C78" s="388">
        <v>6191</v>
      </c>
      <c r="D78" s="413">
        <v>7820</v>
      </c>
      <c r="E78" s="426"/>
      <c r="F78" s="413">
        <v>2157</v>
      </c>
      <c r="G78" s="413">
        <v>5760</v>
      </c>
      <c r="H78" s="413">
        <v>7407</v>
      </c>
    </row>
    <row r="79" spans="1:8" ht="8.4499999999999993" customHeight="1">
      <c r="A79" s="650"/>
      <c r="B79" s="651"/>
      <c r="C79" s="651"/>
      <c r="D79" s="651"/>
      <c r="E79" s="652"/>
      <c r="F79" s="651"/>
      <c r="G79" s="651"/>
      <c r="H79" s="651"/>
    </row>
    <row r="80" spans="1:8" ht="15.75">
      <c r="A80" s="746" t="s">
        <v>69</v>
      </c>
      <c r="B80" s="746"/>
      <c r="C80" s="746"/>
      <c r="D80" s="746"/>
      <c r="E80" s="746"/>
      <c r="F80" s="746"/>
      <c r="G80" s="746"/>
      <c r="H80" s="746"/>
    </row>
    <row r="81" spans="1:8">
      <c r="A81" s="747" t="s">
        <v>184</v>
      </c>
      <c r="B81" s="747"/>
      <c r="C81" s="747"/>
      <c r="D81" s="747"/>
      <c r="E81" s="747"/>
      <c r="F81" s="747"/>
      <c r="G81" s="747"/>
      <c r="H81" s="747"/>
    </row>
    <row r="82" spans="1:8" ht="3" customHeight="1">
      <c r="A82" s="414"/>
      <c r="B82" s="414"/>
      <c r="C82" s="414"/>
      <c r="D82" s="414"/>
      <c r="E82" s="414"/>
      <c r="F82" s="414"/>
      <c r="G82" s="414"/>
      <c r="H82" s="372"/>
    </row>
    <row r="83" spans="1:8">
      <c r="A83" s="409"/>
      <c r="B83" s="741" t="s">
        <v>541</v>
      </c>
      <c r="C83" s="741"/>
      <c r="D83" s="741"/>
      <c r="E83" s="367"/>
      <c r="F83" s="741" t="s">
        <v>526</v>
      </c>
      <c r="G83" s="741"/>
      <c r="H83" s="741"/>
    </row>
    <row r="84" spans="1:8" ht="26.25">
      <c r="A84" s="375"/>
      <c r="B84" s="391" t="s">
        <v>545</v>
      </c>
      <c r="C84" s="402" t="s">
        <v>548</v>
      </c>
      <c r="D84" s="428" t="s">
        <v>660</v>
      </c>
      <c r="E84" s="408"/>
      <c r="F84" s="391" t="s">
        <v>545</v>
      </c>
      <c r="G84" s="391" t="s">
        <v>548</v>
      </c>
      <c r="H84" s="435" t="s">
        <v>661</v>
      </c>
    </row>
    <row r="85" spans="1:8">
      <c r="A85" s="375"/>
      <c r="B85" s="416" t="s">
        <v>0</v>
      </c>
      <c r="C85" s="396" t="s">
        <v>0</v>
      </c>
      <c r="D85" s="416" t="s">
        <v>0</v>
      </c>
      <c r="E85" s="419"/>
      <c r="F85" s="416" t="s">
        <v>0</v>
      </c>
      <c r="G85" s="416" t="s">
        <v>0</v>
      </c>
      <c r="H85" s="416" t="s">
        <v>0</v>
      </c>
    </row>
    <row r="86" spans="1:8" ht="11.25" customHeight="1">
      <c r="A86" s="407" t="s">
        <v>106</v>
      </c>
      <c r="B86" s="390"/>
      <c r="C86" s="394"/>
      <c r="D86" s="430"/>
      <c r="E86" s="430"/>
      <c r="F86" s="430"/>
      <c r="G86" s="430"/>
      <c r="H86" s="430"/>
    </row>
    <row r="87" spans="1:8" ht="8.4499999999999993" customHeight="1">
      <c r="A87" s="401"/>
      <c r="B87" s="407"/>
      <c r="C87" s="365"/>
      <c r="D87" s="431"/>
      <c r="E87" s="398"/>
      <c r="F87" s="431"/>
      <c r="G87" s="431"/>
      <c r="H87" s="431"/>
    </row>
    <row r="88" spans="1:8" ht="11.25" customHeight="1">
      <c r="A88" s="405" t="s">
        <v>248</v>
      </c>
      <c r="B88" s="407"/>
      <c r="C88" s="392"/>
      <c r="D88" s="430"/>
      <c r="E88" s="430"/>
      <c r="F88" s="430"/>
      <c r="G88" s="430"/>
      <c r="H88" s="430"/>
    </row>
    <row r="89" spans="1:8" ht="11.25" customHeight="1">
      <c r="A89" s="423" t="s">
        <v>102</v>
      </c>
      <c r="B89" s="430">
        <v>12</v>
      </c>
      <c r="C89" s="691">
        <v>12</v>
      </c>
      <c r="D89" s="430">
        <v>17</v>
      </c>
      <c r="E89" s="690"/>
      <c r="F89" s="430">
        <v>4</v>
      </c>
      <c r="G89" s="430">
        <v>13</v>
      </c>
      <c r="H89" s="430">
        <v>15</v>
      </c>
    </row>
    <row r="90" spans="1:8" ht="8.4499999999999993" customHeight="1">
      <c r="A90" s="401"/>
      <c r="B90" s="430"/>
      <c r="C90" s="691"/>
      <c r="D90" s="430"/>
      <c r="E90" s="690"/>
      <c r="F90" s="430"/>
      <c r="G90" s="430"/>
      <c r="H90" s="430"/>
    </row>
    <row r="91" spans="1:8" ht="11.25" customHeight="1">
      <c r="A91" s="405" t="s">
        <v>676</v>
      </c>
      <c r="B91" s="430"/>
      <c r="C91" s="691"/>
      <c r="D91" s="430"/>
      <c r="E91" s="690"/>
      <c r="F91" s="690"/>
      <c r="G91" s="690"/>
      <c r="H91" s="430"/>
    </row>
    <row r="92" spans="1:8" ht="11.25" customHeight="1">
      <c r="A92" s="423" t="s">
        <v>257</v>
      </c>
      <c r="B92" s="430" t="s">
        <v>544</v>
      </c>
      <c r="C92" s="691">
        <v>15</v>
      </c>
      <c r="D92" s="430">
        <v>145</v>
      </c>
      <c r="E92" s="690"/>
      <c r="F92" s="430" t="s">
        <v>544</v>
      </c>
      <c r="G92" s="430">
        <v>102</v>
      </c>
      <c r="H92" s="430">
        <v>163</v>
      </c>
    </row>
    <row r="93" spans="1:8" ht="11.25" customHeight="1">
      <c r="A93" s="423" t="s">
        <v>258</v>
      </c>
      <c r="B93" s="430">
        <v>61</v>
      </c>
      <c r="C93" s="691">
        <v>95</v>
      </c>
      <c r="D93" s="430">
        <v>224</v>
      </c>
      <c r="E93" s="690"/>
      <c r="F93" s="430">
        <v>15</v>
      </c>
      <c r="G93" s="430">
        <v>141</v>
      </c>
      <c r="H93" s="430">
        <v>698</v>
      </c>
    </row>
    <row r="94" spans="1:8" ht="11.25" customHeight="1">
      <c r="A94" s="423" t="s">
        <v>31</v>
      </c>
      <c r="B94" s="430">
        <v>8</v>
      </c>
      <c r="C94" s="691">
        <v>10</v>
      </c>
      <c r="D94" s="430">
        <v>14</v>
      </c>
      <c r="E94" s="690"/>
      <c r="F94" s="430">
        <v>3</v>
      </c>
      <c r="G94" s="430">
        <v>12</v>
      </c>
      <c r="H94" s="430">
        <v>18</v>
      </c>
    </row>
    <row r="95" spans="1:8" ht="8.4499999999999993" customHeight="1">
      <c r="A95" s="401"/>
      <c r="B95" s="430"/>
      <c r="C95" s="691"/>
      <c r="D95" s="430"/>
      <c r="E95" s="690"/>
      <c r="F95" s="430"/>
      <c r="G95" s="430"/>
      <c r="H95" s="430"/>
    </row>
    <row r="96" spans="1:8" ht="11.25" customHeight="1">
      <c r="A96" s="407" t="s">
        <v>107</v>
      </c>
      <c r="B96" s="413">
        <v>80</v>
      </c>
      <c r="C96" s="388">
        <v>132</v>
      </c>
      <c r="D96" s="413">
        <v>399</v>
      </c>
      <c r="E96" s="426"/>
      <c r="F96" s="413">
        <v>22</v>
      </c>
      <c r="G96" s="413">
        <v>268</v>
      </c>
      <c r="H96" s="413">
        <v>895</v>
      </c>
    </row>
    <row r="97" spans="1:8" ht="8.4499999999999993" customHeight="1">
      <c r="A97" s="401"/>
      <c r="B97" s="430"/>
      <c r="C97" s="691"/>
      <c r="D97" s="430"/>
      <c r="E97" s="690"/>
      <c r="F97" s="430"/>
      <c r="G97" s="430"/>
      <c r="H97" s="430"/>
    </row>
    <row r="98" spans="1:8">
      <c r="A98" s="407" t="s">
        <v>108</v>
      </c>
      <c r="B98" s="413">
        <v>608</v>
      </c>
      <c r="C98" s="388">
        <v>1703</v>
      </c>
      <c r="D98" s="413">
        <v>2225</v>
      </c>
      <c r="E98" s="426"/>
      <c r="F98" s="413">
        <v>578</v>
      </c>
      <c r="G98" s="413">
        <v>1590</v>
      </c>
      <c r="H98" s="413">
        <v>2155</v>
      </c>
    </row>
    <row r="99" spans="1:8" ht="8.4499999999999993" customHeight="1">
      <c r="A99" s="401"/>
      <c r="B99" s="404"/>
      <c r="C99" s="691"/>
      <c r="D99" s="430"/>
      <c r="E99" s="690"/>
      <c r="F99" s="430"/>
      <c r="G99" s="430"/>
      <c r="H99" s="430"/>
    </row>
    <row r="100" spans="1:8" ht="11.25" customHeight="1">
      <c r="A100" s="407" t="s">
        <v>109</v>
      </c>
      <c r="B100" s="413">
        <v>44</v>
      </c>
      <c r="C100" s="388">
        <v>150</v>
      </c>
      <c r="D100" s="413">
        <v>182</v>
      </c>
      <c r="E100" s="426"/>
      <c r="F100" s="413">
        <v>52</v>
      </c>
      <c r="G100" s="413">
        <v>143</v>
      </c>
      <c r="H100" s="413">
        <v>192</v>
      </c>
    </row>
    <row r="101" spans="1:8" ht="8.4499999999999993" customHeight="1">
      <c r="A101" s="401"/>
      <c r="B101" s="430"/>
      <c r="C101" s="691"/>
      <c r="D101" s="430"/>
      <c r="E101" s="690"/>
      <c r="F101" s="430"/>
      <c r="G101" s="430"/>
      <c r="H101" s="430"/>
    </row>
    <row r="102" spans="1:8" ht="11.25" customHeight="1">
      <c r="A102" s="407" t="s">
        <v>110</v>
      </c>
      <c r="B102" s="430"/>
      <c r="C102" s="691"/>
      <c r="D102" s="430"/>
      <c r="E102" s="690"/>
      <c r="F102" s="690"/>
      <c r="G102" s="690"/>
      <c r="H102" s="430"/>
    </row>
    <row r="103" spans="1:8" ht="11.25" customHeight="1">
      <c r="A103" s="423" t="s">
        <v>29</v>
      </c>
      <c r="B103" s="430">
        <v>117</v>
      </c>
      <c r="C103" s="691">
        <v>318</v>
      </c>
      <c r="D103" s="430">
        <v>1129</v>
      </c>
      <c r="E103" s="690"/>
      <c r="F103" s="430">
        <v>1</v>
      </c>
      <c r="G103" s="430">
        <v>458</v>
      </c>
      <c r="H103" s="430">
        <v>1415</v>
      </c>
    </row>
    <row r="104" spans="1:8" ht="11.25" customHeight="1">
      <c r="A104" s="423" t="s">
        <v>111</v>
      </c>
      <c r="B104" s="430">
        <v>151</v>
      </c>
      <c r="C104" s="691">
        <v>380</v>
      </c>
      <c r="D104" s="430">
        <v>521</v>
      </c>
      <c r="E104" s="690"/>
      <c r="F104" s="430">
        <v>161</v>
      </c>
      <c r="G104" s="430">
        <v>383</v>
      </c>
      <c r="H104" s="430">
        <v>631</v>
      </c>
    </row>
    <row r="105" spans="1:8" ht="11.25" customHeight="1">
      <c r="A105" s="407" t="s">
        <v>112</v>
      </c>
      <c r="B105" s="413">
        <v>268</v>
      </c>
      <c r="C105" s="388">
        <v>698</v>
      </c>
      <c r="D105" s="413">
        <v>1651</v>
      </c>
      <c r="E105" s="426"/>
      <c r="F105" s="413">
        <v>163</v>
      </c>
      <c r="G105" s="413">
        <v>841</v>
      </c>
      <c r="H105" s="413">
        <v>2047</v>
      </c>
    </row>
    <row r="106" spans="1:8" ht="8.4499999999999993" customHeight="1">
      <c r="A106" s="401"/>
      <c r="B106" s="430"/>
      <c r="C106" s="691"/>
      <c r="D106" s="430"/>
      <c r="E106" s="690"/>
      <c r="F106" s="430"/>
      <c r="G106" s="430"/>
      <c r="H106" s="430"/>
    </row>
    <row r="107" spans="1:8" ht="11.25" customHeight="1">
      <c r="A107" s="407" t="s">
        <v>113</v>
      </c>
      <c r="B107" s="413">
        <v>1496</v>
      </c>
      <c r="C107" s="388">
        <v>3931</v>
      </c>
      <c r="D107" s="413">
        <v>5558</v>
      </c>
      <c r="E107" s="426"/>
      <c r="F107" s="413">
        <v>877</v>
      </c>
      <c r="G107" s="413">
        <v>3003</v>
      </c>
      <c r="H107" s="413">
        <v>4126</v>
      </c>
    </row>
    <row r="108" spans="1:8" ht="8.4499999999999993" customHeight="1">
      <c r="A108" s="401"/>
      <c r="B108" s="430"/>
      <c r="C108" s="691"/>
      <c r="D108" s="430"/>
      <c r="E108" s="690"/>
      <c r="F108" s="430"/>
      <c r="G108" s="430"/>
      <c r="H108" s="430"/>
    </row>
    <row r="109" spans="1:8" ht="11.25" customHeight="1">
      <c r="A109" s="407" t="s">
        <v>114</v>
      </c>
      <c r="B109" s="430"/>
      <c r="C109" s="691"/>
      <c r="D109" s="430"/>
      <c r="E109" s="690"/>
      <c r="F109" s="690"/>
      <c r="G109" s="690"/>
      <c r="H109" s="430"/>
    </row>
    <row r="110" spans="1:8" ht="11.25" customHeight="1">
      <c r="A110" s="423" t="s">
        <v>115</v>
      </c>
      <c r="B110" s="430">
        <v>24</v>
      </c>
      <c r="C110" s="691">
        <v>74</v>
      </c>
      <c r="D110" s="430">
        <v>95</v>
      </c>
      <c r="E110" s="690"/>
      <c r="F110" s="430">
        <v>36</v>
      </c>
      <c r="G110" s="430">
        <v>71</v>
      </c>
      <c r="H110" s="430">
        <v>92</v>
      </c>
    </row>
    <row r="111" spans="1:8" ht="11.25" customHeight="1">
      <c r="A111" s="423" t="s">
        <v>116</v>
      </c>
      <c r="B111" s="430">
        <v>46</v>
      </c>
      <c r="C111" s="691">
        <v>138</v>
      </c>
      <c r="D111" s="430">
        <v>206</v>
      </c>
      <c r="E111" s="690"/>
      <c r="F111" s="430">
        <v>46</v>
      </c>
      <c r="G111" s="430">
        <v>145</v>
      </c>
      <c r="H111" s="430">
        <v>206</v>
      </c>
    </row>
    <row r="112" spans="1:8">
      <c r="A112" s="423" t="s">
        <v>117</v>
      </c>
      <c r="B112" s="430">
        <v>107</v>
      </c>
      <c r="C112" s="691">
        <v>216</v>
      </c>
      <c r="D112" s="430">
        <v>311</v>
      </c>
      <c r="E112" s="690"/>
      <c r="F112" s="430">
        <v>49</v>
      </c>
      <c r="G112" s="430">
        <v>168</v>
      </c>
      <c r="H112" s="430">
        <v>297</v>
      </c>
    </row>
    <row r="113" spans="1:8" ht="11.25" customHeight="1">
      <c r="A113" s="407" t="s">
        <v>118</v>
      </c>
      <c r="B113" s="413">
        <v>177</v>
      </c>
      <c r="C113" s="388">
        <v>428</v>
      </c>
      <c r="D113" s="413">
        <v>612</v>
      </c>
      <c r="E113" s="426"/>
      <c r="F113" s="413">
        <v>131</v>
      </c>
      <c r="G113" s="413">
        <v>384</v>
      </c>
      <c r="H113" s="413">
        <v>594</v>
      </c>
    </row>
    <row r="114" spans="1:8" ht="8.4499999999999993" customHeight="1">
      <c r="A114" s="401"/>
      <c r="B114" s="430"/>
      <c r="C114" s="691"/>
      <c r="D114" s="430"/>
      <c r="E114" s="690"/>
      <c r="F114" s="430"/>
      <c r="G114" s="430"/>
      <c r="H114" s="430"/>
    </row>
    <row r="115" spans="1:8" ht="11.25" customHeight="1">
      <c r="A115" s="407" t="s">
        <v>119</v>
      </c>
      <c r="B115" s="413">
        <v>6712</v>
      </c>
      <c r="C115" s="388">
        <v>19898</v>
      </c>
      <c r="D115" s="413">
        <v>26941</v>
      </c>
      <c r="E115" s="426"/>
      <c r="F115" s="413">
        <v>5898</v>
      </c>
      <c r="G115" s="413">
        <v>18949</v>
      </c>
      <c r="H115" s="413">
        <v>26485</v>
      </c>
    </row>
    <row r="116" spans="1:8">
      <c r="B116" s="431"/>
      <c r="D116" s="406"/>
      <c r="E116" s="406"/>
      <c r="F116" s="406"/>
      <c r="G116" s="406"/>
      <c r="H116" s="418"/>
    </row>
    <row r="117" spans="1:8">
      <c r="A117" s="379" t="s">
        <v>678</v>
      </c>
      <c r="B117" s="431"/>
      <c r="D117" s="406"/>
      <c r="E117" s="406"/>
      <c r="F117" s="406"/>
      <c r="G117" s="406"/>
      <c r="H117" s="418"/>
    </row>
    <row r="118" spans="1:8">
      <c r="A118" s="379" t="s">
        <v>679</v>
      </c>
      <c r="B118" s="366"/>
    </row>
    <row r="119" spans="1:8">
      <c r="A119" s="434" t="s">
        <v>651</v>
      </c>
      <c r="B119" s="467"/>
      <c r="C119" s="414"/>
      <c r="D119" s="414"/>
      <c r="E119" s="414"/>
      <c r="F119" s="414"/>
      <c r="G119" s="414"/>
      <c r="H119" s="410"/>
    </row>
    <row r="120" spans="1:8">
      <c r="B120" s="366"/>
    </row>
    <row r="121" spans="1:8">
      <c r="B121" s="431"/>
    </row>
    <row r="122" spans="1:8">
      <c r="B122" s="366"/>
    </row>
    <row r="123" spans="1:8">
      <c r="B123" s="431"/>
    </row>
    <row r="124" spans="1:8">
      <c r="B124" s="366"/>
    </row>
    <row r="125" spans="1:8">
      <c r="B125" s="432"/>
    </row>
    <row r="126" spans="1:8">
      <c r="B126" s="432"/>
    </row>
    <row r="127" spans="1:8">
      <c r="B127" s="431"/>
    </row>
    <row r="128" spans="1:8">
      <c r="B128" s="431"/>
    </row>
    <row r="129" spans="2:2">
      <c r="B129" s="431"/>
    </row>
    <row r="130" spans="2:2">
      <c r="B130" s="431"/>
    </row>
    <row r="131" spans="2:2">
      <c r="B131" s="431"/>
    </row>
    <row r="132" spans="2:2">
      <c r="B132" s="431"/>
    </row>
    <row r="133" spans="2:2">
      <c r="B133" s="431"/>
    </row>
    <row r="134" spans="2:2">
      <c r="B134" s="431"/>
    </row>
    <row r="135" spans="2:2">
      <c r="B135" s="431"/>
    </row>
    <row r="136" spans="2:2">
      <c r="B136" s="431"/>
    </row>
    <row r="137" spans="2:2">
      <c r="B137" s="431"/>
    </row>
    <row r="138" spans="2:2">
      <c r="B138" s="431"/>
    </row>
    <row r="139" spans="2:2">
      <c r="B139" s="431"/>
    </row>
    <row r="140" spans="2:2">
      <c r="B140" s="431"/>
    </row>
    <row r="141" spans="2:2">
      <c r="B141" s="431"/>
    </row>
    <row r="142" spans="2:2">
      <c r="B142" s="431"/>
    </row>
    <row r="143" spans="2:2">
      <c r="B143" s="431"/>
    </row>
    <row r="144" spans="2:2">
      <c r="B144" s="431"/>
    </row>
    <row r="145" spans="2:2">
      <c r="B145" s="431"/>
    </row>
    <row r="146" spans="2:2">
      <c r="B146" s="431"/>
    </row>
    <row r="147" spans="2:2">
      <c r="B147" s="431"/>
    </row>
    <row r="148" spans="2:2">
      <c r="B148" s="431"/>
    </row>
    <row r="149" spans="2:2">
      <c r="B149" s="366"/>
    </row>
    <row r="150" spans="2:2">
      <c r="B150" s="431"/>
    </row>
    <row r="151" spans="2:2">
      <c r="B151" s="366"/>
    </row>
    <row r="152" spans="2:2">
      <c r="B152" s="431"/>
    </row>
    <row r="153" spans="2:2">
      <c r="B153" s="366"/>
    </row>
    <row r="154" spans="2:2">
      <c r="B154" s="431"/>
    </row>
    <row r="155" spans="2:2">
      <c r="B155" s="431"/>
    </row>
    <row r="156" spans="2:2">
      <c r="B156" s="431"/>
    </row>
    <row r="157" spans="2:2">
      <c r="B157" s="431"/>
    </row>
    <row r="158" spans="2:2">
      <c r="B158" s="431"/>
    </row>
    <row r="159" spans="2:2">
      <c r="B159" s="432"/>
    </row>
  </sheetData>
  <mergeCells count="8">
    <mergeCell ref="B83:D83"/>
    <mergeCell ref="F83:H83"/>
    <mergeCell ref="A2:H2"/>
    <mergeCell ref="A3:H3"/>
    <mergeCell ref="B5:D5"/>
    <mergeCell ref="F5:H5"/>
    <mergeCell ref="A80:H80"/>
    <mergeCell ref="A81:H81"/>
  </mergeCells>
  <pageMargins left="0.36" right="0.45" top="0.8" bottom="0.98425196850393704" header="0.51181102362204722" footer="0.51181102362204722"/>
  <pageSetup paperSize="9" fitToHeight="0" orientation="portrait" r:id="rId1"/>
  <headerFooter alignWithMargins="0">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2"/>
  <sheetViews>
    <sheetView showGridLines="0" tabSelected="1" workbookViewId="0"/>
  </sheetViews>
  <sheetFormatPr defaultRowHeight="12.75"/>
  <cols>
    <col min="2" max="2" width="9" customWidth="1"/>
    <col min="3" max="3" width="10.42578125" customWidth="1"/>
    <col min="4" max="4" width="7.28515625" customWidth="1"/>
    <col min="5" max="5" width="30.7109375" customWidth="1"/>
  </cols>
  <sheetData>
    <row r="1" spans="1:10">
      <c r="A1" s="198" t="s">
        <v>590</v>
      </c>
    </row>
    <row r="4" spans="1:10">
      <c r="B4" s="717" t="s">
        <v>635</v>
      </c>
      <c r="C4" s="717"/>
      <c r="D4" s="717"/>
      <c r="E4" s="717"/>
      <c r="F4" s="717"/>
      <c r="G4" s="717"/>
      <c r="H4" s="717"/>
      <c r="I4" s="717"/>
      <c r="J4" s="717"/>
    </row>
    <row r="5" spans="1:10">
      <c r="B5" s="718" t="s">
        <v>591</v>
      </c>
      <c r="C5" s="718"/>
      <c r="D5" s="718"/>
      <c r="E5" s="718"/>
      <c r="F5" s="718"/>
      <c r="G5" s="718"/>
      <c r="H5" s="718"/>
      <c r="I5" s="718"/>
      <c r="J5" s="718"/>
    </row>
    <row r="33" spans="1:6">
      <c r="B33" s="34"/>
    </row>
    <row r="34" spans="1:6" ht="22.5">
      <c r="A34" s="40"/>
      <c r="B34" s="354"/>
      <c r="C34" s="26"/>
      <c r="D34" s="350"/>
      <c r="E34" s="5"/>
      <c r="F34" s="26" t="s">
        <v>864</v>
      </c>
    </row>
    <row r="35" spans="1:6">
      <c r="B35" s="589"/>
      <c r="C35" s="5"/>
      <c r="D35" s="590"/>
      <c r="E35" s="5" t="s">
        <v>874</v>
      </c>
      <c r="F35" s="591">
        <v>71.00459183673469</v>
      </c>
    </row>
    <row r="36" spans="1:6">
      <c r="B36" s="589"/>
      <c r="C36" s="5"/>
      <c r="D36" s="590"/>
      <c r="E36" s="5" t="s">
        <v>875</v>
      </c>
      <c r="F36" s="591">
        <v>49.455329949238561</v>
      </c>
    </row>
    <row r="37" spans="1:6">
      <c r="B37" s="589"/>
      <c r="C37" s="5"/>
      <c r="D37" s="590"/>
      <c r="E37" s="5"/>
      <c r="F37" s="5"/>
    </row>
    <row r="38" spans="1:6">
      <c r="B38" s="589"/>
      <c r="C38" s="5"/>
      <c r="D38" s="590"/>
      <c r="E38" s="5"/>
      <c r="F38" s="5"/>
    </row>
    <row r="39" spans="1:6">
      <c r="B39" s="589"/>
      <c r="C39" s="5"/>
      <c r="D39" s="590"/>
      <c r="E39" s="5"/>
      <c r="F39" s="5"/>
    </row>
    <row r="40" spans="1:6">
      <c r="B40" s="589"/>
      <c r="C40" s="5"/>
      <c r="D40" s="590"/>
      <c r="E40" s="5"/>
      <c r="F40" s="5"/>
    </row>
    <row r="41" spans="1:6">
      <c r="B41" s="589"/>
      <c r="C41" s="5"/>
      <c r="D41" s="590"/>
      <c r="E41" s="5"/>
      <c r="F41" s="5"/>
    </row>
    <row r="42" spans="1:6">
      <c r="B42" s="589"/>
      <c r="C42" s="5"/>
      <c r="D42" s="590"/>
      <c r="E42" s="5"/>
      <c r="F42" s="5"/>
    </row>
    <row r="43" spans="1:6">
      <c r="B43" s="589"/>
      <c r="C43" s="5"/>
      <c r="D43" s="590"/>
      <c r="E43" s="5"/>
      <c r="F43" s="5"/>
    </row>
    <row r="44" spans="1:6">
      <c r="B44" s="589"/>
      <c r="C44" s="5"/>
      <c r="D44" s="590"/>
      <c r="E44" s="5"/>
      <c r="F44" s="5"/>
    </row>
    <row r="45" spans="1:6">
      <c r="B45" s="589"/>
      <c r="C45" s="5"/>
      <c r="D45" s="590"/>
      <c r="E45" s="5"/>
      <c r="F45" s="5"/>
    </row>
    <row r="46" spans="1:6">
      <c r="B46" s="589"/>
      <c r="C46" s="5"/>
      <c r="D46" s="590"/>
      <c r="E46" s="5"/>
      <c r="F46" s="5"/>
    </row>
    <row r="47" spans="1:6">
      <c r="B47" s="589"/>
      <c r="C47" s="5"/>
      <c r="D47" s="590"/>
      <c r="E47" s="5"/>
      <c r="F47" s="5"/>
    </row>
    <row r="48" spans="1:6">
      <c r="B48" s="589"/>
      <c r="C48" s="5"/>
      <c r="D48" s="590"/>
      <c r="E48" s="5"/>
      <c r="F48" s="5"/>
    </row>
    <row r="49" spans="2:6">
      <c r="B49" s="589"/>
      <c r="C49" s="5"/>
      <c r="D49" s="590"/>
      <c r="E49" s="5"/>
      <c r="F49" s="5"/>
    </row>
    <row r="50" spans="2:6">
      <c r="B50" s="589"/>
      <c r="C50" s="5"/>
      <c r="D50" s="590"/>
      <c r="E50" s="5"/>
      <c r="F50" s="5"/>
    </row>
    <row r="51" spans="2:6">
      <c r="B51" s="589"/>
      <c r="C51" s="5"/>
      <c r="D51" s="590"/>
      <c r="E51" s="5"/>
      <c r="F51" s="5"/>
    </row>
    <row r="52" spans="2:6">
      <c r="B52" s="589"/>
      <c r="C52" s="5"/>
      <c r="D52" s="590"/>
      <c r="E52" s="5"/>
      <c r="F52" s="5"/>
    </row>
    <row r="53" spans="2:6">
      <c r="B53" s="589"/>
      <c r="C53" s="5"/>
      <c r="D53" s="590"/>
      <c r="E53" s="5"/>
      <c r="F53" s="5"/>
    </row>
    <row r="54" spans="2:6">
      <c r="B54" s="589"/>
      <c r="C54" s="5"/>
      <c r="D54" s="590"/>
      <c r="E54" s="5"/>
      <c r="F54" s="5"/>
    </row>
    <row r="55" spans="2:6">
      <c r="B55" s="589"/>
      <c r="C55" s="5"/>
      <c r="D55" s="590"/>
      <c r="E55" s="5"/>
      <c r="F55" s="5"/>
    </row>
    <row r="56" spans="2:6">
      <c r="B56" s="589"/>
      <c r="C56" s="5"/>
      <c r="D56" s="590"/>
      <c r="E56" s="5"/>
      <c r="F56" s="5"/>
    </row>
    <row r="57" spans="2:6">
      <c r="B57" s="589"/>
      <c r="C57" s="5"/>
      <c r="D57" s="590"/>
      <c r="E57" s="5"/>
      <c r="F57" s="5"/>
    </row>
    <row r="58" spans="2:6">
      <c r="B58" s="589"/>
      <c r="C58" s="5"/>
      <c r="D58" s="590"/>
      <c r="E58" s="5"/>
      <c r="F58" s="5"/>
    </row>
    <row r="59" spans="2:6">
      <c r="B59" s="589"/>
      <c r="C59" s="5"/>
      <c r="D59" s="590"/>
      <c r="E59" s="5"/>
      <c r="F59" s="5"/>
    </row>
    <row r="60" spans="2:6">
      <c r="B60" s="589"/>
      <c r="C60" s="5"/>
      <c r="D60" s="590"/>
      <c r="E60" s="5"/>
      <c r="F60" s="5"/>
    </row>
    <row r="61" spans="2:6">
      <c r="B61" s="589"/>
      <c r="C61" s="5"/>
      <c r="D61" s="590"/>
      <c r="E61" s="5"/>
      <c r="F61" s="5"/>
    </row>
    <row r="62" spans="2:6">
      <c r="B62" s="589"/>
      <c r="C62" s="5"/>
      <c r="D62" s="590"/>
      <c r="E62" s="5"/>
      <c r="F62" s="5"/>
    </row>
    <row r="63" spans="2:6">
      <c r="B63" s="589"/>
      <c r="C63" s="5"/>
      <c r="D63" s="590"/>
      <c r="E63" s="5"/>
      <c r="F63" s="5"/>
    </row>
    <row r="64" spans="2:6">
      <c r="B64" s="589"/>
      <c r="C64" s="5"/>
      <c r="D64" s="590"/>
      <c r="E64" s="5"/>
      <c r="F64" s="5"/>
    </row>
    <row r="65" spans="2:6">
      <c r="B65" s="589"/>
      <c r="C65" s="5"/>
      <c r="D65" s="590"/>
      <c r="E65" s="5"/>
      <c r="F65" s="5"/>
    </row>
    <row r="66" spans="2:6">
      <c r="B66" s="589"/>
      <c r="C66" s="5"/>
      <c r="D66" s="590"/>
      <c r="E66" s="5"/>
      <c r="F66" s="5"/>
    </row>
    <row r="67" spans="2:6">
      <c r="B67" s="589"/>
      <c r="C67" s="5"/>
      <c r="D67" s="590"/>
      <c r="E67" s="5"/>
      <c r="F67" s="5"/>
    </row>
    <row r="68" spans="2:6">
      <c r="B68" s="589"/>
      <c r="C68" s="5"/>
      <c r="D68" s="590"/>
      <c r="E68" s="5"/>
      <c r="F68" s="5"/>
    </row>
    <row r="69" spans="2:6">
      <c r="B69" s="589"/>
      <c r="C69" s="5"/>
      <c r="D69" s="590"/>
      <c r="E69" s="5"/>
      <c r="F69" s="5"/>
    </row>
    <row r="70" spans="2:6">
      <c r="B70" s="589"/>
      <c r="C70" s="5"/>
      <c r="D70" s="590"/>
      <c r="E70" s="5"/>
      <c r="F70" s="5"/>
    </row>
    <row r="71" spans="2:6">
      <c r="B71" s="589"/>
      <c r="C71" s="5"/>
      <c r="D71" s="590"/>
      <c r="E71" s="5"/>
      <c r="F71" s="5"/>
    </row>
    <row r="72" spans="2:6">
      <c r="B72" s="589"/>
      <c r="C72" s="5"/>
      <c r="D72" s="590"/>
      <c r="E72" s="5"/>
      <c r="F72" s="5"/>
    </row>
    <row r="73" spans="2:6">
      <c r="B73" s="589"/>
      <c r="C73" s="5"/>
      <c r="D73" s="590"/>
      <c r="E73" s="5"/>
      <c r="F73" s="5"/>
    </row>
    <row r="74" spans="2:6">
      <c r="B74" s="589"/>
      <c r="C74" s="5"/>
      <c r="D74" s="590"/>
      <c r="E74" s="5"/>
      <c r="F74" s="5"/>
    </row>
    <row r="75" spans="2:6">
      <c r="B75" s="589"/>
      <c r="C75" s="369"/>
      <c r="D75" s="590"/>
      <c r="E75" s="5"/>
      <c r="F75" s="5"/>
    </row>
    <row r="76" spans="2:6">
      <c r="B76" s="589"/>
      <c r="C76" s="5"/>
      <c r="D76" s="590"/>
      <c r="E76" s="5"/>
      <c r="F76" s="5"/>
    </row>
    <row r="77" spans="2:6">
      <c r="B77" s="589"/>
      <c r="C77" s="5"/>
      <c r="D77" s="590"/>
      <c r="E77" s="5"/>
      <c r="F77" s="5"/>
    </row>
    <row r="78" spans="2:6">
      <c r="B78" s="589"/>
      <c r="C78" s="5"/>
      <c r="D78" s="590"/>
      <c r="E78" s="5"/>
      <c r="F78" s="5"/>
    </row>
    <row r="79" spans="2:6">
      <c r="B79" s="589"/>
      <c r="C79" s="5"/>
      <c r="D79" s="590"/>
      <c r="E79" s="5"/>
      <c r="F79" s="5"/>
    </row>
    <row r="80" spans="2:6">
      <c r="B80" s="589"/>
      <c r="C80" s="5"/>
      <c r="D80" s="590"/>
      <c r="E80" s="5"/>
      <c r="F80" s="5"/>
    </row>
    <row r="81" spans="2:6">
      <c r="B81" s="589"/>
      <c r="C81" s="5"/>
      <c r="D81" s="590"/>
      <c r="E81" s="5"/>
      <c r="F81" s="5"/>
    </row>
    <row r="82" spans="2:6">
      <c r="B82" s="589"/>
      <c r="C82" s="5"/>
      <c r="D82" s="590"/>
      <c r="E82" s="5"/>
      <c r="F82" s="5"/>
    </row>
    <row r="83" spans="2:6">
      <c r="B83" s="589"/>
      <c r="C83" s="5"/>
      <c r="D83" s="590"/>
      <c r="E83" s="5"/>
      <c r="F83" s="5"/>
    </row>
    <row r="84" spans="2:6">
      <c r="B84" s="589"/>
      <c r="C84" s="5"/>
      <c r="D84" s="590"/>
      <c r="E84" s="5"/>
      <c r="F84" s="5"/>
    </row>
    <row r="85" spans="2:6">
      <c r="B85" s="589"/>
      <c r="C85" s="5"/>
      <c r="D85" s="590"/>
      <c r="E85" s="5"/>
      <c r="F85" s="5"/>
    </row>
    <row r="86" spans="2:6">
      <c r="B86" s="589"/>
      <c r="C86" s="5"/>
      <c r="D86" s="590"/>
      <c r="E86" s="5"/>
      <c r="F86" s="5"/>
    </row>
    <row r="87" spans="2:6">
      <c r="B87" s="589"/>
      <c r="C87" s="5"/>
      <c r="D87" s="590"/>
      <c r="E87" s="5"/>
      <c r="F87" s="5"/>
    </row>
    <row r="88" spans="2:6">
      <c r="B88" s="589"/>
      <c r="C88" s="5"/>
      <c r="D88" s="590"/>
      <c r="E88" s="5"/>
      <c r="F88" s="5"/>
    </row>
    <row r="89" spans="2:6">
      <c r="B89" s="589"/>
      <c r="C89" s="5"/>
      <c r="D89" s="590"/>
      <c r="E89" s="5"/>
      <c r="F89" s="5"/>
    </row>
    <row r="90" spans="2:6">
      <c r="B90" s="589"/>
      <c r="C90" s="5"/>
      <c r="D90" s="590"/>
      <c r="E90" s="5"/>
      <c r="F90" s="5"/>
    </row>
    <row r="91" spans="2:6">
      <c r="B91" s="589"/>
      <c r="C91" s="5"/>
      <c r="D91" s="590"/>
      <c r="E91" s="5"/>
      <c r="F91" s="5"/>
    </row>
    <row r="92" spans="2:6">
      <c r="B92" s="589"/>
      <c r="C92" s="5"/>
      <c r="D92" s="590"/>
      <c r="E92" s="5"/>
      <c r="F92" s="5"/>
    </row>
    <row r="93" spans="2:6">
      <c r="B93" s="589"/>
      <c r="C93" s="5"/>
      <c r="D93" s="590"/>
      <c r="E93" s="5"/>
      <c r="F93" s="5"/>
    </row>
    <row r="94" spans="2:6">
      <c r="B94" s="589"/>
      <c r="C94" s="5"/>
      <c r="D94" s="590"/>
      <c r="E94" s="5"/>
      <c r="F94" s="5"/>
    </row>
    <row r="95" spans="2:6">
      <c r="B95" s="589"/>
      <c r="C95" s="5"/>
      <c r="D95" s="590"/>
      <c r="E95" s="5"/>
      <c r="F95" s="5"/>
    </row>
    <row r="96" spans="2:6">
      <c r="B96" s="589"/>
      <c r="C96" s="5"/>
      <c r="D96" s="590"/>
      <c r="E96" s="5"/>
      <c r="F96" s="5"/>
    </row>
    <row r="97" spans="2:6">
      <c r="B97" s="589"/>
      <c r="C97" s="5"/>
      <c r="D97" s="590"/>
      <c r="E97" s="5"/>
      <c r="F97" s="5"/>
    </row>
    <row r="98" spans="2:6">
      <c r="B98" s="589"/>
      <c r="C98" s="5"/>
      <c r="D98" s="590"/>
      <c r="E98" s="5"/>
      <c r="F98" s="5"/>
    </row>
    <row r="99" spans="2:6">
      <c r="B99" s="589"/>
      <c r="C99" s="5"/>
      <c r="D99" s="590"/>
      <c r="E99" s="5"/>
      <c r="F99" s="5"/>
    </row>
    <row r="100" spans="2:6">
      <c r="B100" s="589"/>
      <c r="C100" s="5"/>
      <c r="D100" s="590"/>
      <c r="E100" s="5"/>
      <c r="F100" s="5"/>
    </row>
    <row r="101" spans="2:6">
      <c r="B101" s="589"/>
      <c r="C101" s="5"/>
      <c r="D101" s="590"/>
      <c r="E101" s="5"/>
      <c r="F101" s="5"/>
    </row>
    <row r="102" spans="2:6">
      <c r="B102" s="589"/>
      <c r="C102" s="5"/>
      <c r="D102" s="590"/>
      <c r="E102" s="5"/>
      <c r="F102" s="5"/>
    </row>
    <row r="103" spans="2:6">
      <c r="B103" s="589"/>
      <c r="C103" s="5"/>
      <c r="D103" s="590"/>
      <c r="E103" s="5"/>
      <c r="F103" s="5"/>
    </row>
    <row r="104" spans="2:6">
      <c r="B104" s="589"/>
      <c r="C104" s="5"/>
      <c r="D104" s="590"/>
      <c r="E104" s="5"/>
      <c r="F104" s="5"/>
    </row>
    <row r="105" spans="2:6">
      <c r="B105" s="589"/>
      <c r="C105" s="5"/>
      <c r="D105" s="590"/>
      <c r="E105" s="5"/>
      <c r="F105" s="5"/>
    </row>
    <row r="106" spans="2:6">
      <c r="B106" s="589"/>
      <c r="C106" s="5"/>
      <c r="D106" s="590"/>
      <c r="E106" s="5"/>
      <c r="F106" s="5"/>
    </row>
    <row r="107" spans="2:6">
      <c r="B107" s="589"/>
      <c r="C107" s="5"/>
      <c r="D107" s="590"/>
      <c r="E107" s="5"/>
      <c r="F107" s="5"/>
    </row>
    <row r="108" spans="2:6">
      <c r="B108" s="589"/>
      <c r="C108" s="5"/>
      <c r="D108" s="590"/>
      <c r="E108" s="5"/>
      <c r="F108" s="5"/>
    </row>
    <row r="109" spans="2:6">
      <c r="B109" s="589"/>
      <c r="C109" s="5"/>
      <c r="D109" s="590"/>
      <c r="E109" s="5"/>
      <c r="F109" s="5"/>
    </row>
    <row r="110" spans="2:6">
      <c r="B110" s="589"/>
      <c r="C110" s="5"/>
      <c r="D110" s="590"/>
      <c r="E110" s="5"/>
      <c r="F110" s="5"/>
    </row>
    <row r="111" spans="2:6">
      <c r="B111" s="589"/>
      <c r="C111" s="5"/>
      <c r="D111" s="590"/>
      <c r="E111" s="5"/>
      <c r="F111" s="5"/>
    </row>
    <row r="112" spans="2:6">
      <c r="B112" s="589"/>
      <c r="C112" s="5"/>
      <c r="D112" s="590"/>
      <c r="E112" s="5"/>
      <c r="F112" s="5"/>
    </row>
    <row r="113" spans="2:6">
      <c r="B113" s="589"/>
      <c r="C113" s="5"/>
      <c r="D113" s="590"/>
      <c r="E113" s="5"/>
      <c r="F113" s="5"/>
    </row>
    <row r="114" spans="2:6">
      <c r="B114" s="589"/>
      <c r="C114" s="5"/>
      <c r="D114" s="590"/>
      <c r="E114" s="5"/>
      <c r="F114" s="5"/>
    </row>
    <row r="115" spans="2:6">
      <c r="B115" s="589"/>
      <c r="C115" s="5"/>
      <c r="D115" s="590"/>
      <c r="E115" s="5"/>
      <c r="F115" s="5"/>
    </row>
    <row r="116" spans="2:6">
      <c r="B116" s="589"/>
      <c r="C116" s="5"/>
      <c r="D116" s="590"/>
      <c r="E116" s="5"/>
      <c r="F116" s="5"/>
    </row>
    <row r="117" spans="2:6">
      <c r="B117" s="589"/>
      <c r="C117" s="5"/>
      <c r="D117" s="590"/>
      <c r="E117" s="5"/>
      <c r="F117" s="5"/>
    </row>
    <row r="118" spans="2:6">
      <c r="B118" s="589"/>
      <c r="C118" s="5"/>
      <c r="D118" s="590"/>
      <c r="E118" s="5"/>
      <c r="F118" s="5"/>
    </row>
    <row r="119" spans="2:6">
      <c r="B119" s="589"/>
      <c r="C119" s="5"/>
      <c r="D119" s="590"/>
      <c r="E119" s="5"/>
      <c r="F119" s="5"/>
    </row>
    <row r="120" spans="2:6">
      <c r="B120" s="589"/>
      <c r="C120" s="5"/>
      <c r="D120" s="590"/>
      <c r="E120" s="5"/>
      <c r="F120" s="5"/>
    </row>
    <row r="121" spans="2:6">
      <c r="B121" s="589"/>
      <c r="C121" s="5"/>
      <c r="D121" s="590"/>
      <c r="E121" s="5"/>
      <c r="F121" s="5"/>
    </row>
    <row r="122" spans="2:6">
      <c r="B122" s="589"/>
      <c r="C122" s="5"/>
      <c r="D122" s="590"/>
      <c r="E122" s="5"/>
      <c r="F122" s="5"/>
    </row>
    <row r="123" spans="2:6">
      <c r="B123" s="589"/>
      <c r="C123" s="5"/>
      <c r="D123" s="590"/>
      <c r="E123" s="5"/>
      <c r="F123" s="5"/>
    </row>
    <row r="124" spans="2:6">
      <c r="B124" s="589"/>
      <c r="C124" s="5"/>
      <c r="D124" s="590"/>
      <c r="E124" s="5"/>
      <c r="F124" s="5"/>
    </row>
    <row r="125" spans="2:6">
      <c r="B125" s="589"/>
      <c r="C125" s="5"/>
      <c r="D125" s="590"/>
      <c r="E125" s="5"/>
      <c r="F125" s="5"/>
    </row>
    <row r="126" spans="2:6">
      <c r="B126" s="589"/>
      <c r="C126" s="5"/>
      <c r="D126" s="590"/>
      <c r="E126" s="5"/>
      <c r="F126" s="5"/>
    </row>
    <row r="127" spans="2:6">
      <c r="B127" s="589"/>
      <c r="C127" s="5"/>
      <c r="D127" s="590"/>
      <c r="E127" s="5"/>
      <c r="F127" s="5"/>
    </row>
    <row r="128" spans="2:6">
      <c r="B128" s="589"/>
      <c r="C128" s="5"/>
      <c r="D128" s="590"/>
      <c r="E128" s="5"/>
      <c r="F128" s="5"/>
    </row>
    <row r="129" spans="2:6">
      <c r="B129" s="589"/>
      <c r="C129" s="5"/>
      <c r="D129" s="590"/>
      <c r="E129" s="5"/>
      <c r="F129" s="5"/>
    </row>
    <row r="130" spans="2:6">
      <c r="B130" s="589"/>
      <c r="C130" s="5"/>
      <c r="D130" s="590"/>
      <c r="E130" s="5"/>
      <c r="F130" s="5"/>
    </row>
    <row r="131" spans="2:6">
      <c r="B131" s="589"/>
      <c r="C131" s="5"/>
      <c r="D131" s="590"/>
      <c r="E131" s="5"/>
      <c r="F131" s="5"/>
    </row>
    <row r="132" spans="2:6">
      <c r="B132" s="589"/>
      <c r="C132" s="5"/>
      <c r="D132" s="590"/>
      <c r="E132" s="5"/>
      <c r="F132" s="5"/>
    </row>
    <row r="133" spans="2:6">
      <c r="B133" s="589"/>
      <c r="C133" s="5"/>
      <c r="D133" s="590"/>
      <c r="E133" s="5"/>
      <c r="F133" s="5"/>
    </row>
    <row r="134" spans="2:6">
      <c r="B134" s="589"/>
      <c r="C134" s="5"/>
      <c r="D134" s="590"/>
      <c r="E134" s="5"/>
      <c r="F134" s="5"/>
    </row>
    <row r="135" spans="2:6">
      <c r="B135" s="589"/>
      <c r="C135" s="5"/>
      <c r="D135" s="590"/>
      <c r="E135" s="5"/>
      <c r="F135" s="5"/>
    </row>
    <row r="136" spans="2:6">
      <c r="B136" s="589"/>
      <c r="C136" s="5"/>
      <c r="D136" s="590"/>
      <c r="E136" s="5"/>
      <c r="F136" s="5"/>
    </row>
    <row r="137" spans="2:6">
      <c r="B137" s="589"/>
      <c r="C137" s="5"/>
      <c r="D137" s="590"/>
      <c r="E137" s="5"/>
      <c r="F137" s="5"/>
    </row>
    <row r="138" spans="2:6">
      <c r="B138" s="589"/>
      <c r="C138" s="5"/>
      <c r="D138" s="590"/>
      <c r="E138" s="5"/>
      <c r="F138" s="5"/>
    </row>
    <row r="139" spans="2:6">
      <c r="B139" s="589"/>
      <c r="C139" s="5"/>
      <c r="D139" s="590"/>
      <c r="E139" s="5"/>
      <c r="F139" s="5"/>
    </row>
    <row r="140" spans="2:6">
      <c r="B140" s="589"/>
      <c r="C140" s="5"/>
      <c r="D140" s="590"/>
      <c r="E140" s="5"/>
      <c r="F140" s="5"/>
    </row>
    <row r="141" spans="2:6">
      <c r="B141" s="589"/>
      <c r="C141" s="5"/>
      <c r="D141" s="590"/>
      <c r="E141" s="5"/>
      <c r="F141" s="5"/>
    </row>
    <row r="142" spans="2:6">
      <c r="B142" s="589"/>
      <c r="C142" s="5"/>
      <c r="D142" s="590"/>
      <c r="E142" s="5"/>
      <c r="F142" s="5"/>
    </row>
    <row r="143" spans="2:6">
      <c r="B143" s="589"/>
      <c r="C143" s="5"/>
      <c r="D143" s="590"/>
      <c r="E143" s="5"/>
      <c r="F143" s="5"/>
    </row>
    <row r="144" spans="2:6">
      <c r="B144" s="589"/>
      <c r="C144" s="5"/>
      <c r="D144" s="590"/>
      <c r="E144" s="5"/>
      <c r="F144" s="5"/>
    </row>
    <row r="145" spans="2:6">
      <c r="B145" s="589"/>
      <c r="C145" s="5"/>
      <c r="D145" s="590"/>
      <c r="E145" s="5"/>
      <c r="F145" s="5"/>
    </row>
    <row r="146" spans="2:6">
      <c r="B146" s="589"/>
      <c r="C146" s="5"/>
      <c r="D146" s="590"/>
      <c r="E146" s="5"/>
      <c r="F146" s="5"/>
    </row>
    <row r="147" spans="2:6">
      <c r="B147" s="589"/>
      <c r="C147" s="5"/>
      <c r="D147" s="590"/>
      <c r="E147" s="5"/>
      <c r="F147" s="5"/>
    </row>
    <row r="148" spans="2:6">
      <c r="B148" s="589"/>
      <c r="C148" s="5"/>
      <c r="D148" s="590"/>
      <c r="E148" s="5"/>
      <c r="F148" s="5"/>
    </row>
    <row r="149" spans="2:6">
      <c r="B149" s="589"/>
      <c r="C149" s="5"/>
      <c r="D149" s="590"/>
      <c r="E149" s="5"/>
      <c r="F149" s="5"/>
    </row>
    <row r="150" spans="2:6">
      <c r="B150" s="589"/>
      <c r="C150" s="5"/>
      <c r="D150" s="590"/>
      <c r="E150" s="5"/>
      <c r="F150" s="5"/>
    </row>
    <row r="151" spans="2:6">
      <c r="B151" s="589"/>
      <c r="C151" s="5"/>
      <c r="D151" s="590"/>
      <c r="E151" s="5"/>
      <c r="F151" s="5"/>
    </row>
    <row r="152" spans="2:6">
      <c r="B152" s="589"/>
      <c r="C152" s="5"/>
      <c r="D152" s="590"/>
      <c r="E152" s="5"/>
      <c r="F152" s="5"/>
    </row>
    <row r="153" spans="2:6">
      <c r="B153" s="589"/>
      <c r="C153" s="5"/>
      <c r="D153" s="590"/>
      <c r="E153" s="5"/>
      <c r="F153" s="5"/>
    </row>
    <row r="154" spans="2:6">
      <c r="B154" s="589"/>
      <c r="C154" s="5"/>
      <c r="D154" s="590"/>
      <c r="E154" s="5"/>
      <c r="F154" s="5"/>
    </row>
    <row r="155" spans="2:6">
      <c r="B155" s="589"/>
      <c r="C155" s="5"/>
      <c r="D155" s="590"/>
      <c r="E155" s="5"/>
      <c r="F155" s="5"/>
    </row>
    <row r="156" spans="2:6">
      <c r="B156" s="589"/>
      <c r="C156" s="5"/>
      <c r="D156" s="590"/>
      <c r="E156" s="5"/>
      <c r="F156" s="5"/>
    </row>
    <row r="157" spans="2:6">
      <c r="B157" s="589"/>
      <c r="C157" s="5"/>
      <c r="D157" s="590"/>
      <c r="E157" s="5"/>
      <c r="F157" s="5"/>
    </row>
    <row r="158" spans="2:6">
      <c r="B158" s="589"/>
      <c r="C158" s="5"/>
      <c r="D158" s="590"/>
      <c r="E158" s="5"/>
      <c r="F158" s="5"/>
    </row>
    <row r="159" spans="2:6">
      <c r="B159" s="589"/>
      <c r="C159" s="5"/>
      <c r="D159" s="590"/>
      <c r="E159" s="5"/>
      <c r="F159" s="5"/>
    </row>
    <row r="160" spans="2:6">
      <c r="B160" s="589"/>
      <c r="C160" s="5"/>
      <c r="D160" s="590"/>
      <c r="E160" s="5"/>
      <c r="F160" s="5"/>
    </row>
    <row r="161" spans="2:6">
      <c r="B161" s="589"/>
      <c r="C161" s="5"/>
      <c r="D161" s="590"/>
      <c r="E161" s="5"/>
      <c r="F161" s="5"/>
    </row>
    <row r="162" spans="2:6">
      <c r="B162" s="589"/>
      <c r="C162" s="5"/>
      <c r="D162" s="590"/>
      <c r="E162" s="5"/>
      <c r="F162" s="5"/>
    </row>
    <row r="163" spans="2:6">
      <c r="B163" s="589"/>
      <c r="C163" s="5"/>
      <c r="D163" s="590"/>
      <c r="E163" s="5"/>
      <c r="F163" s="5"/>
    </row>
    <row r="164" spans="2:6">
      <c r="B164" s="589"/>
      <c r="C164" s="5"/>
      <c r="D164" s="590"/>
      <c r="E164" s="5"/>
      <c r="F164" s="5"/>
    </row>
    <row r="165" spans="2:6">
      <c r="B165" s="589"/>
      <c r="C165" s="5"/>
      <c r="D165" s="590"/>
      <c r="E165" s="5"/>
      <c r="F165" s="5"/>
    </row>
    <row r="166" spans="2:6">
      <c r="B166" s="589"/>
      <c r="C166" s="5"/>
      <c r="D166" s="590"/>
      <c r="E166" s="5"/>
      <c r="F166" s="5"/>
    </row>
    <row r="167" spans="2:6">
      <c r="B167" s="589"/>
      <c r="C167" s="5"/>
      <c r="D167" s="590"/>
      <c r="E167" s="5"/>
      <c r="F167" s="5"/>
    </row>
    <row r="168" spans="2:6">
      <c r="B168" s="589"/>
      <c r="C168" s="5"/>
      <c r="D168" s="590"/>
      <c r="E168" s="5"/>
      <c r="F168" s="5"/>
    </row>
    <row r="169" spans="2:6">
      <c r="B169" s="589"/>
      <c r="C169" s="5"/>
      <c r="D169" s="590"/>
      <c r="E169" s="5"/>
      <c r="F169" s="5"/>
    </row>
    <row r="170" spans="2:6">
      <c r="B170" s="589"/>
      <c r="C170" s="5"/>
      <c r="D170" s="590"/>
      <c r="E170" s="5"/>
      <c r="F170" s="5"/>
    </row>
    <row r="171" spans="2:6">
      <c r="B171" s="589"/>
      <c r="C171" s="5"/>
      <c r="D171" s="590"/>
      <c r="E171" s="5"/>
      <c r="F171" s="5"/>
    </row>
    <row r="172" spans="2:6">
      <c r="B172" s="589"/>
      <c r="C172" s="5"/>
      <c r="D172" s="590"/>
      <c r="E172" s="5"/>
      <c r="F172" s="5"/>
    </row>
    <row r="173" spans="2:6">
      <c r="B173" s="589"/>
      <c r="C173" s="5"/>
      <c r="D173" s="590"/>
      <c r="E173" s="5"/>
      <c r="F173" s="5"/>
    </row>
    <row r="174" spans="2:6">
      <c r="B174" s="589"/>
      <c r="C174" s="5"/>
      <c r="D174" s="590"/>
      <c r="E174" s="5"/>
      <c r="F174" s="5"/>
    </row>
    <row r="175" spans="2:6">
      <c r="B175" s="589"/>
      <c r="C175" s="5"/>
      <c r="D175" s="590"/>
      <c r="E175" s="5"/>
      <c r="F175" s="5"/>
    </row>
    <row r="176" spans="2:6">
      <c r="B176" s="589"/>
      <c r="C176" s="5"/>
      <c r="D176" s="590"/>
      <c r="E176" s="5"/>
      <c r="F176" s="5"/>
    </row>
    <row r="177" spans="2:6">
      <c r="B177" s="589"/>
      <c r="C177" s="5"/>
      <c r="D177" s="590"/>
      <c r="E177" s="5"/>
      <c r="F177" s="5"/>
    </row>
    <row r="178" spans="2:6">
      <c r="B178" s="589"/>
      <c r="C178" s="5"/>
      <c r="D178" s="590"/>
      <c r="E178" s="5"/>
      <c r="F178" s="5"/>
    </row>
    <row r="179" spans="2:6">
      <c r="B179" s="589"/>
      <c r="C179" s="5"/>
      <c r="D179" s="590"/>
      <c r="E179" s="5"/>
      <c r="F179" s="5"/>
    </row>
    <row r="180" spans="2:6">
      <c r="B180" s="589"/>
      <c r="C180" s="5"/>
      <c r="D180" s="590"/>
      <c r="E180" s="5"/>
      <c r="F180" s="5"/>
    </row>
    <row r="181" spans="2:6">
      <c r="B181" s="589"/>
      <c r="C181" s="5"/>
      <c r="D181" s="590"/>
      <c r="E181" s="5"/>
      <c r="F181" s="5"/>
    </row>
    <row r="182" spans="2:6">
      <c r="B182" s="589"/>
      <c r="C182" s="5"/>
      <c r="D182" s="590"/>
      <c r="E182" s="5"/>
      <c r="F182" s="5"/>
    </row>
    <row r="183" spans="2:6">
      <c r="B183" s="589"/>
      <c r="C183" s="5"/>
      <c r="D183" s="590"/>
      <c r="E183" s="5"/>
      <c r="F183" s="5"/>
    </row>
    <row r="184" spans="2:6">
      <c r="B184" s="589"/>
      <c r="C184" s="5"/>
      <c r="D184" s="590"/>
      <c r="E184" s="5"/>
      <c r="F184" s="5"/>
    </row>
    <row r="185" spans="2:6">
      <c r="B185" s="589"/>
      <c r="C185" s="5"/>
      <c r="D185" s="590"/>
      <c r="E185" s="5"/>
      <c r="F185" s="5"/>
    </row>
    <row r="186" spans="2:6">
      <c r="B186" s="589"/>
      <c r="C186" s="5"/>
      <c r="D186" s="590"/>
      <c r="E186" s="5"/>
      <c r="F186" s="5"/>
    </row>
    <row r="187" spans="2:6">
      <c r="B187" s="589"/>
      <c r="C187" s="5"/>
      <c r="D187" s="590"/>
      <c r="E187" s="5"/>
      <c r="F187" s="5"/>
    </row>
    <row r="188" spans="2:6">
      <c r="B188" s="589"/>
      <c r="C188" s="5"/>
      <c r="D188" s="590"/>
      <c r="E188" s="5"/>
      <c r="F188" s="5"/>
    </row>
    <row r="189" spans="2:6">
      <c r="B189" s="589"/>
      <c r="C189" s="5"/>
      <c r="D189" s="590"/>
      <c r="E189" s="5"/>
      <c r="F189" s="5"/>
    </row>
    <row r="190" spans="2:6">
      <c r="B190" s="589"/>
      <c r="C190" s="5"/>
      <c r="D190" s="590"/>
      <c r="E190" s="5"/>
      <c r="F190" s="5"/>
    </row>
    <row r="191" spans="2:6">
      <c r="B191" s="589"/>
      <c r="C191" s="5"/>
      <c r="D191" s="590"/>
      <c r="E191" s="5"/>
      <c r="F191" s="5"/>
    </row>
    <row r="192" spans="2:6">
      <c r="B192" s="589"/>
      <c r="C192" s="5"/>
      <c r="D192" s="590"/>
      <c r="E192" s="5"/>
      <c r="F192" s="5"/>
    </row>
    <row r="193" spans="2:6">
      <c r="B193" s="589"/>
      <c r="C193" s="5"/>
      <c r="D193" s="590"/>
      <c r="E193" s="5"/>
      <c r="F193" s="5"/>
    </row>
    <row r="194" spans="2:6">
      <c r="B194" s="589"/>
      <c r="C194" s="5"/>
      <c r="D194" s="590"/>
      <c r="E194" s="5"/>
      <c r="F194" s="5"/>
    </row>
    <row r="195" spans="2:6">
      <c r="B195" s="589"/>
      <c r="C195" s="5"/>
      <c r="D195" s="590"/>
      <c r="E195" s="5"/>
      <c r="F195" s="5"/>
    </row>
    <row r="196" spans="2:6">
      <c r="B196" s="589"/>
      <c r="C196" s="5"/>
      <c r="D196" s="590"/>
      <c r="E196" s="5"/>
      <c r="F196" s="5"/>
    </row>
    <row r="197" spans="2:6">
      <c r="B197" s="589"/>
      <c r="C197" s="5"/>
      <c r="D197" s="590"/>
      <c r="E197" s="5"/>
      <c r="F197" s="5"/>
    </row>
    <row r="198" spans="2:6">
      <c r="B198" s="589"/>
      <c r="C198" s="5"/>
      <c r="D198" s="590"/>
      <c r="E198" s="5"/>
      <c r="F198" s="5"/>
    </row>
    <row r="199" spans="2:6">
      <c r="B199" s="589"/>
      <c r="C199" s="5"/>
      <c r="D199" s="590"/>
      <c r="E199" s="5"/>
      <c r="F199" s="5"/>
    </row>
    <row r="200" spans="2:6">
      <c r="B200" s="589"/>
      <c r="C200" s="5"/>
      <c r="D200" s="590"/>
      <c r="E200" s="5"/>
      <c r="F200" s="5"/>
    </row>
    <row r="201" spans="2:6">
      <c r="B201" s="589"/>
      <c r="C201" s="5"/>
      <c r="D201" s="590"/>
      <c r="E201" s="5"/>
      <c r="F201" s="5"/>
    </row>
    <row r="202" spans="2:6">
      <c r="B202" s="589"/>
      <c r="C202" s="5"/>
      <c r="D202" s="590"/>
      <c r="E202" s="5"/>
      <c r="F202" s="5"/>
    </row>
    <row r="203" spans="2:6">
      <c r="B203" s="589"/>
      <c r="C203" s="5"/>
      <c r="D203" s="590"/>
      <c r="E203" s="5"/>
      <c r="F203" s="5"/>
    </row>
    <row r="204" spans="2:6">
      <c r="B204" s="589"/>
      <c r="C204" s="5"/>
      <c r="D204" s="590"/>
      <c r="E204" s="5"/>
      <c r="F204" s="5"/>
    </row>
    <row r="205" spans="2:6">
      <c r="B205" s="589"/>
      <c r="C205" s="5"/>
      <c r="D205" s="590"/>
      <c r="E205" s="5"/>
      <c r="F205" s="5"/>
    </row>
    <row r="206" spans="2:6">
      <c r="B206" s="589"/>
      <c r="C206" s="5"/>
      <c r="D206" s="590"/>
      <c r="E206" s="5"/>
      <c r="F206" s="5"/>
    </row>
    <row r="207" spans="2:6">
      <c r="B207" s="589"/>
      <c r="C207" s="5"/>
      <c r="D207" s="590"/>
      <c r="E207" s="5"/>
      <c r="F207" s="5"/>
    </row>
    <row r="208" spans="2:6">
      <c r="B208" s="589"/>
      <c r="C208" s="5"/>
      <c r="D208" s="590"/>
      <c r="E208" s="5"/>
      <c r="F208" s="5"/>
    </row>
    <row r="209" spans="2:6">
      <c r="B209" s="589"/>
      <c r="C209" s="5"/>
      <c r="D209" s="590"/>
      <c r="E209" s="5"/>
      <c r="F209" s="5"/>
    </row>
    <row r="210" spans="2:6">
      <c r="B210" s="589"/>
      <c r="C210" s="5"/>
      <c r="D210" s="590"/>
      <c r="E210" s="5"/>
      <c r="F210" s="5"/>
    </row>
    <row r="211" spans="2:6">
      <c r="B211" s="589"/>
      <c r="C211" s="5"/>
      <c r="D211" s="590"/>
      <c r="E211" s="5"/>
      <c r="F211" s="5"/>
    </row>
    <row r="212" spans="2:6">
      <c r="B212" s="589"/>
      <c r="C212" s="5"/>
      <c r="D212" s="590"/>
      <c r="E212" s="5"/>
      <c r="F212" s="5"/>
    </row>
    <row r="213" spans="2:6">
      <c r="B213" s="589"/>
      <c r="C213" s="5"/>
      <c r="D213" s="590"/>
      <c r="E213" s="5"/>
      <c r="F213" s="5"/>
    </row>
    <row r="214" spans="2:6">
      <c r="B214" s="589"/>
      <c r="C214" s="5"/>
      <c r="D214" s="590"/>
      <c r="E214" s="5"/>
      <c r="F214" s="5"/>
    </row>
    <row r="215" spans="2:6">
      <c r="B215" s="589"/>
      <c r="C215" s="5"/>
      <c r="D215" s="590"/>
      <c r="E215" s="5"/>
      <c r="F215" s="5"/>
    </row>
    <row r="216" spans="2:6">
      <c r="B216" s="589"/>
      <c r="C216" s="5"/>
      <c r="D216" s="590"/>
      <c r="E216" s="5"/>
      <c r="F216" s="5"/>
    </row>
    <row r="217" spans="2:6">
      <c r="B217" s="589"/>
      <c r="C217" s="5"/>
      <c r="D217" s="590"/>
      <c r="E217" s="5"/>
      <c r="F217" s="5"/>
    </row>
    <row r="218" spans="2:6">
      <c r="B218" s="589"/>
      <c r="C218" s="5"/>
      <c r="D218" s="590"/>
      <c r="E218" s="5"/>
      <c r="F218" s="5"/>
    </row>
    <row r="219" spans="2:6">
      <c r="B219" s="589"/>
      <c r="C219" s="5"/>
      <c r="D219" s="590"/>
      <c r="E219" s="5"/>
      <c r="F219" s="5"/>
    </row>
    <row r="220" spans="2:6">
      <c r="B220" s="589"/>
      <c r="C220" s="5"/>
      <c r="D220" s="590"/>
      <c r="E220" s="5"/>
      <c r="F220" s="5"/>
    </row>
    <row r="221" spans="2:6">
      <c r="B221" s="589"/>
      <c r="C221" s="5"/>
      <c r="D221" s="590"/>
      <c r="E221" s="5"/>
      <c r="F221" s="5"/>
    </row>
    <row r="222" spans="2:6">
      <c r="B222" s="589"/>
      <c r="C222" s="5"/>
      <c r="D222" s="590"/>
      <c r="E222" s="5"/>
      <c r="F222" s="5"/>
    </row>
    <row r="223" spans="2:6">
      <c r="B223" s="589"/>
      <c r="C223" s="5"/>
      <c r="D223" s="590"/>
      <c r="E223" s="5"/>
      <c r="F223" s="5"/>
    </row>
    <row r="224" spans="2:6">
      <c r="B224" s="589"/>
      <c r="C224" s="5"/>
      <c r="D224" s="590"/>
      <c r="E224" s="5"/>
      <c r="F224" s="5"/>
    </row>
    <row r="225" spans="2:6">
      <c r="B225" s="589"/>
      <c r="C225" s="5"/>
      <c r="D225" s="590"/>
      <c r="E225" s="5"/>
      <c r="F225" s="5"/>
    </row>
    <row r="226" spans="2:6">
      <c r="B226" s="589"/>
      <c r="C226" s="5"/>
      <c r="D226" s="590"/>
      <c r="E226" s="5"/>
      <c r="F226" s="5"/>
    </row>
    <row r="227" spans="2:6">
      <c r="B227" s="589"/>
      <c r="C227" s="5"/>
      <c r="D227" s="590"/>
      <c r="E227" s="5"/>
      <c r="F227" s="5"/>
    </row>
    <row r="228" spans="2:6">
      <c r="B228" s="589"/>
      <c r="C228" s="5"/>
      <c r="D228" s="590"/>
      <c r="E228" s="5"/>
      <c r="F228" s="5"/>
    </row>
    <row r="229" spans="2:6">
      <c r="B229" s="589"/>
      <c r="C229" s="5"/>
      <c r="D229" s="590"/>
      <c r="E229" s="5"/>
      <c r="F229" s="5"/>
    </row>
    <row r="230" spans="2:6">
      <c r="B230" s="589"/>
      <c r="C230" s="5"/>
      <c r="D230" s="590"/>
      <c r="E230" s="5"/>
      <c r="F230" s="5"/>
    </row>
    <row r="231" spans="2:6">
      <c r="B231" s="589"/>
      <c r="C231" s="5"/>
      <c r="D231" s="590"/>
      <c r="E231" s="5"/>
      <c r="F231" s="5"/>
    </row>
    <row r="232" spans="2:6">
      <c r="B232" s="589"/>
      <c r="C232" s="5"/>
      <c r="D232" s="590"/>
      <c r="E232" s="5"/>
      <c r="F232" s="5"/>
    </row>
    <row r="233" spans="2:6">
      <c r="B233" s="589"/>
      <c r="C233" s="5"/>
      <c r="D233" s="590"/>
      <c r="E233" s="5"/>
      <c r="F233" s="5"/>
    </row>
    <row r="234" spans="2:6">
      <c r="B234" s="589"/>
      <c r="C234" s="5"/>
      <c r="D234" s="590"/>
      <c r="E234" s="5"/>
      <c r="F234" s="5"/>
    </row>
    <row r="235" spans="2:6">
      <c r="B235" s="589"/>
      <c r="C235" s="5"/>
      <c r="D235" s="590"/>
      <c r="E235" s="5"/>
      <c r="F235" s="5"/>
    </row>
    <row r="236" spans="2:6">
      <c r="B236" s="589"/>
      <c r="C236" s="5"/>
      <c r="D236" s="590"/>
      <c r="E236" s="5"/>
      <c r="F236" s="5"/>
    </row>
    <row r="237" spans="2:6">
      <c r="B237" s="589"/>
      <c r="C237" s="5"/>
      <c r="D237" s="590"/>
      <c r="E237" s="5"/>
      <c r="F237" s="5"/>
    </row>
    <row r="238" spans="2:6">
      <c r="B238" s="589"/>
      <c r="C238" s="5"/>
      <c r="D238" s="590"/>
      <c r="E238" s="5"/>
      <c r="F238" s="5"/>
    </row>
    <row r="239" spans="2:6">
      <c r="B239" s="589"/>
      <c r="C239" s="5"/>
      <c r="D239" s="590"/>
      <c r="E239" s="5"/>
      <c r="F239" s="5"/>
    </row>
    <row r="240" spans="2:6">
      <c r="B240" s="589"/>
      <c r="C240" s="5"/>
      <c r="D240" s="590"/>
      <c r="E240" s="5"/>
      <c r="F240" s="5"/>
    </row>
    <row r="241" spans="2:6">
      <c r="B241" s="589"/>
      <c r="C241" s="5"/>
      <c r="D241" s="590"/>
      <c r="E241" s="5"/>
      <c r="F241" s="5"/>
    </row>
    <row r="242" spans="2:6">
      <c r="B242" s="589"/>
      <c r="C242" s="5"/>
      <c r="D242" s="590"/>
      <c r="E242" s="5"/>
      <c r="F242" s="5"/>
    </row>
    <row r="243" spans="2:6">
      <c r="B243" s="589"/>
      <c r="C243" s="5"/>
      <c r="D243" s="590"/>
      <c r="E243" s="5"/>
      <c r="F243" s="5"/>
    </row>
    <row r="244" spans="2:6">
      <c r="B244" s="589"/>
      <c r="C244" s="5"/>
      <c r="D244" s="590"/>
      <c r="E244" s="5"/>
      <c r="F244" s="5"/>
    </row>
    <row r="245" spans="2:6">
      <c r="B245" s="589"/>
      <c r="C245" s="5"/>
      <c r="D245" s="590"/>
      <c r="E245" s="5"/>
      <c r="F245" s="5"/>
    </row>
    <row r="246" spans="2:6">
      <c r="B246" s="589"/>
      <c r="C246" s="5"/>
      <c r="D246" s="590"/>
      <c r="E246" s="5"/>
      <c r="F246" s="5"/>
    </row>
    <row r="247" spans="2:6">
      <c r="B247" s="589"/>
      <c r="C247" s="5"/>
      <c r="D247" s="590"/>
      <c r="E247" s="5"/>
      <c r="F247" s="5"/>
    </row>
    <row r="248" spans="2:6">
      <c r="B248" s="589"/>
      <c r="C248" s="5"/>
      <c r="D248" s="590"/>
      <c r="E248" s="5"/>
      <c r="F248" s="5"/>
    </row>
    <row r="249" spans="2:6">
      <c r="B249" s="589"/>
      <c r="C249" s="5"/>
      <c r="D249" s="590"/>
      <c r="E249" s="5"/>
      <c r="F249" s="5"/>
    </row>
    <row r="250" spans="2:6">
      <c r="B250" s="589"/>
      <c r="C250" s="5"/>
      <c r="D250" s="590"/>
      <c r="E250" s="5"/>
      <c r="F250" s="5"/>
    </row>
    <row r="251" spans="2:6">
      <c r="B251" s="589"/>
      <c r="C251" s="5"/>
      <c r="D251" s="590"/>
      <c r="E251" s="5"/>
      <c r="F251" s="5"/>
    </row>
    <row r="252" spans="2:6">
      <c r="B252" s="589"/>
      <c r="C252" s="5"/>
      <c r="D252" s="590"/>
      <c r="E252" s="5"/>
      <c r="F252" s="5"/>
    </row>
    <row r="253" spans="2:6">
      <c r="B253" s="589"/>
      <c r="C253" s="5"/>
      <c r="D253" s="590"/>
      <c r="E253" s="5"/>
      <c r="F253" s="5"/>
    </row>
    <row r="254" spans="2:6">
      <c r="B254" s="589"/>
      <c r="C254" s="5"/>
      <c r="D254" s="590"/>
      <c r="E254" s="5"/>
      <c r="F254" s="5"/>
    </row>
    <row r="255" spans="2:6">
      <c r="B255" s="589"/>
      <c r="C255" s="5"/>
      <c r="D255" s="590"/>
      <c r="E255" s="5"/>
      <c r="F255" s="5"/>
    </row>
    <row r="256" spans="2:6">
      <c r="B256" s="589"/>
      <c r="C256" s="5"/>
      <c r="D256" s="590"/>
      <c r="E256" s="5"/>
      <c r="F256" s="5"/>
    </row>
    <row r="257" spans="2:6">
      <c r="B257" s="589"/>
      <c r="C257" s="5"/>
      <c r="D257" s="590"/>
      <c r="E257" s="5"/>
      <c r="F257" s="5"/>
    </row>
    <row r="258" spans="2:6">
      <c r="B258" s="589"/>
      <c r="C258" s="5"/>
      <c r="D258" s="590"/>
      <c r="E258" s="5"/>
      <c r="F258" s="5"/>
    </row>
    <row r="259" spans="2:6">
      <c r="B259" s="589"/>
      <c r="C259" s="5"/>
      <c r="D259" s="590"/>
      <c r="E259" s="5"/>
      <c r="F259" s="5"/>
    </row>
    <row r="260" spans="2:6">
      <c r="B260" s="589"/>
      <c r="C260" s="5"/>
      <c r="D260" s="590"/>
      <c r="E260" s="5"/>
      <c r="F260" s="5"/>
    </row>
    <row r="261" spans="2:6">
      <c r="B261" s="589"/>
      <c r="C261" s="5"/>
      <c r="D261" s="590"/>
      <c r="E261" s="5"/>
      <c r="F261" s="5"/>
    </row>
    <row r="262" spans="2:6">
      <c r="B262" s="589"/>
      <c r="C262" s="5"/>
      <c r="D262" s="590"/>
      <c r="E262" s="5"/>
      <c r="F262" s="5"/>
    </row>
    <row r="263" spans="2:6">
      <c r="B263" s="589"/>
      <c r="C263" s="5"/>
      <c r="D263" s="590"/>
      <c r="E263" s="5"/>
      <c r="F263" s="5"/>
    </row>
    <row r="264" spans="2:6">
      <c r="B264" s="589"/>
      <c r="C264" s="5"/>
      <c r="D264" s="590"/>
      <c r="E264" s="5"/>
      <c r="F264" s="5"/>
    </row>
    <row r="265" spans="2:6">
      <c r="B265" s="589"/>
      <c r="C265" s="5"/>
      <c r="D265" s="590"/>
      <c r="E265" s="5"/>
      <c r="F265" s="5"/>
    </row>
    <row r="266" spans="2:6">
      <c r="B266" s="589"/>
      <c r="C266" s="5"/>
      <c r="D266" s="590"/>
      <c r="E266" s="5"/>
      <c r="F266" s="5"/>
    </row>
    <row r="267" spans="2:6">
      <c r="B267" s="589"/>
      <c r="C267" s="5"/>
      <c r="D267" s="590"/>
      <c r="E267" s="5"/>
      <c r="F267" s="5"/>
    </row>
    <row r="268" spans="2:6">
      <c r="B268" s="589"/>
      <c r="C268" s="5"/>
      <c r="D268" s="590"/>
      <c r="E268" s="5"/>
      <c r="F268" s="5"/>
    </row>
    <row r="269" spans="2:6">
      <c r="B269" s="589"/>
      <c r="C269" s="5"/>
      <c r="D269" s="590"/>
      <c r="E269" s="5"/>
      <c r="F269" s="5"/>
    </row>
    <row r="270" spans="2:6">
      <c r="B270" s="589"/>
      <c r="C270" s="5"/>
      <c r="D270" s="590"/>
      <c r="E270" s="5"/>
      <c r="F270" s="5"/>
    </row>
    <row r="271" spans="2:6">
      <c r="B271" s="589"/>
      <c r="C271" s="5"/>
      <c r="D271" s="590"/>
      <c r="E271" s="5"/>
      <c r="F271" s="5"/>
    </row>
    <row r="272" spans="2:6">
      <c r="B272" s="589"/>
      <c r="C272" s="5"/>
      <c r="D272" s="590"/>
      <c r="E272" s="5"/>
      <c r="F272" s="5"/>
    </row>
    <row r="273" spans="2:6">
      <c r="B273" s="589"/>
      <c r="C273" s="5"/>
      <c r="D273" s="590"/>
      <c r="E273" s="5"/>
      <c r="F273" s="5"/>
    </row>
    <row r="274" spans="2:6">
      <c r="B274" s="589"/>
      <c r="C274" s="5"/>
      <c r="D274" s="590"/>
      <c r="E274" s="5"/>
      <c r="F274" s="5"/>
    </row>
    <row r="275" spans="2:6">
      <c r="B275" s="589"/>
      <c r="C275" s="5"/>
      <c r="D275" s="590"/>
      <c r="E275" s="5"/>
      <c r="F275" s="5"/>
    </row>
    <row r="276" spans="2:6">
      <c r="B276" s="589"/>
      <c r="C276" s="5"/>
      <c r="D276" s="590"/>
      <c r="E276" s="5"/>
      <c r="F276" s="5"/>
    </row>
    <row r="277" spans="2:6">
      <c r="B277" s="589"/>
      <c r="C277" s="5"/>
      <c r="D277" s="590"/>
      <c r="E277" s="5"/>
      <c r="F277" s="5"/>
    </row>
    <row r="278" spans="2:6">
      <c r="B278" s="589"/>
      <c r="C278" s="5"/>
      <c r="D278" s="590"/>
      <c r="E278" s="5"/>
      <c r="F278" s="5"/>
    </row>
    <row r="279" spans="2:6">
      <c r="B279" s="589"/>
      <c r="C279" s="5"/>
      <c r="D279" s="590"/>
      <c r="E279" s="5"/>
      <c r="F279" s="5"/>
    </row>
    <row r="280" spans="2:6">
      <c r="B280" s="589"/>
      <c r="C280" s="5"/>
      <c r="D280" s="590"/>
      <c r="E280" s="5"/>
      <c r="F280" s="5"/>
    </row>
    <row r="281" spans="2:6">
      <c r="B281" s="589"/>
      <c r="C281" s="5"/>
      <c r="D281" s="590"/>
      <c r="E281" s="5"/>
      <c r="F281" s="5"/>
    </row>
    <row r="282" spans="2:6">
      <c r="B282" s="589"/>
      <c r="C282" s="5"/>
      <c r="D282" s="590"/>
      <c r="E282" s="5"/>
      <c r="F282" s="5"/>
    </row>
    <row r="283" spans="2:6">
      <c r="B283" s="589"/>
      <c r="C283" s="5"/>
      <c r="D283" s="590"/>
      <c r="E283" s="5"/>
      <c r="F283" s="5"/>
    </row>
    <row r="284" spans="2:6">
      <c r="B284" s="589"/>
      <c r="C284" s="5"/>
      <c r="D284" s="590"/>
      <c r="E284" s="5"/>
      <c r="F284" s="5"/>
    </row>
    <row r="285" spans="2:6">
      <c r="B285" s="589"/>
      <c r="C285" s="5"/>
      <c r="D285" s="590"/>
      <c r="E285" s="5"/>
      <c r="F285" s="5"/>
    </row>
    <row r="286" spans="2:6">
      <c r="B286" s="589"/>
      <c r="C286" s="5"/>
      <c r="D286" s="590"/>
      <c r="E286" s="5"/>
      <c r="F286" s="5"/>
    </row>
    <row r="287" spans="2:6">
      <c r="B287" s="589"/>
      <c r="C287" s="5"/>
      <c r="D287" s="590"/>
      <c r="E287" s="5"/>
      <c r="F287" s="5"/>
    </row>
    <row r="288" spans="2:6">
      <c r="B288" s="589"/>
      <c r="C288" s="5"/>
      <c r="D288" s="590"/>
      <c r="E288" s="5"/>
      <c r="F288" s="5"/>
    </row>
    <row r="289" spans="2:6">
      <c r="B289" s="589"/>
      <c r="C289" s="5"/>
      <c r="D289" s="590"/>
      <c r="E289" s="5"/>
      <c r="F289" s="5"/>
    </row>
    <row r="290" spans="2:6">
      <c r="B290" s="589"/>
      <c r="C290" s="5"/>
      <c r="D290" s="590"/>
      <c r="E290" s="5"/>
      <c r="F290" s="5"/>
    </row>
    <row r="291" spans="2:6">
      <c r="B291" s="589"/>
      <c r="C291" s="5"/>
      <c r="D291" s="590"/>
      <c r="E291" s="5"/>
      <c r="F291" s="5"/>
    </row>
    <row r="292" spans="2:6">
      <c r="B292" s="589"/>
      <c r="C292" s="5"/>
      <c r="D292" s="590"/>
      <c r="E292" s="5"/>
      <c r="F292" s="5"/>
    </row>
    <row r="293" spans="2:6">
      <c r="B293" s="589"/>
      <c r="C293" s="5"/>
      <c r="D293" s="590"/>
      <c r="E293" s="5"/>
      <c r="F293" s="5"/>
    </row>
    <row r="294" spans="2:6">
      <c r="B294" s="589"/>
      <c r="C294" s="5"/>
      <c r="D294" s="590"/>
      <c r="E294" s="5"/>
      <c r="F294" s="5"/>
    </row>
    <row r="295" spans="2:6">
      <c r="B295" s="589"/>
      <c r="C295" s="5"/>
      <c r="D295" s="590"/>
      <c r="E295" s="5"/>
      <c r="F295" s="5"/>
    </row>
    <row r="296" spans="2:6">
      <c r="B296" s="589"/>
      <c r="C296" s="5"/>
      <c r="D296" s="590"/>
      <c r="E296" s="5"/>
      <c r="F296" s="5"/>
    </row>
    <row r="297" spans="2:6">
      <c r="B297" s="589"/>
      <c r="C297" s="5"/>
      <c r="D297" s="590"/>
      <c r="E297" s="5"/>
      <c r="F297" s="5"/>
    </row>
    <row r="298" spans="2:6">
      <c r="B298" s="589"/>
      <c r="C298" s="5"/>
      <c r="D298" s="590"/>
      <c r="E298" s="5"/>
      <c r="F298" s="5"/>
    </row>
    <row r="299" spans="2:6">
      <c r="B299" s="589"/>
      <c r="C299" s="5"/>
      <c r="D299" s="590"/>
      <c r="E299" s="5"/>
      <c r="F299" s="5"/>
    </row>
    <row r="300" spans="2:6">
      <c r="B300" s="589"/>
      <c r="C300" s="5"/>
      <c r="D300" s="590"/>
      <c r="E300" s="5"/>
      <c r="F300" s="5"/>
    </row>
    <row r="301" spans="2:6">
      <c r="B301" s="589"/>
      <c r="C301" s="5"/>
      <c r="D301" s="590"/>
      <c r="E301" s="5"/>
      <c r="F301" s="5"/>
    </row>
    <row r="302" spans="2:6">
      <c r="B302" s="589"/>
      <c r="C302" s="5"/>
      <c r="D302" s="590"/>
      <c r="E302" s="5"/>
      <c r="F302" s="5"/>
    </row>
    <row r="303" spans="2:6">
      <c r="B303" s="589"/>
      <c r="C303" s="5"/>
      <c r="D303" s="590"/>
      <c r="E303" s="5"/>
      <c r="F303" s="5"/>
    </row>
    <row r="304" spans="2:6">
      <c r="B304" s="589"/>
      <c r="C304" s="5"/>
      <c r="D304" s="590"/>
      <c r="E304" s="5"/>
      <c r="F304" s="5"/>
    </row>
    <row r="305" spans="2:6">
      <c r="B305" s="589"/>
      <c r="C305" s="5"/>
      <c r="D305" s="590"/>
      <c r="E305" s="5"/>
      <c r="F305" s="5"/>
    </row>
    <row r="306" spans="2:6">
      <c r="B306" s="589"/>
      <c r="C306" s="5"/>
      <c r="D306" s="590"/>
      <c r="E306" s="5"/>
      <c r="F306" s="5"/>
    </row>
    <row r="307" spans="2:6">
      <c r="B307" s="589"/>
      <c r="C307" s="5"/>
      <c r="D307" s="590"/>
      <c r="E307" s="5"/>
      <c r="F307" s="5"/>
    </row>
    <row r="308" spans="2:6">
      <c r="B308" s="589"/>
      <c r="C308" s="5"/>
      <c r="D308" s="590"/>
      <c r="E308" s="5"/>
      <c r="F308" s="5"/>
    </row>
    <row r="309" spans="2:6">
      <c r="B309" s="589"/>
      <c r="C309" s="5"/>
      <c r="D309" s="590"/>
      <c r="E309" s="5"/>
      <c r="F309" s="5"/>
    </row>
    <row r="310" spans="2:6">
      <c r="B310" s="589"/>
      <c r="C310" s="5"/>
      <c r="D310" s="590"/>
      <c r="E310" s="5"/>
      <c r="F310" s="5"/>
    </row>
    <row r="311" spans="2:6">
      <c r="B311" s="589"/>
      <c r="C311" s="5"/>
      <c r="D311" s="590"/>
      <c r="E311" s="5"/>
      <c r="F311" s="5"/>
    </row>
    <row r="312" spans="2:6">
      <c r="B312" s="589"/>
      <c r="C312" s="5"/>
      <c r="D312" s="590"/>
      <c r="E312" s="5"/>
      <c r="F312" s="5"/>
    </row>
    <row r="313" spans="2:6">
      <c r="B313" s="589"/>
      <c r="C313" s="5"/>
      <c r="D313" s="590"/>
      <c r="E313" s="5"/>
      <c r="F313" s="5"/>
    </row>
    <row r="314" spans="2:6">
      <c r="B314" s="589"/>
      <c r="C314" s="5"/>
      <c r="D314" s="590"/>
      <c r="E314" s="5"/>
      <c r="F314" s="5"/>
    </row>
    <row r="315" spans="2:6">
      <c r="B315" s="589"/>
      <c r="C315" s="5"/>
      <c r="D315" s="590"/>
      <c r="E315" s="5"/>
      <c r="F315" s="5"/>
    </row>
    <row r="316" spans="2:6">
      <c r="B316" s="589"/>
      <c r="C316" s="5"/>
      <c r="D316" s="590"/>
      <c r="E316" s="5"/>
      <c r="F316" s="5"/>
    </row>
    <row r="317" spans="2:6">
      <c r="B317" s="589"/>
      <c r="C317" s="5"/>
      <c r="D317" s="590"/>
      <c r="E317" s="5"/>
      <c r="F317" s="5"/>
    </row>
    <row r="318" spans="2:6">
      <c r="B318" s="589"/>
      <c r="C318" s="5"/>
      <c r="D318" s="590"/>
      <c r="E318" s="5"/>
      <c r="F318" s="5"/>
    </row>
    <row r="319" spans="2:6">
      <c r="B319" s="589"/>
      <c r="C319" s="5"/>
      <c r="D319" s="590"/>
      <c r="E319" s="5"/>
      <c r="F319" s="5"/>
    </row>
    <row r="320" spans="2:6">
      <c r="B320" s="589"/>
      <c r="C320" s="5"/>
      <c r="D320" s="590"/>
      <c r="E320" s="5"/>
      <c r="F320" s="5"/>
    </row>
    <row r="321" spans="2:6">
      <c r="B321" s="589"/>
      <c r="C321" s="5"/>
      <c r="D321" s="590"/>
      <c r="E321" s="5"/>
      <c r="F321" s="5"/>
    </row>
    <row r="322" spans="2:6">
      <c r="B322" s="589"/>
      <c r="C322" s="5"/>
      <c r="D322" s="590"/>
      <c r="E322" s="5"/>
      <c r="F322" s="5"/>
    </row>
    <row r="323" spans="2:6">
      <c r="B323" s="589"/>
      <c r="C323" s="5"/>
      <c r="D323" s="590"/>
      <c r="E323" s="5"/>
      <c r="F323" s="5"/>
    </row>
    <row r="324" spans="2:6">
      <c r="B324" s="589"/>
      <c r="C324" s="5"/>
      <c r="D324" s="590"/>
      <c r="E324" s="5"/>
      <c r="F324" s="5"/>
    </row>
    <row r="325" spans="2:6">
      <c r="B325" s="589"/>
      <c r="C325" s="5"/>
      <c r="D325" s="590"/>
      <c r="E325" s="5"/>
      <c r="F325" s="5"/>
    </row>
    <row r="326" spans="2:6">
      <c r="B326" s="589"/>
      <c r="C326" s="5"/>
      <c r="D326" s="590"/>
      <c r="E326" s="5"/>
      <c r="F326" s="5"/>
    </row>
    <row r="327" spans="2:6">
      <c r="B327" s="589"/>
      <c r="C327" s="5"/>
      <c r="D327" s="590"/>
      <c r="E327" s="5"/>
      <c r="F327" s="5"/>
    </row>
    <row r="328" spans="2:6">
      <c r="B328" s="589"/>
      <c r="C328" s="5"/>
      <c r="D328" s="590"/>
      <c r="E328" s="5"/>
      <c r="F328" s="5"/>
    </row>
    <row r="329" spans="2:6">
      <c r="B329" s="589"/>
      <c r="C329" s="5"/>
      <c r="D329" s="590"/>
      <c r="E329" s="5"/>
      <c r="F329" s="5"/>
    </row>
    <row r="330" spans="2:6">
      <c r="B330" s="589"/>
      <c r="C330" s="5"/>
      <c r="D330" s="590"/>
      <c r="E330" s="5"/>
      <c r="F330" s="5"/>
    </row>
    <row r="331" spans="2:6">
      <c r="B331" s="589"/>
      <c r="C331" s="5"/>
      <c r="D331" s="590"/>
      <c r="E331" s="5"/>
      <c r="F331" s="5"/>
    </row>
    <row r="332" spans="2:6">
      <c r="B332" s="589"/>
      <c r="C332" s="5"/>
      <c r="D332" s="590"/>
      <c r="E332" s="5"/>
      <c r="F332" s="5"/>
    </row>
    <row r="333" spans="2:6">
      <c r="B333" s="589"/>
      <c r="C333" s="5"/>
      <c r="D333" s="590"/>
      <c r="E333" s="5"/>
      <c r="F333" s="5"/>
    </row>
    <row r="334" spans="2:6">
      <c r="B334" s="589"/>
      <c r="C334" s="5"/>
      <c r="D334" s="590"/>
      <c r="E334" s="5"/>
      <c r="F334" s="5"/>
    </row>
    <row r="335" spans="2:6">
      <c r="B335" s="589"/>
      <c r="C335" s="5"/>
      <c r="D335" s="590"/>
      <c r="E335" s="5"/>
      <c r="F335" s="5"/>
    </row>
    <row r="336" spans="2:6">
      <c r="B336" s="589"/>
      <c r="C336" s="5"/>
      <c r="D336" s="590"/>
      <c r="E336" s="5"/>
      <c r="F336" s="5"/>
    </row>
    <row r="337" spans="2:6">
      <c r="B337" s="589"/>
      <c r="C337" s="5"/>
      <c r="D337" s="590"/>
      <c r="E337" s="5"/>
      <c r="F337" s="5"/>
    </row>
    <row r="338" spans="2:6">
      <c r="B338" s="589"/>
      <c r="C338" s="5"/>
      <c r="D338" s="590"/>
      <c r="E338" s="5"/>
      <c r="F338" s="5"/>
    </row>
    <row r="339" spans="2:6">
      <c r="B339" s="589"/>
      <c r="C339" s="5"/>
      <c r="D339" s="590"/>
      <c r="E339" s="5"/>
      <c r="F339" s="5"/>
    </row>
    <row r="340" spans="2:6">
      <c r="B340" s="589"/>
      <c r="C340" s="5"/>
      <c r="D340" s="590"/>
      <c r="E340" s="5"/>
      <c r="F340" s="5"/>
    </row>
    <row r="341" spans="2:6">
      <c r="B341" s="589"/>
      <c r="C341" s="5"/>
      <c r="D341" s="590"/>
      <c r="E341" s="5"/>
      <c r="F341" s="5"/>
    </row>
    <row r="342" spans="2:6">
      <c r="B342" s="589"/>
      <c r="C342" s="5"/>
      <c r="D342" s="590"/>
      <c r="E342" s="5"/>
      <c r="F342" s="5"/>
    </row>
    <row r="343" spans="2:6">
      <c r="B343" s="589"/>
      <c r="C343" s="5"/>
      <c r="D343" s="590"/>
      <c r="E343" s="5"/>
      <c r="F343" s="5"/>
    </row>
    <row r="344" spans="2:6">
      <c r="B344" s="589"/>
      <c r="C344" s="5"/>
      <c r="D344" s="590"/>
      <c r="E344" s="5"/>
      <c r="F344" s="5"/>
    </row>
    <row r="345" spans="2:6">
      <c r="B345" s="589"/>
      <c r="C345" s="5"/>
      <c r="D345" s="590"/>
      <c r="E345" s="5"/>
      <c r="F345" s="5"/>
    </row>
    <row r="346" spans="2:6">
      <c r="B346" s="589"/>
      <c r="C346" s="5"/>
      <c r="D346" s="590"/>
      <c r="E346" s="5"/>
      <c r="F346" s="5"/>
    </row>
    <row r="347" spans="2:6">
      <c r="B347" s="589"/>
      <c r="C347" s="5"/>
      <c r="D347" s="590"/>
      <c r="E347" s="5"/>
      <c r="F347" s="5"/>
    </row>
    <row r="348" spans="2:6">
      <c r="B348" s="589"/>
      <c r="C348" s="5"/>
      <c r="D348" s="590"/>
      <c r="E348" s="5"/>
      <c r="F348" s="5"/>
    </row>
    <row r="349" spans="2:6">
      <c r="B349" s="589"/>
      <c r="C349" s="5"/>
      <c r="D349" s="590"/>
      <c r="E349" s="5"/>
      <c r="F349" s="5"/>
    </row>
    <row r="350" spans="2:6">
      <c r="B350" s="589"/>
      <c r="C350" s="5"/>
      <c r="D350" s="590"/>
      <c r="E350" s="5"/>
      <c r="F350" s="5"/>
    </row>
    <row r="351" spans="2:6">
      <c r="B351" s="589"/>
      <c r="C351" s="5"/>
      <c r="D351" s="590"/>
      <c r="E351" s="5"/>
      <c r="F351" s="5"/>
    </row>
    <row r="352" spans="2:6">
      <c r="B352" s="589"/>
      <c r="C352" s="5"/>
      <c r="D352" s="590"/>
      <c r="E352" s="5"/>
      <c r="F352" s="5"/>
    </row>
    <row r="353" spans="2:6">
      <c r="B353" s="589"/>
      <c r="C353" s="5"/>
      <c r="D353" s="590"/>
      <c r="E353" s="5"/>
      <c r="F353" s="5"/>
    </row>
    <row r="354" spans="2:6">
      <c r="B354" s="589"/>
      <c r="C354" s="5"/>
      <c r="D354" s="590"/>
      <c r="E354" s="5"/>
      <c r="F354" s="5"/>
    </row>
    <row r="355" spans="2:6">
      <c r="B355" s="589"/>
      <c r="C355" s="5"/>
      <c r="D355" s="590"/>
      <c r="E355" s="5"/>
      <c r="F355" s="5"/>
    </row>
    <row r="356" spans="2:6">
      <c r="B356" s="589"/>
      <c r="C356" s="5"/>
      <c r="D356" s="590"/>
      <c r="E356" s="5"/>
      <c r="F356" s="5"/>
    </row>
    <row r="357" spans="2:6">
      <c r="B357" s="589"/>
      <c r="C357" s="5"/>
      <c r="D357" s="590"/>
      <c r="E357" s="5"/>
      <c r="F357" s="5"/>
    </row>
    <row r="358" spans="2:6">
      <c r="B358" s="589"/>
      <c r="C358" s="5"/>
      <c r="D358" s="590"/>
      <c r="E358" s="5"/>
      <c r="F358" s="5"/>
    </row>
    <row r="359" spans="2:6">
      <c r="B359" s="589"/>
      <c r="C359" s="5"/>
      <c r="D359" s="590"/>
      <c r="E359" s="5"/>
      <c r="F359" s="5"/>
    </row>
    <row r="360" spans="2:6">
      <c r="B360" s="589"/>
      <c r="C360" s="5"/>
      <c r="D360" s="590"/>
      <c r="E360" s="5"/>
      <c r="F360" s="5"/>
    </row>
    <row r="361" spans="2:6">
      <c r="B361" s="589"/>
      <c r="C361" s="5"/>
      <c r="D361" s="590"/>
      <c r="E361" s="5"/>
      <c r="F361" s="5"/>
    </row>
    <row r="362" spans="2:6">
      <c r="B362" s="589"/>
      <c r="C362" s="5"/>
      <c r="D362" s="590"/>
      <c r="E362" s="5"/>
      <c r="F362" s="5"/>
    </row>
    <row r="363" spans="2:6">
      <c r="B363" s="589"/>
      <c r="C363" s="5"/>
      <c r="D363" s="590"/>
      <c r="E363" s="5"/>
      <c r="F363" s="5"/>
    </row>
    <row r="364" spans="2:6">
      <c r="B364" s="589"/>
      <c r="C364" s="5"/>
      <c r="D364" s="590"/>
      <c r="E364" s="5"/>
      <c r="F364" s="5"/>
    </row>
    <row r="365" spans="2:6">
      <c r="B365" s="589"/>
      <c r="C365" s="5"/>
      <c r="D365" s="590"/>
      <c r="E365" s="5"/>
      <c r="F365" s="5"/>
    </row>
    <row r="366" spans="2:6">
      <c r="B366" s="589"/>
      <c r="C366" s="5"/>
      <c r="D366" s="590"/>
      <c r="E366" s="5"/>
      <c r="F366" s="5"/>
    </row>
    <row r="367" spans="2:6">
      <c r="B367" s="589"/>
      <c r="C367" s="5"/>
      <c r="D367" s="590"/>
      <c r="E367" s="5"/>
      <c r="F367" s="5"/>
    </row>
    <row r="368" spans="2:6">
      <c r="B368" s="589"/>
      <c r="C368" s="5"/>
      <c r="D368" s="590"/>
      <c r="E368" s="5"/>
      <c r="F368" s="5"/>
    </row>
    <row r="369" spans="2:6">
      <c r="B369" s="589"/>
      <c r="C369" s="5"/>
      <c r="D369" s="590"/>
      <c r="E369" s="5"/>
      <c r="F369" s="5"/>
    </row>
    <row r="370" spans="2:6">
      <c r="B370" s="589"/>
      <c r="C370" s="5"/>
      <c r="D370" s="590"/>
      <c r="E370" s="5"/>
      <c r="F370" s="5"/>
    </row>
    <row r="371" spans="2:6">
      <c r="B371" s="589"/>
      <c r="C371" s="5"/>
      <c r="D371" s="590"/>
      <c r="E371" s="5"/>
      <c r="F371" s="5"/>
    </row>
    <row r="372" spans="2:6">
      <c r="B372" s="589"/>
      <c r="C372" s="5"/>
      <c r="D372" s="590"/>
      <c r="E372" s="5"/>
      <c r="F372" s="5"/>
    </row>
    <row r="373" spans="2:6">
      <c r="B373" s="589"/>
      <c r="C373" s="5"/>
      <c r="D373" s="590"/>
      <c r="E373" s="5"/>
      <c r="F373" s="5"/>
    </row>
    <row r="374" spans="2:6">
      <c r="B374" s="589"/>
      <c r="C374" s="5"/>
      <c r="D374" s="590"/>
      <c r="E374" s="5"/>
      <c r="F374" s="5"/>
    </row>
    <row r="375" spans="2:6">
      <c r="B375" s="589"/>
      <c r="C375" s="5"/>
      <c r="D375" s="590"/>
      <c r="E375" s="5"/>
      <c r="F375" s="5"/>
    </row>
    <row r="376" spans="2:6">
      <c r="B376" s="589"/>
      <c r="C376" s="5"/>
      <c r="D376" s="590"/>
      <c r="E376" s="5"/>
      <c r="F376" s="5"/>
    </row>
    <row r="377" spans="2:6">
      <c r="B377" s="589"/>
      <c r="C377" s="5"/>
      <c r="D377" s="590"/>
      <c r="E377" s="5"/>
      <c r="F377" s="5"/>
    </row>
    <row r="378" spans="2:6">
      <c r="B378" s="589"/>
      <c r="C378" s="5"/>
      <c r="D378" s="590"/>
      <c r="E378" s="5"/>
      <c r="F378" s="5"/>
    </row>
    <row r="379" spans="2:6">
      <c r="B379" s="589"/>
      <c r="C379" s="5"/>
      <c r="D379" s="590"/>
      <c r="E379" s="5"/>
      <c r="F379" s="5"/>
    </row>
    <row r="380" spans="2:6">
      <c r="B380" s="589"/>
      <c r="C380" s="5"/>
      <c r="D380" s="590"/>
      <c r="E380" s="5"/>
      <c r="F380" s="5"/>
    </row>
    <row r="381" spans="2:6">
      <c r="B381" s="589"/>
      <c r="C381" s="5"/>
      <c r="D381" s="590"/>
      <c r="E381" s="5"/>
      <c r="F381" s="5"/>
    </row>
    <row r="382" spans="2:6">
      <c r="B382" s="589"/>
      <c r="C382" s="5"/>
      <c r="D382" s="590"/>
      <c r="E382" s="5"/>
      <c r="F382" s="5"/>
    </row>
    <row r="383" spans="2:6">
      <c r="B383" s="589"/>
      <c r="C383" s="5"/>
      <c r="D383" s="590"/>
      <c r="E383" s="5"/>
      <c r="F383" s="5"/>
    </row>
    <row r="384" spans="2:6">
      <c r="B384" s="589"/>
      <c r="C384" s="5"/>
      <c r="D384" s="590"/>
      <c r="E384" s="5"/>
      <c r="F384" s="5"/>
    </row>
    <row r="385" spans="2:6">
      <c r="B385" s="589"/>
      <c r="C385" s="5"/>
      <c r="D385" s="590"/>
      <c r="E385" s="5"/>
      <c r="F385" s="5"/>
    </row>
    <row r="386" spans="2:6">
      <c r="B386" s="589"/>
      <c r="C386" s="5"/>
      <c r="D386" s="590"/>
      <c r="E386" s="5"/>
      <c r="F386" s="5"/>
    </row>
    <row r="387" spans="2:6">
      <c r="B387" s="589"/>
      <c r="C387" s="5"/>
      <c r="D387" s="590"/>
      <c r="E387" s="5"/>
      <c r="F387" s="5"/>
    </row>
    <row r="388" spans="2:6">
      <c r="B388" s="589"/>
      <c r="C388" s="5"/>
      <c r="D388" s="590"/>
      <c r="E388" s="5"/>
      <c r="F388" s="5"/>
    </row>
    <row r="389" spans="2:6">
      <c r="B389" s="589"/>
      <c r="C389" s="5"/>
      <c r="D389" s="590"/>
      <c r="E389" s="5"/>
      <c r="F389" s="5"/>
    </row>
    <row r="390" spans="2:6">
      <c r="B390" s="589"/>
      <c r="C390" s="5"/>
      <c r="D390" s="590"/>
      <c r="E390" s="5"/>
      <c r="F390" s="5"/>
    </row>
    <row r="391" spans="2:6">
      <c r="B391" s="589"/>
      <c r="C391" s="5"/>
      <c r="D391" s="590"/>
      <c r="E391" s="5"/>
      <c r="F391" s="5"/>
    </row>
    <row r="392" spans="2:6">
      <c r="B392" s="589"/>
      <c r="C392" s="5"/>
      <c r="D392" s="590"/>
      <c r="E392" s="5"/>
      <c r="F392" s="5"/>
    </row>
    <row r="393" spans="2:6">
      <c r="B393" s="589"/>
      <c r="C393" s="5"/>
      <c r="D393" s="590"/>
      <c r="E393" s="5"/>
      <c r="F393" s="5"/>
    </row>
    <row r="394" spans="2:6">
      <c r="B394" s="589"/>
      <c r="C394" s="5"/>
      <c r="D394" s="590"/>
      <c r="E394" s="5"/>
      <c r="F394" s="5"/>
    </row>
    <row r="395" spans="2:6">
      <c r="B395" s="589"/>
      <c r="C395" s="5"/>
      <c r="D395" s="590"/>
      <c r="E395" s="5"/>
      <c r="F395" s="5"/>
    </row>
    <row r="396" spans="2:6">
      <c r="B396" s="589"/>
      <c r="C396" s="5"/>
      <c r="D396" s="590"/>
      <c r="E396" s="5"/>
      <c r="F396" s="5"/>
    </row>
    <row r="397" spans="2:6">
      <c r="B397" s="589"/>
      <c r="C397" s="5"/>
      <c r="D397" s="590"/>
      <c r="E397" s="5"/>
      <c r="F397" s="5"/>
    </row>
    <row r="398" spans="2:6">
      <c r="B398" s="589"/>
      <c r="C398" s="5"/>
      <c r="D398" s="590"/>
      <c r="E398" s="5"/>
      <c r="F398" s="5"/>
    </row>
    <row r="399" spans="2:6">
      <c r="B399" s="589"/>
      <c r="C399" s="5"/>
      <c r="D399" s="590"/>
      <c r="E399" s="5"/>
      <c r="F399" s="5"/>
    </row>
    <row r="400" spans="2:6">
      <c r="B400" s="589"/>
      <c r="C400" s="5"/>
      <c r="D400" s="590"/>
      <c r="E400" s="5"/>
      <c r="F400" s="5"/>
    </row>
    <row r="401" spans="2:6">
      <c r="B401" s="589"/>
      <c r="C401" s="5"/>
      <c r="D401" s="590"/>
      <c r="E401" s="5"/>
      <c r="F401" s="5"/>
    </row>
    <row r="402" spans="2:6">
      <c r="B402" s="589"/>
      <c r="C402" s="5"/>
      <c r="D402" s="590"/>
      <c r="E402" s="5"/>
      <c r="F402" s="5"/>
    </row>
    <row r="403" spans="2:6">
      <c r="B403" s="589"/>
      <c r="C403" s="5"/>
      <c r="D403" s="590"/>
      <c r="E403" s="5"/>
      <c r="F403" s="5"/>
    </row>
    <row r="404" spans="2:6">
      <c r="B404" s="589"/>
      <c r="C404" s="5"/>
      <c r="D404" s="590"/>
      <c r="E404" s="5"/>
      <c r="F404" s="5"/>
    </row>
    <row r="405" spans="2:6">
      <c r="B405" s="589"/>
      <c r="C405" s="5"/>
      <c r="D405" s="590"/>
      <c r="E405" s="5"/>
      <c r="F405" s="5"/>
    </row>
    <row r="406" spans="2:6">
      <c r="B406" s="589"/>
      <c r="C406" s="5"/>
      <c r="D406" s="590"/>
      <c r="E406" s="5"/>
      <c r="F406" s="5"/>
    </row>
    <row r="407" spans="2:6">
      <c r="B407" s="589"/>
      <c r="C407" s="5"/>
      <c r="D407" s="590"/>
      <c r="E407" s="5"/>
      <c r="F407" s="5"/>
    </row>
    <row r="408" spans="2:6">
      <c r="B408" s="589"/>
      <c r="C408" s="5"/>
      <c r="D408" s="590"/>
      <c r="E408" s="5"/>
      <c r="F408" s="5"/>
    </row>
    <row r="409" spans="2:6">
      <c r="B409" s="589"/>
      <c r="C409" s="5"/>
      <c r="D409" s="590"/>
      <c r="E409" s="5"/>
      <c r="F409" s="5"/>
    </row>
    <row r="410" spans="2:6">
      <c r="B410" s="589"/>
      <c r="C410" s="5"/>
      <c r="D410" s="590"/>
      <c r="E410" s="5"/>
      <c r="F410" s="5"/>
    </row>
    <row r="411" spans="2:6">
      <c r="B411" s="589"/>
      <c r="C411" s="5"/>
      <c r="D411" s="590"/>
      <c r="E411" s="5"/>
      <c r="F411" s="5"/>
    </row>
    <row r="412" spans="2:6">
      <c r="B412" s="589"/>
      <c r="C412" s="5"/>
      <c r="D412" s="590"/>
      <c r="E412" s="5"/>
      <c r="F412" s="5"/>
    </row>
    <row r="413" spans="2:6">
      <c r="B413" s="589"/>
      <c r="C413" s="5"/>
      <c r="D413" s="590"/>
      <c r="E413" s="5"/>
      <c r="F413" s="5"/>
    </row>
    <row r="414" spans="2:6">
      <c r="B414" s="589"/>
      <c r="C414" s="5"/>
      <c r="D414" s="590"/>
      <c r="E414" s="5"/>
      <c r="F414" s="5"/>
    </row>
    <row r="415" spans="2:6">
      <c r="B415" s="589"/>
      <c r="C415" s="5"/>
      <c r="D415" s="590"/>
      <c r="E415" s="5"/>
      <c r="F415" s="5"/>
    </row>
    <row r="416" spans="2:6">
      <c r="B416" s="589"/>
      <c r="C416" s="5"/>
      <c r="D416" s="590"/>
      <c r="E416" s="5"/>
      <c r="F416" s="5"/>
    </row>
    <row r="417" spans="2:6">
      <c r="B417" s="589"/>
      <c r="C417" s="5"/>
      <c r="D417" s="590"/>
      <c r="E417" s="5"/>
      <c r="F417" s="5"/>
    </row>
    <row r="418" spans="2:6">
      <c r="B418" s="589"/>
      <c r="C418" s="5"/>
      <c r="D418" s="590"/>
      <c r="E418" s="5"/>
      <c r="F418" s="5"/>
    </row>
    <row r="419" spans="2:6">
      <c r="B419" s="589"/>
      <c r="C419" s="5"/>
      <c r="D419" s="590"/>
      <c r="E419" s="5"/>
      <c r="F419" s="5"/>
    </row>
    <row r="420" spans="2:6">
      <c r="B420" s="589"/>
      <c r="C420" s="5"/>
      <c r="D420" s="590"/>
      <c r="E420" s="5"/>
      <c r="F420" s="5"/>
    </row>
    <row r="421" spans="2:6">
      <c r="B421" s="589"/>
      <c r="C421" s="5"/>
      <c r="D421" s="590"/>
      <c r="E421" s="5"/>
      <c r="F421" s="5"/>
    </row>
    <row r="422" spans="2:6">
      <c r="B422" s="589"/>
      <c r="C422" s="5"/>
      <c r="D422" s="590"/>
      <c r="E422" s="5"/>
      <c r="F422" s="5"/>
    </row>
    <row r="423" spans="2:6">
      <c r="B423" s="589"/>
      <c r="C423" s="5"/>
      <c r="D423" s="590"/>
      <c r="E423" s="5"/>
      <c r="F423" s="5"/>
    </row>
    <row r="424" spans="2:6">
      <c r="B424" s="589"/>
      <c r="C424" s="5"/>
      <c r="D424" s="590"/>
      <c r="E424" s="5"/>
      <c r="F424" s="5"/>
    </row>
    <row r="425" spans="2:6">
      <c r="B425" s="589"/>
      <c r="C425" s="5"/>
      <c r="D425" s="590"/>
      <c r="E425" s="5"/>
      <c r="F425" s="5"/>
    </row>
    <row r="426" spans="2:6">
      <c r="B426" s="589"/>
      <c r="C426" s="5"/>
      <c r="D426" s="590"/>
      <c r="E426" s="5"/>
      <c r="F426" s="5"/>
    </row>
    <row r="427" spans="2:6">
      <c r="B427" s="589"/>
      <c r="C427" s="5"/>
      <c r="D427" s="590"/>
      <c r="E427" s="5"/>
      <c r="F427" s="5"/>
    </row>
    <row r="428" spans="2:6">
      <c r="B428" s="589"/>
      <c r="C428" s="5"/>
      <c r="D428" s="590"/>
      <c r="E428" s="5"/>
      <c r="F428" s="5"/>
    </row>
    <row r="429" spans="2:6">
      <c r="B429" s="589"/>
      <c r="C429" s="5"/>
      <c r="D429" s="590"/>
      <c r="E429" s="5"/>
      <c r="F429" s="5"/>
    </row>
    <row r="430" spans="2:6">
      <c r="B430" s="589"/>
      <c r="C430" s="5"/>
      <c r="D430" s="590"/>
      <c r="E430" s="5"/>
      <c r="F430" s="5"/>
    </row>
    <row r="431" spans="2:6">
      <c r="B431" s="589"/>
      <c r="C431" s="5"/>
      <c r="D431" s="590"/>
      <c r="E431" s="5"/>
      <c r="F431" s="5"/>
    </row>
    <row r="432" spans="2:6">
      <c r="B432" s="589"/>
      <c r="C432" s="5"/>
      <c r="D432" s="590"/>
      <c r="E432" s="5"/>
      <c r="F432" s="5"/>
    </row>
    <row r="433" spans="2:6">
      <c r="B433" s="589"/>
      <c r="C433" s="5"/>
      <c r="D433" s="590"/>
      <c r="E433" s="5"/>
      <c r="F433" s="5"/>
    </row>
    <row r="434" spans="2:6">
      <c r="B434" s="589"/>
      <c r="C434" s="5"/>
      <c r="D434" s="590"/>
      <c r="E434" s="5"/>
      <c r="F434" s="5"/>
    </row>
    <row r="435" spans="2:6">
      <c r="B435" s="589"/>
      <c r="C435" s="5"/>
      <c r="D435" s="590"/>
      <c r="E435" s="5"/>
      <c r="F435" s="5"/>
    </row>
    <row r="436" spans="2:6">
      <c r="B436" s="589"/>
      <c r="C436" s="5"/>
      <c r="D436" s="590"/>
      <c r="E436" s="5"/>
      <c r="F436" s="5"/>
    </row>
    <row r="437" spans="2:6">
      <c r="B437" s="589"/>
      <c r="C437" s="5"/>
      <c r="D437" s="590"/>
      <c r="E437" s="5"/>
      <c r="F437" s="5"/>
    </row>
    <row r="438" spans="2:6">
      <c r="B438" s="589"/>
      <c r="C438" s="5"/>
      <c r="D438" s="590"/>
      <c r="E438" s="5"/>
      <c r="F438" s="5"/>
    </row>
    <row r="439" spans="2:6">
      <c r="B439" s="589"/>
      <c r="C439" s="5"/>
      <c r="D439" s="590"/>
      <c r="E439" s="5"/>
      <c r="F439" s="5"/>
    </row>
    <row r="440" spans="2:6">
      <c r="B440" s="589"/>
      <c r="C440" s="5"/>
      <c r="D440" s="590"/>
      <c r="E440" s="5"/>
      <c r="F440" s="5"/>
    </row>
    <row r="441" spans="2:6">
      <c r="B441" s="589"/>
      <c r="C441" s="5"/>
      <c r="D441" s="590"/>
      <c r="E441" s="5"/>
      <c r="F441" s="5"/>
    </row>
    <row r="442" spans="2:6">
      <c r="B442" s="589"/>
      <c r="C442" s="5"/>
      <c r="D442" s="590"/>
      <c r="E442" s="5"/>
      <c r="F442" s="5"/>
    </row>
    <row r="443" spans="2:6">
      <c r="B443" s="589"/>
      <c r="C443" s="5"/>
      <c r="D443" s="590"/>
      <c r="E443" s="5"/>
      <c r="F443" s="5"/>
    </row>
    <row r="444" spans="2:6">
      <c r="B444" s="589"/>
      <c r="C444" s="5"/>
      <c r="D444" s="590"/>
      <c r="E444" s="5"/>
      <c r="F444" s="5"/>
    </row>
    <row r="445" spans="2:6">
      <c r="B445" s="589"/>
      <c r="C445" s="5"/>
      <c r="D445" s="590"/>
      <c r="E445" s="5"/>
      <c r="F445" s="5"/>
    </row>
    <row r="446" spans="2:6">
      <c r="B446" s="589"/>
      <c r="C446" s="5"/>
      <c r="D446" s="590"/>
      <c r="E446" s="5"/>
      <c r="F446" s="5"/>
    </row>
    <row r="447" spans="2:6">
      <c r="B447" s="589"/>
      <c r="C447" s="5"/>
      <c r="D447" s="590"/>
      <c r="E447" s="5"/>
      <c r="F447" s="5"/>
    </row>
    <row r="448" spans="2:6">
      <c r="B448" s="589"/>
      <c r="C448" s="5"/>
      <c r="D448" s="590"/>
      <c r="E448" s="5"/>
      <c r="F448" s="5"/>
    </row>
    <row r="449" spans="2:6">
      <c r="B449" s="589"/>
      <c r="C449" s="5"/>
      <c r="D449" s="590"/>
      <c r="E449" s="5"/>
      <c r="F449" s="5"/>
    </row>
    <row r="450" spans="2:6">
      <c r="B450" s="589"/>
      <c r="C450" s="5"/>
      <c r="D450" s="590"/>
      <c r="E450" s="5"/>
      <c r="F450" s="5"/>
    </row>
    <row r="451" spans="2:6">
      <c r="B451" s="589"/>
      <c r="C451" s="5"/>
      <c r="D451" s="590"/>
      <c r="E451" s="5"/>
      <c r="F451" s="5"/>
    </row>
    <row r="452" spans="2:6">
      <c r="B452" s="589"/>
      <c r="C452" s="5"/>
      <c r="D452" s="590"/>
      <c r="E452" s="5"/>
      <c r="F452" s="5"/>
    </row>
    <row r="453" spans="2:6">
      <c r="B453" s="589"/>
      <c r="C453" s="5"/>
      <c r="D453" s="590"/>
      <c r="E453" s="5"/>
      <c r="F453" s="5"/>
    </row>
    <row r="454" spans="2:6">
      <c r="B454" s="589"/>
      <c r="C454" s="5"/>
      <c r="D454" s="590"/>
      <c r="E454" s="5"/>
      <c r="F454" s="5"/>
    </row>
    <row r="455" spans="2:6">
      <c r="B455" s="589"/>
      <c r="C455" s="5"/>
      <c r="D455" s="590"/>
      <c r="E455" s="5"/>
      <c r="F455" s="5"/>
    </row>
    <row r="456" spans="2:6">
      <c r="B456" s="589"/>
      <c r="C456" s="5"/>
      <c r="D456" s="590"/>
      <c r="E456" s="5"/>
      <c r="F456" s="5"/>
    </row>
    <row r="457" spans="2:6">
      <c r="B457" s="589"/>
      <c r="C457" s="5"/>
      <c r="D457" s="590"/>
      <c r="E457" s="5"/>
      <c r="F457" s="5"/>
    </row>
    <row r="458" spans="2:6">
      <c r="B458" s="589"/>
      <c r="C458" s="5"/>
      <c r="D458" s="590"/>
      <c r="E458" s="5"/>
      <c r="F458" s="5"/>
    </row>
    <row r="459" spans="2:6">
      <c r="B459" s="589"/>
      <c r="C459" s="5"/>
      <c r="D459" s="590"/>
      <c r="E459" s="5"/>
      <c r="F459" s="5"/>
    </row>
    <row r="460" spans="2:6">
      <c r="B460" s="589"/>
      <c r="C460" s="5"/>
      <c r="D460" s="590"/>
      <c r="E460" s="5"/>
      <c r="F460" s="5"/>
    </row>
    <row r="461" spans="2:6">
      <c r="B461" s="589"/>
      <c r="C461" s="5"/>
      <c r="D461" s="590"/>
      <c r="E461" s="5"/>
      <c r="F461" s="5"/>
    </row>
    <row r="462" spans="2:6">
      <c r="B462" s="589"/>
      <c r="C462" s="5"/>
      <c r="D462" s="590"/>
      <c r="E462" s="5"/>
      <c r="F462" s="5"/>
    </row>
    <row r="463" spans="2:6">
      <c r="B463" s="589"/>
      <c r="C463" s="5"/>
      <c r="D463" s="590"/>
      <c r="E463" s="5"/>
      <c r="F463" s="5"/>
    </row>
    <row r="464" spans="2:6">
      <c r="B464" s="589"/>
      <c r="C464" s="5"/>
      <c r="D464" s="590"/>
      <c r="E464" s="5"/>
      <c r="F464" s="5"/>
    </row>
    <row r="465" spans="2:6">
      <c r="B465" s="589"/>
      <c r="C465" s="5"/>
      <c r="D465" s="590"/>
      <c r="E465" s="5"/>
      <c r="F465" s="5"/>
    </row>
    <row r="466" spans="2:6">
      <c r="B466" s="589"/>
      <c r="C466" s="5"/>
      <c r="D466" s="590"/>
      <c r="E466" s="5"/>
      <c r="F466" s="5"/>
    </row>
    <row r="467" spans="2:6">
      <c r="B467" s="589"/>
      <c r="C467" s="5"/>
      <c r="D467" s="590"/>
      <c r="E467" s="5"/>
      <c r="F467" s="5"/>
    </row>
    <row r="468" spans="2:6">
      <c r="B468" s="589"/>
      <c r="C468" s="5"/>
      <c r="D468" s="590"/>
      <c r="E468" s="5"/>
      <c r="F468" s="5"/>
    </row>
    <row r="469" spans="2:6">
      <c r="B469" s="589"/>
      <c r="C469" s="5"/>
      <c r="D469" s="590"/>
      <c r="E469" s="5"/>
      <c r="F469" s="5"/>
    </row>
    <row r="470" spans="2:6">
      <c r="B470" s="589"/>
      <c r="C470" s="5"/>
      <c r="D470" s="590"/>
      <c r="E470" s="5"/>
      <c r="F470" s="5"/>
    </row>
    <row r="471" spans="2:6">
      <c r="B471" s="589"/>
      <c r="C471" s="5"/>
      <c r="D471" s="590"/>
      <c r="E471" s="5"/>
      <c r="F471" s="5"/>
    </row>
    <row r="472" spans="2:6">
      <c r="B472" s="589"/>
      <c r="C472" s="5"/>
      <c r="D472" s="590"/>
      <c r="E472" s="5"/>
      <c r="F472" s="5"/>
    </row>
    <row r="473" spans="2:6">
      <c r="B473" s="589"/>
      <c r="C473" s="5"/>
      <c r="D473" s="590"/>
      <c r="E473" s="5"/>
      <c r="F473" s="5"/>
    </row>
    <row r="474" spans="2:6">
      <c r="B474" s="589"/>
      <c r="C474" s="5"/>
      <c r="D474" s="590"/>
      <c r="E474" s="5"/>
      <c r="F474" s="5"/>
    </row>
    <row r="475" spans="2:6">
      <c r="B475" s="589"/>
      <c r="C475" s="5"/>
      <c r="D475" s="590"/>
      <c r="E475" s="5"/>
      <c r="F475" s="5"/>
    </row>
    <row r="476" spans="2:6">
      <c r="B476" s="589"/>
      <c r="C476" s="5"/>
      <c r="D476" s="590"/>
      <c r="E476" s="5"/>
      <c r="F476" s="5"/>
    </row>
    <row r="477" spans="2:6">
      <c r="B477" s="589"/>
      <c r="C477" s="5"/>
      <c r="D477" s="590"/>
      <c r="E477" s="5"/>
      <c r="F477" s="5"/>
    </row>
    <row r="478" spans="2:6">
      <c r="B478" s="589"/>
      <c r="C478" s="5"/>
      <c r="D478" s="590"/>
      <c r="E478" s="5"/>
      <c r="F478" s="5"/>
    </row>
    <row r="479" spans="2:6">
      <c r="B479" s="589"/>
      <c r="C479" s="5"/>
      <c r="D479" s="590"/>
      <c r="E479" s="5"/>
      <c r="F479" s="5"/>
    </row>
    <row r="480" spans="2:6">
      <c r="B480" s="589"/>
      <c r="C480" s="5"/>
      <c r="D480" s="590"/>
      <c r="E480" s="5"/>
      <c r="F480" s="5"/>
    </row>
    <row r="481" spans="2:6">
      <c r="B481" s="589"/>
      <c r="C481" s="5"/>
      <c r="D481" s="590"/>
      <c r="E481" s="5"/>
      <c r="F481" s="5"/>
    </row>
    <row r="482" spans="2:6">
      <c r="B482" s="589"/>
      <c r="C482" s="5"/>
      <c r="D482" s="590"/>
      <c r="E482" s="5"/>
      <c r="F482" s="5"/>
    </row>
    <row r="483" spans="2:6">
      <c r="B483" s="589"/>
      <c r="C483" s="5"/>
      <c r="D483" s="590"/>
      <c r="E483" s="5"/>
      <c r="F483" s="5"/>
    </row>
    <row r="484" spans="2:6">
      <c r="B484" s="589"/>
      <c r="C484" s="5"/>
      <c r="D484" s="590"/>
      <c r="E484" s="5"/>
      <c r="F484" s="5"/>
    </row>
    <row r="485" spans="2:6">
      <c r="B485" s="589"/>
      <c r="C485" s="5"/>
      <c r="D485" s="590"/>
      <c r="E485" s="5"/>
      <c r="F485" s="5"/>
    </row>
    <row r="486" spans="2:6">
      <c r="B486" s="589"/>
      <c r="C486" s="5"/>
      <c r="D486" s="590"/>
      <c r="E486" s="5"/>
      <c r="F486" s="5"/>
    </row>
    <row r="487" spans="2:6">
      <c r="B487" s="589"/>
      <c r="C487" s="5"/>
      <c r="D487" s="590"/>
      <c r="E487" s="5"/>
      <c r="F487" s="5"/>
    </row>
    <row r="488" spans="2:6">
      <c r="B488" s="589"/>
      <c r="C488" s="5"/>
      <c r="D488" s="590"/>
      <c r="E488" s="5"/>
      <c r="F488" s="5"/>
    </row>
    <row r="489" spans="2:6">
      <c r="B489" s="589"/>
      <c r="C489" s="5"/>
      <c r="D489" s="590"/>
      <c r="E489" s="5"/>
      <c r="F489" s="5"/>
    </row>
    <row r="490" spans="2:6">
      <c r="B490" s="589"/>
      <c r="C490" s="5"/>
      <c r="D490" s="590"/>
      <c r="E490" s="5"/>
      <c r="F490" s="5"/>
    </row>
    <row r="491" spans="2:6">
      <c r="B491" s="589"/>
      <c r="C491" s="5"/>
      <c r="D491" s="590"/>
      <c r="E491" s="5"/>
      <c r="F491" s="5"/>
    </row>
    <row r="492" spans="2:6">
      <c r="B492" s="589"/>
      <c r="C492" s="5"/>
      <c r="D492" s="590"/>
      <c r="E492" s="5"/>
      <c r="F492" s="5"/>
    </row>
  </sheetData>
  <mergeCells count="2">
    <mergeCell ref="B4:J4"/>
    <mergeCell ref="B5:J5"/>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H111"/>
  <sheetViews>
    <sheetView showGridLines="0" zoomScaleNormal="100" workbookViewId="0"/>
  </sheetViews>
  <sheetFormatPr defaultRowHeight="12.75"/>
  <cols>
    <col min="1" max="1" width="45.140625" style="620" customWidth="1"/>
    <col min="2" max="4" width="10.7109375" style="620" customWidth="1"/>
    <col min="5" max="5" width="2.7109375" style="620" customWidth="1"/>
    <col min="6" max="7" width="10.7109375" style="620" customWidth="1"/>
    <col min="8" max="8" width="10.7109375" style="625" customWidth="1"/>
    <col min="9" max="16384" width="9.140625" style="620"/>
  </cols>
  <sheetData>
    <row r="1" spans="1:8">
      <c r="A1" s="620" t="s">
        <v>681</v>
      </c>
    </row>
    <row r="2" spans="1:8" ht="15.75">
      <c r="A2" s="749" t="s">
        <v>193</v>
      </c>
      <c r="B2" s="749"/>
      <c r="C2" s="749"/>
      <c r="D2" s="749"/>
      <c r="E2" s="749"/>
      <c r="F2" s="749"/>
      <c r="G2" s="749"/>
      <c r="H2" s="749"/>
    </row>
    <row r="3" spans="1:8">
      <c r="A3" s="750" t="s">
        <v>120</v>
      </c>
      <c r="B3" s="750"/>
      <c r="C3" s="750"/>
      <c r="D3" s="750"/>
      <c r="E3" s="750"/>
      <c r="F3" s="750"/>
      <c r="G3" s="750"/>
      <c r="H3" s="750"/>
    </row>
    <row r="4" spans="1:8" ht="3" customHeight="1">
      <c r="A4" s="614"/>
      <c r="B4" s="614"/>
      <c r="C4" s="614"/>
      <c r="D4" s="614"/>
      <c r="E4" s="615"/>
      <c r="F4" s="615"/>
      <c r="G4" s="615"/>
      <c r="H4" s="616"/>
    </row>
    <row r="5" spans="1:8" ht="13.5" customHeight="1">
      <c r="A5" s="617"/>
      <c r="B5" s="748" t="s">
        <v>541</v>
      </c>
      <c r="C5" s="748"/>
      <c r="D5" s="748"/>
      <c r="E5" s="692"/>
      <c r="F5" s="748" t="s">
        <v>526</v>
      </c>
      <c r="G5" s="748"/>
      <c r="H5" s="748"/>
    </row>
    <row r="6" spans="1:8" ht="25.5">
      <c r="A6" s="618"/>
      <c r="B6" s="428" t="s">
        <v>545</v>
      </c>
      <c r="C6" s="648" t="s">
        <v>548</v>
      </c>
      <c r="D6" s="428" t="s">
        <v>660</v>
      </c>
      <c r="E6" s="408"/>
      <c r="F6" s="428" t="s">
        <v>545</v>
      </c>
      <c r="G6" s="428" t="s">
        <v>548</v>
      </c>
      <c r="H6" s="435" t="s">
        <v>661</v>
      </c>
    </row>
    <row r="7" spans="1:8">
      <c r="A7" s="618"/>
      <c r="B7" s="416" t="s">
        <v>0</v>
      </c>
      <c r="C7" s="396" t="s">
        <v>0</v>
      </c>
      <c r="D7" s="416" t="s">
        <v>0</v>
      </c>
      <c r="E7" s="419"/>
      <c r="F7" s="416" t="s">
        <v>0</v>
      </c>
      <c r="G7" s="416" t="s">
        <v>0</v>
      </c>
      <c r="H7" s="416" t="s">
        <v>0</v>
      </c>
    </row>
    <row r="8" spans="1:8" ht="11.25" customHeight="1">
      <c r="A8" s="619" t="s">
        <v>71</v>
      </c>
      <c r="B8" s="619"/>
      <c r="C8" s="646"/>
      <c r="D8" s="619"/>
      <c r="H8" s="621"/>
    </row>
    <row r="9" spans="1:8" ht="11.25" customHeight="1">
      <c r="A9" s="622" t="s">
        <v>72</v>
      </c>
      <c r="B9" s="622"/>
      <c r="C9" s="636"/>
      <c r="D9" s="622"/>
      <c r="H9" s="626"/>
    </row>
    <row r="10" spans="1:8" ht="11.25" customHeight="1">
      <c r="A10" s="627" t="s">
        <v>73</v>
      </c>
      <c r="B10" s="629">
        <v>762</v>
      </c>
      <c r="C10" s="635">
        <v>2414</v>
      </c>
      <c r="D10" s="629">
        <v>3176</v>
      </c>
      <c r="E10" s="468"/>
      <c r="F10" s="629">
        <v>818</v>
      </c>
      <c r="G10" s="629">
        <v>2610</v>
      </c>
      <c r="H10" s="469">
        <v>3406</v>
      </c>
    </row>
    <row r="11" spans="1:8" ht="8.4499999999999993" customHeight="1">
      <c r="A11" s="622"/>
      <c r="B11" s="623"/>
      <c r="C11" s="644"/>
      <c r="D11" s="623"/>
      <c r="E11" s="468"/>
      <c r="F11" s="623"/>
      <c r="G11" s="623"/>
      <c r="H11" s="470"/>
    </row>
    <row r="12" spans="1:8" ht="11.25" customHeight="1">
      <c r="A12" s="622" t="s">
        <v>74</v>
      </c>
      <c r="B12" s="623"/>
      <c r="C12" s="644"/>
      <c r="D12" s="623"/>
      <c r="E12" s="468"/>
      <c r="F12" s="623"/>
      <c r="G12" s="623"/>
      <c r="H12" s="470"/>
    </row>
    <row r="13" spans="1:8" ht="11.25" customHeight="1">
      <c r="A13" s="627" t="s">
        <v>75</v>
      </c>
      <c r="B13" s="629">
        <v>-2</v>
      </c>
      <c r="C13" s="635">
        <v>828</v>
      </c>
      <c r="D13" s="629">
        <v>822</v>
      </c>
      <c r="E13" s="468"/>
      <c r="F13" s="629">
        <v>5</v>
      </c>
      <c r="G13" s="629">
        <v>888</v>
      </c>
      <c r="H13" s="469">
        <v>870</v>
      </c>
    </row>
    <row r="14" spans="1:8" ht="8.4499999999999993" customHeight="1">
      <c r="A14" s="628"/>
      <c r="B14" s="623"/>
      <c r="C14" s="644"/>
      <c r="D14" s="623"/>
      <c r="E14" s="468"/>
      <c r="F14" s="623"/>
      <c r="G14" s="623"/>
      <c r="H14" s="470"/>
    </row>
    <row r="15" spans="1:8" ht="11.25" customHeight="1">
      <c r="A15" s="628" t="s">
        <v>76</v>
      </c>
      <c r="B15" s="623">
        <v>285</v>
      </c>
      <c r="C15" s="644">
        <v>894</v>
      </c>
      <c r="D15" s="623">
        <v>1253</v>
      </c>
      <c r="E15" s="468"/>
      <c r="F15" s="623">
        <v>334</v>
      </c>
      <c r="G15" s="623">
        <v>999</v>
      </c>
      <c r="H15" s="470">
        <v>1338</v>
      </c>
    </row>
    <row r="16" spans="1:8" ht="11.25" customHeight="1">
      <c r="A16" s="628" t="s">
        <v>77</v>
      </c>
      <c r="B16" s="623">
        <v>44</v>
      </c>
      <c r="C16" s="644">
        <v>119</v>
      </c>
      <c r="D16" s="623">
        <v>101</v>
      </c>
      <c r="E16" s="468"/>
      <c r="F16" s="623">
        <v>43</v>
      </c>
      <c r="G16" s="623">
        <v>95</v>
      </c>
      <c r="H16" s="470">
        <v>419</v>
      </c>
    </row>
    <row r="17" spans="1:8" ht="11.25" customHeight="1">
      <c r="A17" s="627" t="s">
        <v>78</v>
      </c>
      <c r="B17" s="629">
        <v>329</v>
      </c>
      <c r="C17" s="635">
        <v>1013</v>
      </c>
      <c r="D17" s="629">
        <v>1354</v>
      </c>
      <c r="E17" s="468"/>
      <c r="F17" s="629">
        <v>378</v>
      </c>
      <c r="G17" s="629">
        <v>1094</v>
      </c>
      <c r="H17" s="469">
        <v>1756</v>
      </c>
    </row>
    <row r="18" spans="1:8" ht="8.4499999999999993" customHeight="1">
      <c r="A18" s="628"/>
      <c r="B18" s="623"/>
      <c r="C18" s="644"/>
      <c r="D18" s="623"/>
      <c r="E18" s="468"/>
      <c r="F18" s="623"/>
      <c r="G18" s="623"/>
      <c r="H18" s="470"/>
    </row>
    <row r="19" spans="1:8" ht="11.25" customHeight="1">
      <c r="A19" s="628" t="s">
        <v>80</v>
      </c>
      <c r="B19" s="623">
        <v>1</v>
      </c>
      <c r="C19" s="644">
        <v>96</v>
      </c>
      <c r="D19" s="623">
        <v>99</v>
      </c>
      <c r="E19" s="468"/>
      <c r="F19" s="623">
        <v>1</v>
      </c>
      <c r="G19" s="623">
        <v>98</v>
      </c>
      <c r="H19" s="470">
        <v>98</v>
      </c>
    </row>
    <row r="20" spans="1:8" ht="11.25" customHeight="1">
      <c r="A20" s="637" t="s">
        <v>663</v>
      </c>
      <c r="B20" s="623">
        <v>3</v>
      </c>
      <c r="C20" s="644">
        <v>55</v>
      </c>
      <c r="D20" s="623">
        <v>58</v>
      </c>
      <c r="E20" s="468"/>
      <c r="F20" s="623">
        <v>2</v>
      </c>
      <c r="G20" s="623">
        <v>54</v>
      </c>
      <c r="H20" s="470">
        <v>57</v>
      </c>
    </row>
    <row r="21" spans="1:8" ht="11.25" customHeight="1">
      <c r="A21" s="628" t="s">
        <v>81</v>
      </c>
      <c r="B21" s="623">
        <v>84</v>
      </c>
      <c r="C21" s="644">
        <v>294</v>
      </c>
      <c r="D21" s="623">
        <v>320</v>
      </c>
      <c r="E21" s="468"/>
      <c r="F21" s="623">
        <v>79</v>
      </c>
      <c r="G21" s="623">
        <v>278</v>
      </c>
      <c r="H21" s="470">
        <v>304</v>
      </c>
    </row>
    <row r="22" spans="1:8" ht="11.25" customHeight="1">
      <c r="A22" s="628" t="s">
        <v>82</v>
      </c>
      <c r="B22" s="623">
        <v>3</v>
      </c>
      <c r="C22" s="644">
        <v>8</v>
      </c>
      <c r="D22" s="623">
        <v>9</v>
      </c>
      <c r="E22" s="468"/>
      <c r="F22" s="623">
        <v>3</v>
      </c>
      <c r="G22" s="623">
        <v>5</v>
      </c>
      <c r="H22" s="470">
        <v>6</v>
      </c>
    </row>
    <row r="23" spans="1:8" ht="11.25" customHeight="1">
      <c r="A23" s="627" t="s">
        <v>83</v>
      </c>
      <c r="B23" s="629">
        <v>91</v>
      </c>
      <c r="C23" s="635">
        <v>452</v>
      </c>
      <c r="D23" s="629">
        <v>486</v>
      </c>
      <c r="E23" s="468"/>
      <c r="F23" s="629">
        <v>85</v>
      </c>
      <c r="G23" s="629">
        <v>435</v>
      </c>
      <c r="H23" s="469">
        <v>465</v>
      </c>
    </row>
    <row r="24" spans="1:8" ht="8.4499999999999993" customHeight="1">
      <c r="A24" s="622"/>
      <c r="B24" s="623"/>
      <c r="C24" s="644"/>
      <c r="D24" s="623"/>
      <c r="E24" s="468"/>
      <c r="F24" s="623"/>
      <c r="G24" s="623"/>
      <c r="H24" s="470"/>
    </row>
    <row r="25" spans="1:8" ht="11.25" customHeight="1">
      <c r="A25" s="622" t="s">
        <v>84</v>
      </c>
      <c r="B25" s="623"/>
      <c r="C25" s="644"/>
      <c r="D25" s="623"/>
      <c r="E25" s="468"/>
      <c r="F25" s="623"/>
      <c r="G25" s="623"/>
      <c r="H25" s="470"/>
    </row>
    <row r="26" spans="1:8" ht="11.25" customHeight="1">
      <c r="A26" s="628" t="s">
        <v>86</v>
      </c>
      <c r="B26" s="623" t="s">
        <v>544</v>
      </c>
      <c r="C26" s="644" t="s">
        <v>544</v>
      </c>
      <c r="D26" s="623">
        <v>1</v>
      </c>
      <c r="E26" s="468"/>
      <c r="F26" s="623" t="s">
        <v>544</v>
      </c>
      <c r="G26" s="623" t="s">
        <v>544</v>
      </c>
      <c r="H26" s="470" t="s">
        <v>544</v>
      </c>
    </row>
    <row r="27" spans="1:8" ht="11.25" customHeight="1">
      <c r="A27" s="628" t="s">
        <v>87</v>
      </c>
      <c r="B27" s="623">
        <v>13</v>
      </c>
      <c r="C27" s="644">
        <v>42</v>
      </c>
      <c r="D27" s="623">
        <v>68</v>
      </c>
      <c r="E27" s="468"/>
      <c r="F27" s="623">
        <v>15</v>
      </c>
      <c r="G27" s="623">
        <v>46</v>
      </c>
      <c r="H27" s="470">
        <v>64</v>
      </c>
    </row>
    <row r="28" spans="1:8" ht="11.25" customHeight="1">
      <c r="A28" s="627" t="s">
        <v>89</v>
      </c>
      <c r="B28" s="629">
        <v>13</v>
      </c>
      <c r="C28" s="635">
        <v>42</v>
      </c>
      <c r="D28" s="629">
        <v>69</v>
      </c>
      <c r="E28" s="471"/>
      <c r="F28" s="629">
        <v>15</v>
      </c>
      <c r="G28" s="629">
        <v>46</v>
      </c>
      <c r="H28" s="469">
        <v>65</v>
      </c>
    </row>
    <row r="29" spans="1:8" ht="8.4499999999999993" customHeight="1">
      <c r="A29" s="622"/>
      <c r="B29" s="623"/>
      <c r="C29" s="644"/>
      <c r="D29" s="623"/>
      <c r="E29" s="468"/>
      <c r="F29" s="623"/>
      <c r="G29" s="623"/>
      <c r="H29" s="470"/>
    </row>
    <row r="30" spans="1:8" ht="11.25" customHeight="1">
      <c r="A30" s="628" t="s">
        <v>90</v>
      </c>
      <c r="B30" s="623">
        <v>154</v>
      </c>
      <c r="C30" s="644">
        <v>496</v>
      </c>
      <c r="D30" s="623">
        <v>647</v>
      </c>
      <c r="E30" s="468"/>
      <c r="F30" s="623">
        <v>144</v>
      </c>
      <c r="G30" s="623">
        <v>454</v>
      </c>
      <c r="H30" s="470">
        <v>592</v>
      </c>
    </row>
    <row r="31" spans="1:8" ht="11.25" customHeight="1">
      <c r="A31" s="628" t="s">
        <v>31</v>
      </c>
      <c r="B31" s="623">
        <v>5</v>
      </c>
      <c r="C31" s="644">
        <v>15</v>
      </c>
      <c r="D31" s="623">
        <v>20</v>
      </c>
      <c r="E31" s="468"/>
      <c r="F31" s="623">
        <v>5</v>
      </c>
      <c r="G31" s="623">
        <v>18</v>
      </c>
      <c r="H31" s="470">
        <v>24</v>
      </c>
    </row>
    <row r="32" spans="1:8" ht="11.25" customHeight="1">
      <c r="A32" s="627" t="s">
        <v>91</v>
      </c>
      <c r="B32" s="629">
        <v>159</v>
      </c>
      <c r="C32" s="635">
        <v>511</v>
      </c>
      <c r="D32" s="629">
        <v>667</v>
      </c>
      <c r="E32" s="471"/>
      <c r="F32" s="629">
        <v>149</v>
      </c>
      <c r="G32" s="629">
        <v>472</v>
      </c>
      <c r="H32" s="469">
        <v>615</v>
      </c>
    </row>
    <row r="33" spans="1:8" ht="8.4499999999999993" customHeight="1">
      <c r="A33" s="622"/>
      <c r="B33" s="623"/>
      <c r="C33" s="644"/>
      <c r="D33" s="623"/>
      <c r="E33" s="468"/>
      <c r="F33" s="623"/>
      <c r="G33" s="623"/>
      <c r="H33" s="470"/>
    </row>
    <row r="34" spans="1:8" ht="11.25" customHeight="1">
      <c r="A34" s="622" t="s">
        <v>92</v>
      </c>
      <c r="B34" s="623"/>
      <c r="C34" s="644"/>
      <c r="D34" s="623"/>
      <c r="E34" s="468"/>
      <c r="F34" s="623"/>
      <c r="G34" s="623"/>
      <c r="H34" s="470"/>
    </row>
    <row r="35" spans="1:8" ht="11.25" customHeight="1">
      <c r="A35" s="628" t="s">
        <v>93</v>
      </c>
      <c r="B35" s="623">
        <v>86</v>
      </c>
      <c r="C35" s="644">
        <v>257</v>
      </c>
      <c r="D35" s="623">
        <v>346</v>
      </c>
      <c r="E35" s="468"/>
      <c r="F35" s="623">
        <v>86</v>
      </c>
      <c r="G35" s="623">
        <v>255</v>
      </c>
      <c r="H35" s="470">
        <v>346</v>
      </c>
    </row>
    <row r="36" spans="1:8" ht="11.25" customHeight="1">
      <c r="A36" s="628" t="s">
        <v>94</v>
      </c>
      <c r="B36" s="623">
        <v>1</v>
      </c>
      <c r="C36" s="644">
        <v>6</v>
      </c>
      <c r="D36" s="623">
        <v>8</v>
      </c>
      <c r="E36" s="468"/>
      <c r="F36" s="623">
        <v>1</v>
      </c>
      <c r="G36" s="623">
        <v>6</v>
      </c>
      <c r="H36" s="470">
        <v>7</v>
      </c>
    </row>
    <row r="37" spans="1:8" ht="11.25" customHeight="1">
      <c r="A37" s="628" t="s">
        <v>95</v>
      </c>
      <c r="B37" s="623">
        <v>15</v>
      </c>
      <c r="C37" s="644">
        <v>43</v>
      </c>
      <c r="D37" s="623">
        <v>56</v>
      </c>
      <c r="E37" s="468"/>
      <c r="F37" s="623">
        <v>15</v>
      </c>
      <c r="G37" s="623">
        <v>44</v>
      </c>
      <c r="H37" s="470">
        <v>60</v>
      </c>
    </row>
    <row r="38" spans="1:8" ht="11.25" customHeight="1">
      <c r="A38" s="628" t="s">
        <v>96</v>
      </c>
      <c r="B38" s="623">
        <v>224</v>
      </c>
      <c r="C38" s="644">
        <v>650</v>
      </c>
      <c r="D38" s="623">
        <v>907</v>
      </c>
      <c r="E38" s="468"/>
      <c r="F38" s="623">
        <v>217</v>
      </c>
      <c r="G38" s="623">
        <v>646</v>
      </c>
      <c r="H38" s="470">
        <v>874</v>
      </c>
    </row>
    <row r="39" spans="1:8" ht="11.25" customHeight="1">
      <c r="A39" s="627" t="s">
        <v>97</v>
      </c>
      <c r="B39" s="629">
        <v>326</v>
      </c>
      <c r="C39" s="635">
        <v>956</v>
      </c>
      <c r="D39" s="629">
        <v>1317</v>
      </c>
      <c r="E39" s="471"/>
      <c r="F39" s="629">
        <v>320</v>
      </c>
      <c r="G39" s="629">
        <v>950</v>
      </c>
      <c r="H39" s="469">
        <v>1286</v>
      </c>
    </row>
    <row r="40" spans="1:8" ht="3" customHeight="1">
      <c r="A40" s="622"/>
      <c r="B40" s="623"/>
      <c r="C40" s="644"/>
      <c r="D40" s="623"/>
      <c r="E40" s="468"/>
      <c r="F40" s="623"/>
      <c r="G40" s="623"/>
      <c r="H40" s="470"/>
    </row>
    <row r="41" spans="1:8" ht="11.25" customHeight="1">
      <c r="A41" s="693" t="s">
        <v>665</v>
      </c>
      <c r="B41" s="629" t="s">
        <v>544</v>
      </c>
      <c r="C41" s="635">
        <v>28</v>
      </c>
      <c r="D41" s="629">
        <v>27</v>
      </c>
      <c r="E41" s="471"/>
      <c r="F41" s="629" t="s">
        <v>544</v>
      </c>
      <c r="G41" s="629">
        <v>28</v>
      </c>
      <c r="H41" s="469">
        <v>28</v>
      </c>
    </row>
    <row r="42" spans="1:8" ht="3" customHeight="1">
      <c r="A42" s="693"/>
      <c r="B42" s="629"/>
      <c r="C42" s="635"/>
      <c r="D42" s="629"/>
      <c r="E42" s="471"/>
      <c r="F42" s="629"/>
      <c r="G42" s="629"/>
      <c r="H42" s="469"/>
    </row>
    <row r="43" spans="1:8" ht="11.25" customHeight="1">
      <c r="A43" s="693" t="s">
        <v>666</v>
      </c>
      <c r="B43" s="629">
        <v>18</v>
      </c>
      <c r="C43" s="635">
        <v>53</v>
      </c>
      <c r="D43" s="629">
        <v>70</v>
      </c>
      <c r="E43" s="471"/>
      <c r="F43" s="629">
        <v>18</v>
      </c>
      <c r="G43" s="629">
        <v>53</v>
      </c>
      <c r="H43" s="469">
        <v>69</v>
      </c>
    </row>
    <row r="44" spans="1:8" ht="8.4499999999999993" customHeight="1">
      <c r="A44" s="622"/>
      <c r="B44" s="623"/>
      <c r="C44" s="644"/>
      <c r="D44" s="623"/>
      <c r="E44" s="468"/>
      <c r="F44" s="623"/>
      <c r="G44" s="623"/>
      <c r="H44" s="470"/>
    </row>
    <row r="45" spans="1:8" ht="11.25" customHeight="1">
      <c r="A45" s="619" t="s">
        <v>98</v>
      </c>
      <c r="B45" s="630">
        <v>1695</v>
      </c>
      <c r="C45" s="645">
        <v>6298</v>
      </c>
      <c r="D45" s="630">
        <v>7988</v>
      </c>
      <c r="E45" s="468"/>
      <c r="F45" s="630">
        <v>1787</v>
      </c>
      <c r="G45" s="630">
        <v>6577</v>
      </c>
      <c r="H45" s="472">
        <v>8560</v>
      </c>
    </row>
    <row r="46" spans="1:8" ht="8.25" customHeight="1">
      <c r="A46" s="622"/>
      <c r="B46" s="623"/>
      <c r="C46" s="644"/>
      <c r="D46" s="623"/>
      <c r="F46" s="623"/>
      <c r="G46" s="623"/>
      <c r="H46" s="624"/>
    </row>
    <row r="47" spans="1:8" ht="11.25" customHeight="1">
      <c r="A47" s="619" t="s">
        <v>99</v>
      </c>
      <c r="B47" s="623"/>
      <c r="C47" s="644"/>
      <c r="D47" s="623"/>
      <c r="F47" s="623"/>
      <c r="G47" s="623"/>
      <c r="H47" s="624"/>
    </row>
    <row r="48" spans="1:8" ht="8.4499999999999993" customHeight="1">
      <c r="A48" s="622"/>
      <c r="B48" s="623"/>
      <c r="C48" s="644"/>
      <c r="D48" s="623"/>
      <c r="F48" s="623"/>
      <c r="G48" s="623"/>
      <c r="H48" s="624"/>
    </row>
    <row r="49" spans="1:8" ht="11.25" customHeight="1">
      <c r="A49" s="631" t="s">
        <v>100</v>
      </c>
      <c r="B49" s="629"/>
      <c r="C49" s="635"/>
      <c r="D49" s="629"/>
      <c r="F49" s="629"/>
      <c r="G49" s="629"/>
      <c r="H49" s="624"/>
    </row>
    <row r="50" spans="1:8" ht="11.25" customHeight="1">
      <c r="A50" s="628" t="s">
        <v>587</v>
      </c>
      <c r="B50" s="623">
        <v>483</v>
      </c>
      <c r="C50" s="644">
        <v>1487</v>
      </c>
      <c r="D50" s="623">
        <v>1970</v>
      </c>
      <c r="F50" s="623">
        <v>466</v>
      </c>
      <c r="G50" s="623">
        <v>1422</v>
      </c>
      <c r="H50" s="624">
        <v>1881</v>
      </c>
    </row>
    <row r="51" spans="1:8" ht="11.25" customHeight="1">
      <c r="A51" s="628" t="s">
        <v>246</v>
      </c>
      <c r="B51" s="623">
        <v>163</v>
      </c>
      <c r="C51" s="644">
        <v>462</v>
      </c>
      <c r="D51" s="623">
        <v>552</v>
      </c>
      <c r="F51" s="623">
        <v>156</v>
      </c>
      <c r="G51" s="623">
        <v>505</v>
      </c>
      <c r="H51" s="624">
        <v>616</v>
      </c>
    </row>
    <row r="52" spans="1:8" ht="11.25" customHeight="1">
      <c r="A52" s="628" t="s">
        <v>667</v>
      </c>
      <c r="B52" s="623"/>
      <c r="C52" s="644"/>
      <c r="D52" s="623"/>
      <c r="F52" s="623"/>
      <c r="G52" s="623"/>
      <c r="H52" s="624"/>
    </row>
    <row r="53" spans="1:8" ht="11.25" customHeight="1">
      <c r="A53" s="694" t="s">
        <v>668</v>
      </c>
      <c r="B53" s="623">
        <v>9</v>
      </c>
      <c r="C53" s="644">
        <v>26</v>
      </c>
      <c r="D53" s="623">
        <v>30</v>
      </c>
      <c r="F53" s="623">
        <v>7</v>
      </c>
      <c r="G53" s="623">
        <v>22</v>
      </c>
      <c r="H53" s="624">
        <v>29</v>
      </c>
    </row>
    <row r="54" spans="1:8" ht="8.4499999999999993" customHeight="1">
      <c r="A54" s="622"/>
      <c r="B54" s="623"/>
      <c r="C54" s="644"/>
      <c r="D54" s="623"/>
      <c r="F54" s="623"/>
      <c r="G54" s="623"/>
      <c r="H54" s="624"/>
    </row>
    <row r="55" spans="1:8" ht="11.25" customHeight="1">
      <c r="A55" s="631" t="s">
        <v>248</v>
      </c>
      <c r="B55" s="623"/>
      <c r="C55" s="644"/>
      <c r="D55" s="623"/>
      <c r="F55" s="623"/>
      <c r="G55" s="623"/>
      <c r="H55" s="624"/>
    </row>
    <row r="56" spans="1:8" ht="11.25" customHeight="1">
      <c r="A56" s="628" t="s">
        <v>102</v>
      </c>
      <c r="B56" s="623">
        <v>597</v>
      </c>
      <c r="C56" s="644">
        <v>1165</v>
      </c>
      <c r="D56" s="623">
        <v>1176</v>
      </c>
      <c r="F56" s="623">
        <v>562</v>
      </c>
      <c r="G56" s="623">
        <v>1100</v>
      </c>
      <c r="H56" s="624">
        <v>1110</v>
      </c>
    </row>
    <row r="57" spans="1:8" ht="11.25" customHeight="1">
      <c r="A57" s="628" t="s">
        <v>103</v>
      </c>
      <c r="B57" s="623">
        <v>43</v>
      </c>
      <c r="C57" s="644">
        <v>129</v>
      </c>
      <c r="D57" s="623">
        <v>172</v>
      </c>
      <c r="F57" s="623">
        <v>21</v>
      </c>
      <c r="G57" s="623">
        <v>64</v>
      </c>
      <c r="H57" s="624">
        <v>85</v>
      </c>
    </row>
    <row r="58" spans="1:8">
      <c r="A58" s="628" t="s">
        <v>104</v>
      </c>
      <c r="B58" s="623">
        <v>27</v>
      </c>
      <c r="C58" s="644">
        <v>81</v>
      </c>
      <c r="D58" s="623">
        <v>108</v>
      </c>
      <c r="F58" s="623">
        <v>13</v>
      </c>
      <c r="G58" s="623">
        <v>40</v>
      </c>
      <c r="H58" s="624">
        <v>54</v>
      </c>
    </row>
    <row r="59" spans="1:8" ht="8.4499999999999993" customHeight="1">
      <c r="A59" s="622"/>
      <c r="B59" s="623"/>
      <c r="C59" s="644"/>
      <c r="D59" s="623"/>
      <c r="F59" s="623"/>
      <c r="G59" s="623"/>
      <c r="H59" s="624"/>
    </row>
    <row r="60" spans="1:8" ht="11.25" customHeight="1">
      <c r="A60" s="631" t="s">
        <v>250</v>
      </c>
      <c r="B60" s="623"/>
      <c r="C60" s="644"/>
      <c r="D60" s="623"/>
      <c r="F60" s="623"/>
      <c r="G60" s="623"/>
      <c r="H60" s="624"/>
    </row>
    <row r="61" spans="1:8" ht="11.25" customHeight="1">
      <c r="A61" s="628" t="s">
        <v>253</v>
      </c>
      <c r="B61" s="623">
        <v>40</v>
      </c>
      <c r="C61" s="644">
        <v>120</v>
      </c>
      <c r="D61" s="623">
        <v>160</v>
      </c>
      <c r="F61" s="623">
        <v>30</v>
      </c>
      <c r="G61" s="623">
        <v>113</v>
      </c>
      <c r="H61" s="624">
        <v>157</v>
      </c>
    </row>
    <row r="62" spans="1:8" ht="11.25" customHeight="1">
      <c r="A62" s="637" t="s">
        <v>671</v>
      </c>
      <c r="B62" s="623">
        <v>36</v>
      </c>
      <c r="C62" s="644">
        <v>113</v>
      </c>
      <c r="D62" s="623">
        <v>161</v>
      </c>
      <c r="F62" s="623">
        <v>34</v>
      </c>
      <c r="G62" s="623">
        <v>113</v>
      </c>
      <c r="H62" s="624">
        <v>147</v>
      </c>
    </row>
    <row r="63" spans="1:8" ht="11.25" customHeight="1">
      <c r="A63" s="637" t="s">
        <v>672</v>
      </c>
      <c r="B63" s="623">
        <v>36</v>
      </c>
      <c r="C63" s="644">
        <v>110</v>
      </c>
      <c r="D63" s="623">
        <v>146</v>
      </c>
      <c r="F63" s="623">
        <v>36</v>
      </c>
      <c r="G63" s="623">
        <v>110</v>
      </c>
      <c r="H63" s="624">
        <v>143</v>
      </c>
    </row>
    <row r="64" spans="1:8" ht="8.4499999999999993" customHeight="1">
      <c r="A64" s="622"/>
      <c r="B64" s="623"/>
      <c r="C64" s="644"/>
      <c r="D64" s="623"/>
      <c r="F64" s="623"/>
      <c r="G64" s="623"/>
      <c r="H64" s="624"/>
    </row>
    <row r="65" spans="1:8">
      <c r="A65" s="631" t="s">
        <v>673</v>
      </c>
      <c r="B65" s="629">
        <v>158</v>
      </c>
      <c r="C65" s="635">
        <v>448</v>
      </c>
      <c r="D65" s="629">
        <v>600</v>
      </c>
      <c r="E65" s="634"/>
      <c r="F65" s="629">
        <v>142</v>
      </c>
      <c r="G65" s="629">
        <v>418</v>
      </c>
      <c r="H65" s="632">
        <v>558</v>
      </c>
    </row>
    <row r="66" spans="1:8" ht="8.4499999999999993" customHeight="1">
      <c r="A66" s="622"/>
      <c r="B66" s="623"/>
      <c r="C66" s="644"/>
      <c r="D66" s="623"/>
      <c r="F66" s="623"/>
      <c r="G66" s="623"/>
      <c r="H66" s="624"/>
    </row>
    <row r="67" spans="1:8" ht="11.25" customHeight="1">
      <c r="A67" s="631" t="s">
        <v>674</v>
      </c>
      <c r="B67" s="629">
        <v>500</v>
      </c>
      <c r="C67" s="635">
        <v>1567</v>
      </c>
      <c r="D67" s="629">
        <v>2011</v>
      </c>
      <c r="E67" s="634"/>
      <c r="F67" s="629">
        <v>469</v>
      </c>
      <c r="G67" s="629">
        <v>1342</v>
      </c>
      <c r="H67" s="632">
        <v>1844</v>
      </c>
    </row>
    <row r="68" spans="1:8" ht="8.4499999999999993" customHeight="1">
      <c r="A68" s="622"/>
      <c r="B68" s="623"/>
      <c r="C68" s="644"/>
      <c r="D68" s="623"/>
      <c r="F68" s="623"/>
      <c r="G68" s="623"/>
      <c r="H68" s="624"/>
    </row>
    <row r="69" spans="1:8" ht="11.25" customHeight="1">
      <c r="A69" s="631" t="s">
        <v>677</v>
      </c>
      <c r="B69" s="623"/>
      <c r="C69" s="644"/>
      <c r="D69" s="623"/>
      <c r="F69" s="623"/>
      <c r="G69" s="623"/>
      <c r="H69" s="624"/>
    </row>
    <row r="70" spans="1:8" ht="11.25" customHeight="1">
      <c r="A70" s="628" t="s">
        <v>263</v>
      </c>
      <c r="B70" s="623">
        <v>83</v>
      </c>
      <c r="C70" s="644">
        <v>262</v>
      </c>
      <c r="D70" s="623">
        <v>314</v>
      </c>
      <c r="F70" s="623">
        <v>92</v>
      </c>
      <c r="G70" s="623">
        <v>268</v>
      </c>
      <c r="H70" s="624">
        <v>422</v>
      </c>
    </row>
    <row r="71" spans="1:8" ht="11.25" customHeight="1">
      <c r="A71" s="628" t="s">
        <v>257</v>
      </c>
      <c r="B71" s="623">
        <v>4</v>
      </c>
      <c r="C71" s="644">
        <v>13</v>
      </c>
      <c r="D71" s="623">
        <v>19</v>
      </c>
      <c r="F71" s="623">
        <v>4</v>
      </c>
      <c r="G71" s="623">
        <v>12</v>
      </c>
      <c r="H71" s="624">
        <v>16</v>
      </c>
    </row>
    <row r="72" spans="1:8" ht="11.25" customHeight="1">
      <c r="A72" s="628" t="s">
        <v>258</v>
      </c>
      <c r="B72" s="623">
        <v>5</v>
      </c>
      <c r="C72" s="644">
        <v>63</v>
      </c>
      <c r="D72" s="623">
        <v>93</v>
      </c>
      <c r="F72" s="623">
        <v>47</v>
      </c>
      <c r="G72" s="623">
        <v>62</v>
      </c>
      <c r="H72" s="624">
        <v>69</v>
      </c>
    </row>
    <row r="73" spans="1:8" s="625" customFormat="1" ht="11.25" customHeight="1">
      <c r="A73" s="628" t="s">
        <v>260</v>
      </c>
      <c r="B73" s="623">
        <v>38</v>
      </c>
      <c r="C73" s="644">
        <v>147</v>
      </c>
      <c r="D73" s="623">
        <v>307</v>
      </c>
      <c r="E73" s="620"/>
      <c r="F73" s="623">
        <v>77</v>
      </c>
      <c r="G73" s="623">
        <v>169</v>
      </c>
      <c r="H73" s="624">
        <v>275</v>
      </c>
    </row>
    <row r="74" spans="1:8" ht="8.4499999999999993" customHeight="1">
      <c r="A74" s="622"/>
      <c r="B74" s="623"/>
      <c r="C74" s="644"/>
      <c r="D74" s="623"/>
      <c r="F74" s="623"/>
      <c r="G74" s="623"/>
      <c r="H74" s="624"/>
    </row>
    <row r="75" spans="1:8" ht="11.25" customHeight="1">
      <c r="A75" s="619" t="s">
        <v>105</v>
      </c>
      <c r="B75" s="630">
        <v>2222</v>
      </c>
      <c r="C75" s="645">
        <v>6191</v>
      </c>
      <c r="D75" s="630">
        <v>7820</v>
      </c>
      <c r="E75" s="638"/>
      <c r="F75" s="630">
        <v>2157</v>
      </c>
      <c r="G75" s="630">
        <v>5760</v>
      </c>
      <c r="H75" s="633">
        <v>7407</v>
      </c>
    </row>
    <row r="76" spans="1:8" ht="8.4499999999999993" customHeight="1">
      <c r="A76" s="641"/>
      <c r="B76" s="473"/>
      <c r="C76" s="473"/>
      <c r="D76" s="473"/>
      <c r="E76" s="615"/>
      <c r="F76" s="473"/>
      <c r="G76" s="473"/>
      <c r="H76" s="474"/>
    </row>
    <row r="77" spans="1:8" s="625" customFormat="1" ht="15.75">
      <c r="A77" s="749" t="s">
        <v>193</v>
      </c>
      <c r="B77" s="749"/>
      <c r="C77" s="749"/>
      <c r="D77" s="749"/>
      <c r="E77" s="749"/>
      <c r="F77" s="749"/>
      <c r="G77" s="749"/>
      <c r="H77" s="749"/>
    </row>
    <row r="78" spans="1:8" s="625" customFormat="1">
      <c r="A78" s="750" t="s">
        <v>184</v>
      </c>
      <c r="B78" s="750"/>
      <c r="C78" s="750"/>
      <c r="D78" s="750"/>
      <c r="E78" s="750"/>
      <c r="F78" s="750"/>
      <c r="G78" s="750"/>
      <c r="H78" s="750"/>
    </row>
    <row r="79" spans="1:8" s="625" customFormat="1" ht="3" customHeight="1">
      <c r="A79" s="641"/>
      <c r="B79" s="641"/>
      <c r="C79" s="641"/>
      <c r="D79" s="641"/>
      <c r="E79" s="616"/>
      <c r="F79" s="616"/>
      <c r="G79" s="616"/>
      <c r="H79" s="642"/>
    </row>
    <row r="80" spans="1:8" s="625" customFormat="1" ht="13.5" customHeight="1">
      <c r="A80" s="643"/>
      <c r="B80" s="748" t="s">
        <v>541</v>
      </c>
      <c r="C80" s="748"/>
      <c r="D80" s="748"/>
      <c r="E80" s="639"/>
      <c r="F80" s="748" t="s">
        <v>526</v>
      </c>
      <c r="G80" s="748"/>
      <c r="H80" s="748"/>
    </row>
    <row r="81" spans="1:8" s="625" customFormat="1" ht="25.5">
      <c r="A81" s="622"/>
      <c r="B81" s="428" t="s">
        <v>545</v>
      </c>
      <c r="C81" s="648" t="s">
        <v>548</v>
      </c>
      <c r="D81" s="428" t="s">
        <v>660</v>
      </c>
      <c r="E81" s="408"/>
      <c r="F81" s="428" t="s">
        <v>545</v>
      </c>
      <c r="G81" s="428" t="s">
        <v>548</v>
      </c>
      <c r="H81" s="435" t="s">
        <v>661</v>
      </c>
    </row>
    <row r="82" spans="1:8" s="625" customFormat="1">
      <c r="A82" s="622"/>
      <c r="B82" s="416" t="s">
        <v>0</v>
      </c>
      <c r="C82" s="396" t="s">
        <v>0</v>
      </c>
      <c r="D82" s="416" t="s">
        <v>0</v>
      </c>
      <c r="E82" s="419"/>
      <c r="F82" s="416" t="s">
        <v>0</v>
      </c>
      <c r="G82" s="416" t="s">
        <v>0</v>
      </c>
      <c r="H82" s="416" t="s">
        <v>0</v>
      </c>
    </row>
    <row r="83" spans="1:8" ht="11.25" customHeight="1">
      <c r="A83" s="619" t="s">
        <v>106</v>
      </c>
      <c r="B83" s="619"/>
      <c r="C83" s="646"/>
      <c r="D83" s="619"/>
      <c r="H83" s="626"/>
    </row>
    <row r="84" spans="1:8" ht="8.4499999999999993" customHeight="1">
      <c r="A84" s="622"/>
      <c r="B84" s="623"/>
      <c r="C84" s="644"/>
      <c r="D84" s="623"/>
      <c r="F84" s="623"/>
      <c r="G84" s="623"/>
      <c r="H84" s="624"/>
    </row>
    <row r="85" spans="1:8" ht="11.25" customHeight="1">
      <c r="A85" s="631" t="s">
        <v>248</v>
      </c>
      <c r="B85" s="631"/>
      <c r="C85" s="647"/>
      <c r="D85" s="622"/>
      <c r="H85" s="626"/>
    </row>
    <row r="86" spans="1:8" ht="11.25" customHeight="1">
      <c r="A86" s="628" t="s">
        <v>102</v>
      </c>
      <c r="B86" s="623">
        <v>12</v>
      </c>
      <c r="C86" s="644">
        <v>12</v>
      </c>
      <c r="D86" s="623">
        <v>17</v>
      </c>
      <c r="F86" s="623">
        <v>4</v>
      </c>
      <c r="G86" s="623">
        <v>13</v>
      </c>
      <c r="H86" s="624">
        <v>15</v>
      </c>
    </row>
    <row r="87" spans="1:8" ht="8.4499999999999993" customHeight="1">
      <c r="A87" s="622"/>
      <c r="B87" s="623"/>
      <c r="C87" s="644"/>
      <c r="D87" s="623"/>
      <c r="F87" s="623"/>
      <c r="G87" s="623"/>
      <c r="H87" s="624"/>
    </row>
    <row r="88" spans="1:8" ht="11.25" customHeight="1">
      <c r="A88" s="631" t="s">
        <v>676</v>
      </c>
      <c r="B88" s="623"/>
      <c r="C88" s="644"/>
      <c r="D88" s="623"/>
      <c r="E88" s="640"/>
      <c r="F88" s="623"/>
      <c r="G88" s="623"/>
      <c r="H88" s="624"/>
    </row>
    <row r="89" spans="1:8" ht="11.25" customHeight="1">
      <c r="A89" s="628" t="s">
        <v>257</v>
      </c>
      <c r="B89" s="623" t="s">
        <v>544</v>
      </c>
      <c r="C89" s="644">
        <v>15</v>
      </c>
      <c r="D89" s="623">
        <v>145</v>
      </c>
      <c r="F89" s="623" t="s">
        <v>544</v>
      </c>
      <c r="G89" s="623">
        <v>102</v>
      </c>
      <c r="H89" s="624">
        <v>163</v>
      </c>
    </row>
    <row r="90" spans="1:8" ht="11.25" customHeight="1">
      <c r="A90" s="628" t="s">
        <v>258</v>
      </c>
      <c r="B90" s="623">
        <v>61</v>
      </c>
      <c r="C90" s="644">
        <v>95</v>
      </c>
      <c r="D90" s="623">
        <v>224</v>
      </c>
      <c r="F90" s="623">
        <v>15</v>
      </c>
      <c r="G90" s="623">
        <v>141</v>
      </c>
      <c r="H90" s="624">
        <v>698</v>
      </c>
    </row>
    <row r="91" spans="1:8" ht="11.25" customHeight="1">
      <c r="A91" s="628" t="s">
        <v>31</v>
      </c>
      <c r="B91" s="623">
        <v>8</v>
      </c>
      <c r="C91" s="644">
        <v>10</v>
      </c>
      <c r="D91" s="623">
        <v>14</v>
      </c>
      <c r="F91" s="623">
        <v>3</v>
      </c>
      <c r="G91" s="623">
        <v>12</v>
      </c>
      <c r="H91" s="624">
        <v>18</v>
      </c>
    </row>
    <row r="92" spans="1:8" ht="8.4499999999999993" customHeight="1">
      <c r="A92" s="622"/>
      <c r="B92" s="625"/>
      <c r="C92" s="695"/>
      <c r="D92" s="623"/>
      <c r="F92" s="623"/>
      <c r="G92" s="623"/>
      <c r="H92" s="624"/>
    </row>
    <row r="93" spans="1:8" ht="11.25" customHeight="1">
      <c r="A93" s="619" t="s">
        <v>107</v>
      </c>
      <c r="B93" s="630">
        <v>80</v>
      </c>
      <c r="C93" s="645">
        <v>132</v>
      </c>
      <c r="D93" s="630">
        <v>399</v>
      </c>
      <c r="E93" s="638"/>
      <c r="F93" s="630">
        <v>22</v>
      </c>
      <c r="G93" s="630">
        <v>268</v>
      </c>
      <c r="H93" s="633">
        <v>895</v>
      </c>
    </row>
    <row r="94" spans="1:8" ht="8.4499999999999993" customHeight="1">
      <c r="A94" s="622"/>
      <c r="B94" s="623"/>
      <c r="C94" s="644"/>
      <c r="D94" s="623"/>
      <c r="F94" s="623"/>
      <c r="G94" s="623"/>
      <c r="H94" s="624"/>
    </row>
    <row r="95" spans="1:8" ht="11.25" customHeight="1">
      <c r="A95" s="619" t="s">
        <v>108</v>
      </c>
      <c r="B95" s="630">
        <v>4141</v>
      </c>
      <c r="C95" s="645">
        <v>15687</v>
      </c>
      <c r="D95" s="630">
        <v>22158</v>
      </c>
      <c r="E95" s="638"/>
      <c r="F95" s="630">
        <v>5553</v>
      </c>
      <c r="G95" s="630">
        <v>16293</v>
      </c>
      <c r="H95" s="633">
        <v>21583</v>
      </c>
    </row>
    <row r="96" spans="1:8" ht="8.4499999999999993" customHeight="1">
      <c r="A96" s="622"/>
      <c r="B96" s="623"/>
      <c r="C96" s="644"/>
      <c r="D96" s="623"/>
      <c r="F96" s="623"/>
      <c r="G96" s="623"/>
      <c r="H96" s="624"/>
    </row>
    <row r="97" spans="1:8" ht="11.25" customHeight="1">
      <c r="A97" s="619" t="s">
        <v>109</v>
      </c>
      <c r="B97" s="630">
        <v>114</v>
      </c>
      <c r="C97" s="645">
        <v>345</v>
      </c>
      <c r="D97" s="630">
        <v>547</v>
      </c>
      <c r="E97" s="638"/>
      <c r="F97" s="630">
        <v>151</v>
      </c>
      <c r="G97" s="630">
        <v>394</v>
      </c>
      <c r="H97" s="633">
        <v>635</v>
      </c>
    </row>
    <row r="98" spans="1:8" ht="8.4499999999999993" customHeight="1">
      <c r="A98" s="622"/>
      <c r="B98" s="623"/>
      <c r="C98" s="644"/>
      <c r="D98" s="623"/>
      <c r="F98" s="623"/>
      <c r="G98" s="623"/>
      <c r="H98" s="624"/>
    </row>
    <row r="99" spans="1:8" ht="11.25" customHeight="1">
      <c r="A99" s="619" t="s">
        <v>113</v>
      </c>
      <c r="B99" s="630">
        <v>1496</v>
      </c>
      <c r="C99" s="645">
        <v>3931</v>
      </c>
      <c r="D99" s="630">
        <v>5558</v>
      </c>
      <c r="E99" s="638"/>
      <c r="F99" s="630">
        <v>877</v>
      </c>
      <c r="G99" s="630">
        <v>3003</v>
      </c>
      <c r="H99" s="633">
        <v>4126</v>
      </c>
    </row>
    <row r="100" spans="1:8" ht="8.4499999999999993" customHeight="1">
      <c r="A100" s="622"/>
      <c r="B100" s="623"/>
      <c r="C100" s="644"/>
      <c r="D100" s="623"/>
      <c r="F100" s="623"/>
      <c r="G100" s="623"/>
      <c r="H100" s="624"/>
    </row>
    <row r="101" spans="1:8" ht="11.25" customHeight="1">
      <c r="A101" s="619" t="s">
        <v>114</v>
      </c>
      <c r="B101" s="623"/>
      <c r="C101" s="644"/>
      <c r="D101" s="623"/>
      <c r="E101" s="640"/>
      <c r="F101" s="623"/>
      <c r="G101" s="623"/>
      <c r="H101" s="624"/>
    </row>
    <row r="102" spans="1:8" ht="11.25" customHeight="1">
      <c r="A102" s="628" t="s">
        <v>115</v>
      </c>
      <c r="B102" s="623">
        <v>24</v>
      </c>
      <c r="C102" s="644">
        <v>74</v>
      </c>
      <c r="D102" s="623">
        <v>95</v>
      </c>
      <c r="E102" s="649"/>
      <c r="F102" s="623">
        <v>36</v>
      </c>
      <c r="G102" s="623">
        <v>71</v>
      </c>
      <c r="H102" s="624">
        <v>92</v>
      </c>
    </row>
    <row r="103" spans="1:8" ht="11.25" customHeight="1">
      <c r="A103" s="628" t="s">
        <v>116</v>
      </c>
      <c r="B103" s="623">
        <v>46</v>
      </c>
      <c r="C103" s="644">
        <v>141</v>
      </c>
      <c r="D103" s="623">
        <v>206</v>
      </c>
      <c r="E103" s="649"/>
      <c r="F103" s="623">
        <v>47</v>
      </c>
      <c r="G103" s="623">
        <v>148</v>
      </c>
      <c r="H103" s="624">
        <v>206</v>
      </c>
    </row>
    <row r="104" spans="1:8" ht="11.25" customHeight="1">
      <c r="A104" s="628" t="s">
        <v>117</v>
      </c>
      <c r="B104" s="623">
        <v>191</v>
      </c>
      <c r="C104" s="644">
        <v>489</v>
      </c>
      <c r="D104" s="623">
        <v>743</v>
      </c>
      <c r="E104" s="649"/>
      <c r="F104" s="623">
        <v>159</v>
      </c>
      <c r="G104" s="623">
        <v>523</v>
      </c>
      <c r="H104" s="624">
        <v>813</v>
      </c>
    </row>
    <row r="105" spans="1:8" ht="11.25" customHeight="1">
      <c r="A105" s="619" t="s">
        <v>118</v>
      </c>
      <c r="B105" s="630">
        <v>262</v>
      </c>
      <c r="C105" s="645">
        <v>704</v>
      </c>
      <c r="D105" s="630">
        <v>1044</v>
      </c>
      <c r="E105" s="638"/>
      <c r="F105" s="630">
        <v>242</v>
      </c>
      <c r="G105" s="630">
        <v>742</v>
      </c>
      <c r="H105" s="633">
        <v>1110</v>
      </c>
    </row>
    <row r="106" spans="1:8" ht="8.4499999999999993" customHeight="1">
      <c r="A106" s="622"/>
      <c r="B106" s="623"/>
      <c r="C106" s="644"/>
      <c r="D106" s="623"/>
      <c r="F106" s="623"/>
      <c r="G106" s="623"/>
      <c r="H106" s="624"/>
    </row>
    <row r="107" spans="1:8" ht="11.25" customHeight="1">
      <c r="A107" s="619" t="s">
        <v>119</v>
      </c>
      <c r="B107" s="630">
        <v>10011</v>
      </c>
      <c r="C107" s="645">
        <v>33289</v>
      </c>
      <c r="D107" s="630">
        <v>45515</v>
      </c>
      <c r="E107" s="638"/>
      <c r="F107" s="630">
        <v>10788</v>
      </c>
      <c r="G107" s="630">
        <v>33035</v>
      </c>
      <c r="H107" s="633">
        <v>44316</v>
      </c>
    </row>
    <row r="108" spans="1:8">
      <c r="B108" s="625"/>
    </row>
    <row r="109" spans="1:8" ht="13.5">
      <c r="A109" s="379" t="s">
        <v>678</v>
      </c>
      <c r="B109" s="431"/>
      <c r="C109" s="429"/>
      <c r="D109" s="406"/>
      <c r="E109" s="406"/>
      <c r="F109" s="406"/>
      <c r="G109" s="406"/>
      <c r="H109" s="418"/>
    </row>
    <row r="110" spans="1:8" ht="13.5">
      <c r="A110" s="379" t="s">
        <v>679</v>
      </c>
      <c r="B110" s="366"/>
      <c r="C110" s="429"/>
      <c r="D110" s="429"/>
      <c r="E110" s="429"/>
      <c r="F110" s="429"/>
      <c r="G110" s="429"/>
      <c r="H110" s="427"/>
    </row>
    <row r="111" spans="1:8" ht="13.5">
      <c r="A111" s="434" t="s">
        <v>651</v>
      </c>
      <c r="B111" s="467"/>
      <c r="C111" s="414"/>
      <c r="D111" s="414"/>
      <c r="E111" s="414"/>
      <c r="F111" s="414"/>
      <c r="G111" s="414"/>
      <c r="H111" s="410"/>
    </row>
  </sheetData>
  <mergeCells count="8">
    <mergeCell ref="B80:D80"/>
    <mergeCell ref="F80:H80"/>
    <mergeCell ref="A2:H2"/>
    <mergeCell ref="A3:H3"/>
    <mergeCell ref="B5:D5"/>
    <mergeCell ref="F5:H5"/>
    <mergeCell ref="A77:H77"/>
    <mergeCell ref="A78:H78"/>
  </mergeCells>
  <pageMargins left="0.6" right="0.35" top="0.47" bottom="0.77" header="0.18" footer="0.5"/>
  <pageSetup paperSize="9" fitToHeight="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19"/>
  <sheetViews>
    <sheetView showGridLines="0" zoomScaleNormal="100" workbookViewId="0"/>
  </sheetViews>
  <sheetFormatPr defaultRowHeight="11.25"/>
  <cols>
    <col min="1" max="1" width="60.7109375" style="665" customWidth="1"/>
    <col min="2" max="5" width="10.7109375" style="662" customWidth="1"/>
    <col min="6" max="6" width="18.42578125" style="662" customWidth="1"/>
    <col min="7" max="7" width="19.85546875" style="662" customWidth="1"/>
    <col min="8" max="8" width="16.85546875" style="662" customWidth="1"/>
    <col min="9" max="16384" width="9.140625" style="662"/>
  </cols>
  <sheetData>
    <row r="1" spans="1:14" ht="12.75">
      <c r="A1" s="663" t="s">
        <v>815</v>
      </c>
    </row>
    <row r="2" spans="1:14" ht="15.75">
      <c r="A2" s="751" t="s">
        <v>682</v>
      </c>
      <c r="B2" s="751"/>
      <c r="C2" s="751"/>
      <c r="D2" s="682"/>
      <c r="E2" s="682"/>
      <c r="F2" s="682"/>
      <c r="G2" s="682"/>
      <c r="H2" s="682"/>
      <c r="I2" s="682"/>
      <c r="J2" s="682"/>
      <c r="K2" s="682"/>
    </row>
    <row r="3" spans="1:14" ht="3.75" customHeight="1">
      <c r="J3" s="654"/>
      <c r="K3" s="654"/>
      <c r="L3" s="654"/>
      <c r="M3" s="654"/>
      <c r="N3" s="654"/>
    </row>
    <row r="4" spans="1:14" ht="3" customHeight="1">
      <c r="J4" s="654"/>
      <c r="K4" s="654"/>
      <c r="L4" s="654"/>
      <c r="M4" s="654"/>
      <c r="N4" s="654"/>
    </row>
    <row r="5" spans="1:14">
      <c r="A5" s="752"/>
      <c r="B5" s="475">
        <v>2017</v>
      </c>
      <c r="C5" s="476">
        <v>2016</v>
      </c>
      <c r="D5" s="476" t="s">
        <v>683</v>
      </c>
      <c r="E5" s="477"/>
      <c r="J5" s="654"/>
      <c r="K5" s="654"/>
      <c r="L5" s="654"/>
      <c r="M5" s="654"/>
      <c r="N5" s="654"/>
    </row>
    <row r="6" spans="1:14">
      <c r="A6" s="753"/>
      <c r="B6" s="669" t="s">
        <v>0</v>
      </c>
      <c r="C6" s="681" t="s">
        <v>0</v>
      </c>
      <c r="D6" s="681" t="s">
        <v>0</v>
      </c>
      <c r="E6" s="681"/>
      <c r="J6" s="654"/>
      <c r="K6" s="654"/>
      <c r="L6" s="654"/>
      <c r="M6" s="654"/>
      <c r="N6" s="654"/>
    </row>
    <row r="7" spans="1:14">
      <c r="A7" s="478" t="s">
        <v>684</v>
      </c>
      <c r="B7" s="687"/>
      <c r="C7" s="680"/>
      <c r="D7" s="680"/>
      <c r="E7" s="680"/>
      <c r="J7" s="654"/>
      <c r="K7" s="654"/>
      <c r="L7" s="654"/>
      <c r="M7" s="654"/>
      <c r="N7" s="654"/>
    </row>
    <row r="8" spans="1:14" ht="3" customHeight="1">
      <c r="B8" s="687"/>
      <c r="C8" s="680"/>
      <c r="D8" s="680"/>
      <c r="E8" s="680"/>
      <c r="J8" s="654"/>
      <c r="K8" s="654"/>
      <c r="L8" s="654"/>
      <c r="M8" s="654"/>
      <c r="N8" s="654"/>
    </row>
    <row r="9" spans="1:14">
      <c r="A9" s="665" t="s">
        <v>685</v>
      </c>
      <c r="B9" s="479">
        <v>-13401</v>
      </c>
      <c r="C9" s="480">
        <v>-13014</v>
      </c>
      <c r="D9" s="480">
        <v>-387</v>
      </c>
      <c r="E9" s="480"/>
      <c r="J9" s="654"/>
      <c r="K9" s="654"/>
      <c r="L9" s="654"/>
      <c r="M9" s="654"/>
      <c r="N9" s="654"/>
    </row>
    <row r="10" spans="1:14">
      <c r="A10" s="665" t="s">
        <v>686</v>
      </c>
      <c r="B10" s="481">
        <v>13096</v>
      </c>
      <c r="C10" s="480">
        <v>12561</v>
      </c>
      <c r="D10" s="480">
        <v>535</v>
      </c>
      <c r="E10" s="480"/>
      <c r="J10" s="654"/>
      <c r="K10" s="654"/>
      <c r="L10" s="654"/>
      <c r="M10" s="654"/>
      <c r="N10" s="654"/>
    </row>
    <row r="11" spans="1:14">
      <c r="A11" s="665" t="s">
        <v>687</v>
      </c>
      <c r="B11" s="481">
        <v>-41</v>
      </c>
      <c r="C11" s="480">
        <v>-11</v>
      </c>
      <c r="D11" s="480">
        <v>-30</v>
      </c>
      <c r="E11" s="480"/>
      <c r="J11" s="654"/>
      <c r="K11" s="654"/>
      <c r="L11" s="654"/>
      <c r="M11" s="654"/>
      <c r="N11" s="654"/>
    </row>
    <row r="12" spans="1:14">
      <c r="A12" s="478" t="s">
        <v>634</v>
      </c>
      <c r="B12" s="482">
        <v>-346</v>
      </c>
      <c r="C12" s="483">
        <v>-464</v>
      </c>
      <c r="D12" s="483">
        <v>118</v>
      </c>
      <c r="E12" s="480"/>
      <c r="J12" s="654"/>
      <c r="K12" s="654"/>
      <c r="L12" s="654"/>
      <c r="M12" s="654"/>
      <c r="N12" s="654"/>
    </row>
    <row r="13" spans="1:14">
      <c r="A13" s="664"/>
      <c r="B13" s="484"/>
      <c r="C13" s="480"/>
      <c r="D13" s="480"/>
      <c r="E13" s="480"/>
      <c r="J13" s="654"/>
      <c r="K13" s="654"/>
      <c r="L13" s="654"/>
      <c r="M13" s="654"/>
      <c r="N13" s="654"/>
    </row>
    <row r="14" spans="1:14">
      <c r="A14" s="664" t="s">
        <v>688</v>
      </c>
      <c r="B14" s="485">
        <v>5744</v>
      </c>
      <c r="C14" s="480">
        <v>3158</v>
      </c>
      <c r="D14" s="480">
        <v>2586</v>
      </c>
      <c r="E14" s="480"/>
      <c r="J14" s="654"/>
      <c r="K14" s="654"/>
      <c r="L14" s="654"/>
      <c r="M14" s="654"/>
      <c r="N14" s="654"/>
    </row>
    <row r="15" spans="1:14">
      <c r="A15" s="486" t="s">
        <v>689</v>
      </c>
      <c r="B15" s="487">
        <v>5397</v>
      </c>
      <c r="C15" s="698">
        <v>3620</v>
      </c>
      <c r="D15" s="480">
        <v>1777</v>
      </c>
      <c r="E15" s="480"/>
      <c r="J15" s="654"/>
      <c r="K15" s="654"/>
      <c r="L15" s="654"/>
      <c r="M15" s="654"/>
      <c r="N15" s="654"/>
    </row>
    <row r="16" spans="1:14" ht="12.75">
      <c r="A16" s="488"/>
      <c r="B16" s="656"/>
      <c r="C16" s="656"/>
      <c r="D16" s="656"/>
      <c r="E16" s="656"/>
      <c r="J16" s="654"/>
      <c r="K16" s="489"/>
      <c r="L16" s="489"/>
      <c r="M16" s="654"/>
      <c r="N16" s="654"/>
    </row>
    <row r="17" spans="1:14" ht="43.5" customHeight="1">
      <c r="A17" s="754" t="s">
        <v>816</v>
      </c>
      <c r="B17" s="754"/>
      <c r="C17" s="754"/>
      <c r="D17" s="754"/>
      <c r="J17" s="654"/>
      <c r="K17" s="654"/>
      <c r="L17" s="654"/>
      <c r="M17" s="654"/>
      <c r="N17" s="654"/>
    </row>
    <row r="18" spans="1:14">
      <c r="A18" s="755" t="s">
        <v>817</v>
      </c>
      <c r="B18" s="755"/>
      <c r="C18" s="755"/>
      <c r="D18" s="755"/>
      <c r="J18" s="654"/>
      <c r="K18" s="654"/>
      <c r="L18" s="654"/>
      <c r="M18" s="654"/>
      <c r="N18" s="654"/>
    </row>
    <row r="19" spans="1:14">
      <c r="A19" s="386" t="s">
        <v>644</v>
      </c>
      <c r="B19" s="686"/>
      <c r="C19" s="686"/>
      <c r="D19" s="686"/>
    </row>
  </sheetData>
  <mergeCells count="4">
    <mergeCell ref="A2:C2"/>
    <mergeCell ref="A5:A6"/>
    <mergeCell ref="A17:D17"/>
    <mergeCell ref="A18:D18"/>
  </mergeCell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G57"/>
  <sheetViews>
    <sheetView showGridLines="0" zoomScaleNormal="100" workbookViewId="0"/>
  </sheetViews>
  <sheetFormatPr defaultRowHeight="11.25"/>
  <cols>
    <col min="1" max="1" width="60.7109375" style="665" customWidth="1"/>
    <col min="2" max="4" width="9.7109375" style="662" customWidth="1"/>
    <col min="5" max="5" width="14.140625" style="662" bestFit="1" customWidth="1"/>
    <col min="6" max="6" width="9.140625" style="662"/>
    <col min="7" max="7" width="14.5703125" style="662" bestFit="1" customWidth="1"/>
    <col min="8" max="16384" width="9.140625" style="662"/>
  </cols>
  <sheetData>
    <row r="1" spans="1:7" ht="12.75">
      <c r="A1" s="663" t="s">
        <v>818</v>
      </c>
    </row>
    <row r="2" spans="1:7" ht="15.75">
      <c r="A2" s="751" t="s">
        <v>691</v>
      </c>
      <c r="B2" s="751"/>
      <c r="C2" s="751"/>
      <c r="D2" s="682"/>
      <c r="E2" s="682"/>
    </row>
    <row r="3" spans="1:7" ht="12.75">
      <c r="A3" s="756" t="s">
        <v>549</v>
      </c>
      <c r="B3" s="756"/>
      <c r="C3" s="756"/>
      <c r="D3" s="677"/>
      <c r="E3" s="677"/>
    </row>
    <row r="4" spans="1:7" ht="3" customHeight="1"/>
    <row r="5" spans="1:7">
      <c r="A5" s="752"/>
      <c r="B5" s="491">
        <v>2017</v>
      </c>
      <c r="C5" s="476">
        <v>2016</v>
      </c>
      <c r="D5" s="697" t="s">
        <v>683</v>
      </c>
      <c r="E5" s="492"/>
    </row>
    <row r="6" spans="1:7">
      <c r="A6" s="753"/>
      <c r="B6" s="661" t="s">
        <v>0</v>
      </c>
      <c r="C6" s="681" t="s">
        <v>0</v>
      </c>
      <c r="D6" s="681" t="s">
        <v>0</v>
      </c>
      <c r="E6" s="681"/>
    </row>
    <row r="7" spans="1:7">
      <c r="A7" s="493" t="s">
        <v>64</v>
      </c>
      <c r="B7" s="678"/>
      <c r="C7" s="680"/>
    </row>
    <row r="8" spans="1:7">
      <c r="A8" s="494" t="s">
        <v>692</v>
      </c>
      <c r="B8" s="687"/>
      <c r="C8" s="680"/>
    </row>
    <row r="9" spans="1:7">
      <c r="A9" s="668" t="s">
        <v>9</v>
      </c>
      <c r="B9" s="495">
        <v>5143</v>
      </c>
      <c r="C9" s="480">
        <v>5456</v>
      </c>
      <c r="D9" s="660">
        <v>-313</v>
      </c>
      <c r="E9" s="659"/>
    </row>
    <row r="10" spans="1:7">
      <c r="A10" s="668" t="s">
        <v>693</v>
      </c>
      <c r="B10" s="495">
        <v>1953</v>
      </c>
      <c r="C10" s="480">
        <v>1956</v>
      </c>
      <c r="D10" s="660">
        <v>-3</v>
      </c>
      <c r="E10" s="659"/>
    </row>
    <row r="11" spans="1:7">
      <c r="A11" s="668" t="s">
        <v>694</v>
      </c>
      <c r="B11" s="495">
        <v>701</v>
      </c>
      <c r="C11" s="480">
        <v>949</v>
      </c>
      <c r="D11" s="660">
        <v>-248</v>
      </c>
      <c r="E11" s="659"/>
    </row>
    <row r="12" spans="1:7">
      <c r="A12" s="668" t="s">
        <v>695</v>
      </c>
      <c r="B12" s="495">
        <v>4555</v>
      </c>
      <c r="C12" s="480">
        <v>3987</v>
      </c>
      <c r="D12" s="660">
        <v>568</v>
      </c>
      <c r="E12" s="496"/>
    </row>
    <row r="13" spans="1:7">
      <c r="A13" s="668" t="s">
        <v>31</v>
      </c>
      <c r="B13" s="495">
        <v>287</v>
      </c>
      <c r="C13" s="480">
        <v>264</v>
      </c>
      <c r="D13" s="660">
        <v>23</v>
      </c>
      <c r="E13" s="659"/>
      <c r="G13" s="490"/>
    </row>
    <row r="14" spans="1:7">
      <c r="A14" s="494" t="s">
        <v>696</v>
      </c>
      <c r="B14" s="699">
        <v>12639</v>
      </c>
      <c r="C14" s="698">
        <v>12612</v>
      </c>
      <c r="D14" s="700">
        <v>27</v>
      </c>
      <c r="E14" s="657"/>
      <c r="G14" s="684"/>
    </row>
    <row r="15" spans="1:7" ht="3" customHeight="1">
      <c r="A15" s="655"/>
      <c r="B15" s="495"/>
      <c r="C15" s="480"/>
      <c r="D15" s="660" t="s">
        <v>544</v>
      </c>
      <c r="E15" s="659"/>
    </row>
    <row r="16" spans="1:7">
      <c r="A16" s="494" t="s">
        <v>697</v>
      </c>
      <c r="B16" s="495"/>
      <c r="C16" s="480"/>
      <c r="D16" s="660"/>
    </row>
    <row r="17" spans="1:5">
      <c r="A17" s="668" t="s">
        <v>698</v>
      </c>
      <c r="B17" s="495">
        <v>47</v>
      </c>
      <c r="C17" s="480">
        <v>5</v>
      </c>
      <c r="D17" s="660">
        <v>42</v>
      </c>
      <c r="E17" s="659"/>
    </row>
    <row r="18" spans="1:5">
      <c r="A18" s="668" t="s">
        <v>699</v>
      </c>
      <c r="B18" s="495"/>
      <c r="C18" s="480"/>
      <c r="D18" s="660"/>
      <c r="E18" s="659"/>
    </row>
    <row r="19" spans="1:5">
      <c r="A19" s="497" t="s">
        <v>700</v>
      </c>
      <c r="B19" s="495">
        <v>1</v>
      </c>
      <c r="C19" s="480">
        <v>1</v>
      </c>
      <c r="D19" s="660" t="s">
        <v>544</v>
      </c>
      <c r="E19" s="659"/>
    </row>
    <row r="20" spans="1:5">
      <c r="A20" s="498" t="s">
        <v>701</v>
      </c>
      <c r="B20" s="495">
        <v>10</v>
      </c>
      <c r="C20" s="480">
        <v>20</v>
      </c>
      <c r="D20" s="660">
        <v>-10</v>
      </c>
      <c r="E20" s="659"/>
    </row>
    <row r="21" spans="1:5">
      <c r="A21" s="668" t="s">
        <v>17</v>
      </c>
      <c r="B21" s="495">
        <v>5100</v>
      </c>
      <c r="C21" s="480">
        <v>5100</v>
      </c>
      <c r="D21" s="660" t="s">
        <v>544</v>
      </c>
      <c r="E21" s="659"/>
    </row>
    <row r="22" spans="1:5">
      <c r="A22" s="494" t="s">
        <v>702</v>
      </c>
      <c r="B22" s="699">
        <v>5158</v>
      </c>
      <c r="C22" s="698">
        <v>5126</v>
      </c>
      <c r="D22" s="700">
        <v>32</v>
      </c>
      <c r="E22" s="657"/>
    </row>
    <row r="23" spans="1:5" ht="3" customHeight="1">
      <c r="A23" s="655"/>
      <c r="B23" s="495"/>
      <c r="C23" s="480"/>
      <c r="D23" s="660" t="s">
        <v>544</v>
      </c>
      <c r="E23" s="659"/>
    </row>
    <row r="24" spans="1:5">
      <c r="A24" s="493" t="s">
        <v>703</v>
      </c>
      <c r="B24" s="499">
        <v>17797</v>
      </c>
      <c r="C24" s="483">
        <v>17738</v>
      </c>
      <c r="D24" s="670">
        <v>59</v>
      </c>
      <c r="E24" s="671"/>
    </row>
    <row r="25" spans="1:5" ht="3" customHeight="1">
      <c r="A25" s="655"/>
      <c r="B25" s="495"/>
      <c r="C25" s="480"/>
      <c r="D25" s="660" t="s">
        <v>544</v>
      </c>
      <c r="E25" s="659"/>
    </row>
    <row r="26" spans="1:5">
      <c r="A26" s="493" t="s">
        <v>704</v>
      </c>
      <c r="B26" s="495"/>
      <c r="C26" s="480"/>
      <c r="D26" s="660"/>
      <c r="E26" s="659"/>
    </row>
    <row r="27" spans="1:5">
      <c r="A27" s="494" t="s">
        <v>705</v>
      </c>
      <c r="B27" s="495"/>
      <c r="C27" s="480"/>
      <c r="D27" s="660"/>
      <c r="E27" s="659"/>
    </row>
    <row r="28" spans="1:5">
      <c r="A28" s="668" t="s">
        <v>706</v>
      </c>
      <c r="B28" s="495">
        <v>1887</v>
      </c>
      <c r="C28" s="480">
        <v>1765</v>
      </c>
      <c r="D28" s="660">
        <v>122</v>
      </c>
      <c r="E28" s="659"/>
    </row>
    <row r="29" spans="1:5">
      <c r="A29" s="668" t="s">
        <v>707</v>
      </c>
      <c r="B29" s="495">
        <v>14763</v>
      </c>
      <c r="C29" s="480">
        <v>14756</v>
      </c>
      <c r="D29" s="660">
        <v>7</v>
      </c>
      <c r="E29" s="659"/>
    </row>
    <row r="30" spans="1:5">
      <c r="A30" s="668" t="s">
        <v>708</v>
      </c>
      <c r="B30" s="495">
        <v>7</v>
      </c>
      <c r="C30" s="480">
        <v>10</v>
      </c>
      <c r="D30" s="660">
        <v>-3</v>
      </c>
      <c r="E30" s="659"/>
    </row>
    <row r="31" spans="1:5">
      <c r="A31" s="494" t="s">
        <v>709</v>
      </c>
      <c r="B31" s="699">
        <v>16657</v>
      </c>
      <c r="C31" s="698">
        <v>16532</v>
      </c>
      <c r="D31" s="700">
        <v>126</v>
      </c>
      <c r="E31" s="657"/>
    </row>
    <row r="32" spans="1:5" ht="3" customHeight="1">
      <c r="A32" s="655"/>
      <c r="B32" s="495"/>
      <c r="C32" s="480"/>
      <c r="D32" s="660" t="s">
        <v>544</v>
      </c>
      <c r="E32" s="659"/>
    </row>
    <row r="33" spans="1:5">
      <c r="A33" s="494" t="s">
        <v>710</v>
      </c>
      <c r="B33" s="495"/>
      <c r="C33" s="480"/>
      <c r="D33" s="660"/>
      <c r="E33" s="659"/>
    </row>
    <row r="34" spans="1:5">
      <c r="A34" s="668" t="s">
        <v>706</v>
      </c>
      <c r="B34" s="495">
        <v>239</v>
      </c>
      <c r="C34" s="480">
        <v>242</v>
      </c>
      <c r="D34" s="660">
        <v>-3</v>
      </c>
      <c r="E34" s="659"/>
    </row>
    <row r="35" spans="1:5">
      <c r="A35" s="668" t="s">
        <v>711</v>
      </c>
      <c r="B35" s="495">
        <v>1634</v>
      </c>
      <c r="C35" s="480">
        <v>1249</v>
      </c>
      <c r="D35" s="660">
        <v>386</v>
      </c>
      <c r="E35" s="659"/>
    </row>
    <row r="36" spans="1:5">
      <c r="A36" s="668" t="s">
        <v>712</v>
      </c>
      <c r="B36" s="495">
        <v>3</v>
      </c>
      <c r="C36" s="480">
        <v>33</v>
      </c>
      <c r="D36" s="660">
        <v>-30</v>
      </c>
      <c r="E36" s="659"/>
    </row>
    <row r="37" spans="1:5">
      <c r="A37" s="494" t="s">
        <v>713</v>
      </c>
      <c r="B37" s="699">
        <v>1877</v>
      </c>
      <c r="C37" s="698">
        <v>1524</v>
      </c>
      <c r="D37" s="700">
        <v>353</v>
      </c>
      <c r="E37" s="657"/>
    </row>
    <row r="38" spans="1:5" ht="3" customHeight="1">
      <c r="A38" s="655"/>
      <c r="B38" s="495"/>
      <c r="C38" s="480"/>
      <c r="D38" s="660" t="s">
        <v>544</v>
      </c>
      <c r="E38" s="659"/>
    </row>
    <row r="39" spans="1:5">
      <c r="A39" s="494" t="s">
        <v>697</v>
      </c>
      <c r="B39" s="495"/>
      <c r="C39" s="480"/>
      <c r="D39" s="660"/>
      <c r="E39" s="659"/>
    </row>
    <row r="40" spans="1:5">
      <c r="A40" s="676" t="s">
        <v>714</v>
      </c>
      <c r="B40" s="495" t="s">
        <v>544</v>
      </c>
      <c r="C40" s="480" t="s">
        <v>544</v>
      </c>
      <c r="D40" s="660" t="s">
        <v>544</v>
      </c>
      <c r="E40" s="659"/>
    </row>
    <row r="41" spans="1:5">
      <c r="A41" s="668" t="s">
        <v>715</v>
      </c>
      <c r="B41" s="495">
        <v>10</v>
      </c>
      <c r="C41" s="480">
        <v>20</v>
      </c>
      <c r="D41" s="660">
        <v>-10</v>
      </c>
      <c r="E41" s="659"/>
    </row>
    <row r="42" spans="1:5">
      <c r="A42" s="494" t="s">
        <v>702</v>
      </c>
      <c r="B42" s="699">
        <v>10</v>
      </c>
      <c r="C42" s="698">
        <v>20</v>
      </c>
      <c r="D42" s="700">
        <v>-10</v>
      </c>
      <c r="E42" s="657"/>
    </row>
    <row r="43" spans="1:5" ht="3" customHeight="1">
      <c r="A43" s="655"/>
      <c r="B43" s="495"/>
      <c r="C43" s="480"/>
      <c r="D43" s="660" t="s">
        <v>544</v>
      </c>
      <c r="E43" s="659"/>
    </row>
    <row r="44" spans="1:5">
      <c r="A44" s="493" t="s">
        <v>716</v>
      </c>
      <c r="B44" s="499">
        <v>18544</v>
      </c>
      <c r="C44" s="483">
        <v>18076</v>
      </c>
      <c r="D44" s="670">
        <v>468</v>
      </c>
      <c r="E44" s="671"/>
    </row>
    <row r="45" spans="1:5" ht="3" customHeight="1">
      <c r="A45" s="655"/>
      <c r="B45" s="495"/>
      <c r="C45" s="480"/>
      <c r="D45" s="670" t="s">
        <v>544</v>
      </c>
      <c r="E45" s="671"/>
    </row>
    <row r="46" spans="1:5">
      <c r="A46" s="493" t="s">
        <v>717</v>
      </c>
      <c r="B46" s="499">
        <v>-747</v>
      </c>
      <c r="C46" s="483">
        <v>-338</v>
      </c>
      <c r="D46" s="670">
        <v>-410</v>
      </c>
      <c r="E46" s="671"/>
    </row>
    <row r="47" spans="1:5" ht="3" customHeight="1">
      <c r="A47" s="655"/>
      <c r="B47" s="495"/>
      <c r="C47" s="480"/>
      <c r="D47" s="660" t="s">
        <v>544</v>
      </c>
      <c r="E47" s="659"/>
    </row>
    <row r="48" spans="1:5">
      <c r="A48" s="493" t="s">
        <v>718</v>
      </c>
      <c r="B48" s="495"/>
      <c r="C48" s="480"/>
      <c r="D48" s="660"/>
      <c r="E48" s="659"/>
    </row>
    <row r="49" spans="1:5">
      <c r="A49" s="668" t="s">
        <v>719</v>
      </c>
      <c r="B49" s="495">
        <v>-12654</v>
      </c>
      <c r="C49" s="480">
        <v>-12677</v>
      </c>
      <c r="D49" s="660">
        <v>23</v>
      </c>
      <c r="E49" s="659"/>
    </row>
    <row r="50" spans="1:5">
      <c r="A50" s="668" t="s">
        <v>720</v>
      </c>
      <c r="B50" s="495">
        <v>-13401</v>
      </c>
      <c r="C50" s="480">
        <v>-13014</v>
      </c>
      <c r="D50" s="660">
        <v>-387</v>
      </c>
      <c r="E50" s="659"/>
    </row>
    <row r="51" spans="1:5" ht="3" customHeight="1">
      <c r="A51" s="655"/>
      <c r="B51" s="495"/>
      <c r="C51" s="480"/>
      <c r="D51" s="660" t="s">
        <v>544</v>
      </c>
      <c r="E51" s="659"/>
    </row>
    <row r="52" spans="1:5">
      <c r="A52" s="655" t="s">
        <v>721</v>
      </c>
      <c r="B52" s="495"/>
      <c r="C52" s="480"/>
      <c r="D52" s="660"/>
      <c r="E52" s="659"/>
    </row>
    <row r="53" spans="1:5">
      <c r="A53" s="668" t="s">
        <v>722</v>
      </c>
      <c r="B53" s="495">
        <v>-10646</v>
      </c>
      <c r="C53" s="480">
        <v>-9659</v>
      </c>
      <c r="D53" s="660">
        <v>-987</v>
      </c>
      <c r="E53" s="659"/>
    </row>
    <row r="54" spans="1:5">
      <c r="A54" s="668" t="s">
        <v>723</v>
      </c>
      <c r="B54" s="495">
        <v>-2755</v>
      </c>
      <c r="C54" s="480">
        <v>-3356</v>
      </c>
      <c r="D54" s="660">
        <v>601</v>
      </c>
      <c r="E54" s="659"/>
    </row>
    <row r="55" spans="1:5">
      <c r="D55" s="654"/>
      <c r="E55" s="654"/>
    </row>
    <row r="56" spans="1:5" ht="49.5" customHeight="1">
      <c r="A56" s="754" t="s">
        <v>819</v>
      </c>
      <c r="B56" s="754"/>
      <c r="C56" s="754"/>
      <c r="D56" s="754"/>
    </row>
    <row r="57" spans="1:5">
      <c r="A57" s="386" t="s">
        <v>644</v>
      </c>
      <c r="B57" s="686"/>
      <c r="C57" s="686"/>
      <c r="D57" s="686"/>
    </row>
  </sheetData>
  <mergeCells count="4">
    <mergeCell ref="A2:C2"/>
    <mergeCell ref="A3:C3"/>
    <mergeCell ref="A5:A6"/>
    <mergeCell ref="A56:D56"/>
  </mergeCells>
  <pageMargins left="0.75" right="0.75" top="1" bottom="1" header="0.5" footer="0.5"/>
  <pageSetup paperSize="9" scale="83" fitToWidth="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20"/>
  <sheetViews>
    <sheetView showGridLines="0" zoomScaleNormal="100" workbookViewId="0"/>
  </sheetViews>
  <sheetFormatPr defaultRowHeight="11.25"/>
  <cols>
    <col min="1" max="1" width="60.7109375" style="665" customWidth="1"/>
    <col min="2" max="5" width="9.7109375" style="662" customWidth="1"/>
    <col min="6" max="6" width="20.7109375" style="662" bestFit="1" customWidth="1"/>
    <col min="7" max="16384" width="9.140625" style="662"/>
  </cols>
  <sheetData>
    <row r="1" spans="1:8" ht="12.75">
      <c r="A1" s="663" t="s">
        <v>826</v>
      </c>
    </row>
    <row r="2" spans="1:8" ht="15.75">
      <c r="A2" s="758" t="s">
        <v>822</v>
      </c>
      <c r="B2" s="758"/>
      <c r="C2" s="758"/>
      <c r="D2" s="758"/>
      <c r="E2" s="682"/>
      <c r="F2" s="682"/>
    </row>
    <row r="3" spans="1:8" ht="15.75">
      <c r="A3" s="757" t="s">
        <v>821</v>
      </c>
      <c r="B3" s="757"/>
      <c r="C3" s="757"/>
      <c r="D3" s="757"/>
      <c r="E3" s="682"/>
      <c r="F3" s="682"/>
    </row>
    <row r="4" spans="1:8" ht="3" customHeight="1"/>
    <row r="5" spans="1:8">
      <c r="A5" s="752"/>
      <c r="B5" s="475">
        <v>2017</v>
      </c>
      <c r="C5" s="476">
        <v>2016</v>
      </c>
      <c r="D5" s="476" t="s">
        <v>683</v>
      </c>
      <c r="E5" s="477"/>
      <c r="F5" s="477"/>
    </row>
    <row r="6" spans="1:8">
      <c r="A6" s="753"/>
      <c r="B6" s="669" t="s">
        <v>0</v>
      </c>
      <c r="C6" s="681" t="s">
        <v>0</v>
      </c>
      <c r="D6" s="681" t="s">
        <v>0</v>
      </c>
      <c r="E6" s="681"/>
      <c r="F6" s="681"/>
      <c r="H6" s="654"/>
    </row>
    <row r="7" spans="1:8" ht="3" customHeight="1">
      <c r="B7" s="687"/>
      <c r="C7" s="680"/>
      <c r="D7" s="680"/>
      <c r="E7" s="680"/>
    </row>
    <row r="8" spans="1:8">
      <c r="A8" s="522" t="s">
        <v>725</v>
      </c>
      <c r="B8" s="500">
        <v>10646</v>
      </c>
      <c r="C8" s="658">
        <v>9659</v>
      </c>
      <c r="D8" s="501">
        <v>987</v>
      </c>
      <c r="E8" s="501"/>
    </row>
    <row r="9" spans="1:8">
      <c r="A9" s="519" t="s">
        <v>726</v>
      </c>
      <c r="B9" s="502">
        <v>845</v>
      </c>
      <c r="C9" s="658">
        <v>991</v>
      </c>
      <c r="D9" s="501">
        <v>-146</v>
      </c>
      <c r="F9" s="501"/>
    </row>
    <row r="10" spans="1:8">
      <c r="A10" s="521" t="s">
        <v>727</v>
      </c>
      <c r="B10" s="500">
        <v>1117</v>
      </c>
      <c r="C10" s="658">
        <v>1038</v>
      </c>
      <c r="D10" s="501">
        <v>78</v>
      </c>
      <c r="F10" s="501"/>
    </row>
    <row r="11" spans="1:8">
      <c r="A11" s="519" t="s">
        <v>728</v>
      </c>
      <c r="B11" s="500">
        <v>69</v>
      </c>
      <c r="C11" s="658">
        <v>132</v>
      </c>
      <c r="D11" s="501">
        <v>-63</v>
      </c>
      <c r="F11" s="501"/>
    </row>
    <row r="12" spans="1:8">
      <c r="A12" s="519" t="s">
        <v>729</v>
      </c>
      <c r="B12" s="502">
        <v>173</v>
      </c>
      <c r="C12" s="658">
        <v>120</v>
      </c>
      <c r="D12" s="501">
        <v>53</v>
      </c>
      <c r="F12" s="503"/>
    </row>
    <row r="13" spans="1:8">
      <c r="A13" s="520" t="s">
        <v>730</v>
      </c>
      <c r="B13" s="502">
        <v>20</v>
      </c>
      <c r="C13" s="658">
        <v>20</v>
      </c>
      <c r="D13" s="504" t="s">
        <v>544</v>
      </c>
      <c r="F13" s="501"/>
    </row>
    <row r="14" spans="1:8">
      <c r="A14" s="522" t="s">
        <v>732</v>
      </c>
      <c r="B14" s="669" t="s">
        <v>544</v>
      </c>
      <c r="C14" s="658">
        <v>86</v>
      </c>
      <c r="D14" s="501">
        <v>-86</v>
      </c>
      <c r="F14" s="501"/>
    </row>
    <row r="15" spans="1:8">
      <c r="A15" s="522" t="s">
        <v>820</v>
      </c>
      <c r="B15" s="669" t="s">
        <v>544</v>
      </c>
      <c r="C15" s="658">
        <v>321</v>
      </c>
      <c r="D15" s="501">
        <v>-321</v>
      </c>
      <c r="F15" s="501"/>
    </row>
    <row r="16" spans="1:8" ht="13.5">
      <c r="A16" s="520" t="s">
        <v>733</v>
      </c>
      <c r="B16" s="669">
        <v>225</v>
      </c>
      <c r="C16" s="658">
        <v>194</v>
      </c>
      <c r="D16" s="501">
        <v>31</v>
      </c>
      <c r="E16" s="501"/>
      <c r="F16" s="505"/>
    </row>
    <row r="17" spans="1:5" ht="3" customHeight="1">
      <c r="B17" s="669"/>
      <c r="C17" s="658"/>
      <c r="D17" s="501">
        <v>0</v>
      </c>
      <c r="E17" s="501"/>
    </row>
    <row r="18" spans="1:5">
      <c r="A18" s="478" t="s">
        <v>724</v>
      </c>
      <c r="B18" s="506">
        <v>13096</v>
      </c>
      <c r="C18" s="507">
        <v>12561</v>
      </c>
      <c r="D18" s="507">
        <v>535</v>
      </c>
      <c r="E18" s="507"/>
    </row>
    <row r="19" spans="1:5" ht="6" customHeight="1">
      <c r="B19" s="507"/>
    </row>
    <row r="20" spans="1:5">
      <c r="A20" s="386" t="s">
        <v>644</v>
      </c>
      <c r="B20" s="518"/>
      <c r="C20" s="518"/>
      <c r="D20" s="686"/>
    </row>
  </sheetData>
  <mergeCells count="3">
    <mergeCell ref="A5:A6"/>
    <mergeCell ref="A3:D3"/>
    <mergeCell ref="A2:D2"/>
  </mergeCells>
  <pageMargins left="0.75" right="0.75" top="1" bottom="1" header="0.5" footer="0.5"/>
  <pageSetup paperSize="9"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30"/>
  <sheetViews>
    <sheetView showGridLines="0" zoomScaleNormal="100" workbookViewId="0"/>
  </sheetViews>
  <sheetFormatPr defaultRowHeight="11.25"/>
  <cols>
    <col min="1" max="1" width="60.7109375" style="665" customWidth="1"/>
    <col min="2" max="3" width="9.7109375" style="662" customWidth="1"/>
    <col min="4" max="5" width="9.140625" style="662"/>
    <col min="6" max="6" width="14.7109375" style="662" customWidth="1"/>
    <col min="7" max="7" width="5.5703125" style="662" customWidth="1"/>
    <col min="8" max="16384" width="9.140625" style="662"/>
  </cols>
  <sheetData>
    <row r="1" spans="1:9" ht="12.75">
      <c r="A1" s="663" t="s">
        <v>825</v>
      </c>
    </row>
    <row r="2" spans="1:9" ht="15.75">
      <c r="A2" s="758" t="s">
        <v>734</v>
      </c>
      <c r="B2" s="758"/>
      <c r="C2" s="758"/>
      <c r="D2" s="758"/>
    </row>
    <row r="3" spans="1:9" ht="3" customHeight="1"/>
    <row r="4" spans="1:9">
      <c r="A4" s="752"/>
      <c r="B4" s="491">
        <v>2017</v>
      </c>
      <c r="C4" s="476">
        <v>2016</v>
      </c>
      <c r="D4" s="697" t="s">
        <v>683</v>
      </c>
    </row>
    <row r="5" spans="1:9">
      <c r="A5" s="753"/>
      <c r="B5" s="661" t="s">
        <v>0</v>
      </c>
      <c r="C5" s="681" t="s">
        <v>0</v>
      </c>
      <c r="D5" s="681" t="s">
        <v>0</v>
      </c>
    </row>
    <row r="6" spans="1:9" ht="3" customHeight="1">
      <c r="B6" s="678"/>
      <c r="C6" s="680"/>
    </row>
    <row r="7" spans="1:9">
      <c r="A7" s="478" t="s">
        <v>735</v>
      </c>
      <c r="B7" s="508">
        <v>632.4</v>
      </c>
      <c r="C7" s="509">
        <v>645.20000000000005</v>
      </c>
      <c r="D7" s="510">
        <v>-12.8</v>
      </c>
    </row>
    <row r="8" spans="1:9" ht="3" customHeight="1">
      <c r="B8" s="661"/>
      <c r="C8" s="511"/>
      <c r="D8" s="512" t="s">
        <v>544</v>
      </c>
    </row>
    <row r="9" spans="1:9">
      <c r="A9" s="488" t="s">
        <v>736</v>
      </c>
      <c r="B9" s="701">
        <v>51.6</v>
      </c>
      <c r="C9" s="702">
        <v>54.2</v>
      </c>
      <c r="D9" s="703">
        <v>-2.6</v>
      </c>
    </row>
    <row r="10" spans="1:9">
      <c r="A10" s="665" t="s">
        <v>737</v>
      </c>
      <c r="B10" s="661"/>
      <c r="C10" s="511"/>
      <c r="D10" s="512"/>
    </row>
    <row r="11" spans="1:9">
      <c r="A11" s="668" t="s">
        <v>738</v>
      </c>
      <c r="B11" s="513">
        <v>29.1</v>
      </c>
      <c r="C11" s="511">
        <v>8.5</v>
      </c>
      <c r="D11" s="512">
        <v>20.6</v>
      </c>
    </row>
    <row r="12" spans="1:9">
      <c r="A12" s="676" t="s">
        <v>739</v>
      </c>
      <c r="B12" s="513">
        <v>12.1</v>
      </c>
      <c r="C12" s="511">
        <v>2.2999999999999998</v>
      </c>
      <c r="D12" s="512">
        <v>9.6999999999999993</v>
      </c>
      <c r="F12" s="654"/>
      <c r="G12" s="654"/>
      <c r="H12" s="654"/>
      <c r="I12" s="654"/>
    </row>
    <row r="13" spans="1:9">
      <c r="A13" s="668" t="s">
        <v>824</v>
      </c>
      <c r="B13" s="661"/>
      <c r="C13" s="511"/>
      <c r="D13" s="512"/>
    </row>
    <row r="14" spans="1:9">
      <c r="A14" s="514" t="s">
        <v>740</v>
      </c>
      <c r="B14" s="661">
        <v>7.3</v>
      </c>
      <c r="C14" s="511">
        <v>10.1</v>
      </c>
      <c r="D14" s="512">
        <v>-2.8</v>
      </c>
    </row>
    <row r="15" spans="1:9">
      <c r="A15" s="676" t="s">
        <v>741</v>
      </c>
      <c r="B15" s="661">
        <v>3.2</v>
      </c>
      <c r="C15" s="511">
        <v>33.299999999999997</v>
      </c>
      <c r="D15" s="512">
        <v>-30.1</v>
      </c>
    </row>
    <row r="16" spans="1:9" ht="3" customHeight="1">
      <c r="B16" s="661"/>
      <c r="C16" s="511"/>
      <c r="D16" s="512" t="s">
        <v>544</v>
      </c>
    </row>
    <row r="17" spans="1:5">
      <c r="A17" s="478" t="s">
        <v>742</v>
      </c>
      <c r="B17" s="661"/>
      <c r="C17" s="511"/>
      <c r="D17" s="512"/>
    </row>
    <row r="18" spans="1:5">
      <c r="A18" s="665" t="s">
        <v>743</v>
      </c>
      <c r="B18" s="513">
        <v>20</v>
      </c>
      <c r="C18" s="511" t="s">
        <v>544</v>
      </c>
      <c r="D18" s="512">
        <v>20</v>
      </c>
    </row>
    <row r="19" spans="1:5">
      <c r="A19" s="665" t="s">
        <v>744</v>
      </c>
      <c r="B19" s="513">
        <v>5.3</v>
      </c>
      <c r="C19" s="511">
        <v>5.3</v>
      </c>
      <c r="D19" s="515" t="s">
        <v>544</v>
      </c>
    </row>
    <row r="20" spans="1:5">
      <c r="A20" s="665" t="s">
        <v>745</v>
      </c>
      <c r="B20" s="661">
        <v>1.1000000000000001</v>
      </c>
      <c r="C20" s="511">
        <v>1.1000000000000001</v>
      </c>
      <c r="D20" s="515" t="s">
        <v>544</v>
      </c>
    </row>
    <row r="21" spans="1:5">
      <c r="A21" s="665" t="s">
        <v>746</v>
      </c>
      <c r="B21" s="661">
        <v>2.5</v>
      </c>
      <c r="C21" s="511">
        <v>2</v>
      </c>
      <c r="D21" s="512">
        <v>0.5</v>
      </c>
    </row>
    <row r="22" spans="1:5">
      <c r="A22" s="665" t="s">
        <v>747</v>
      </c>
      <c r="B22" s="523" t="s">
        <v>823</v>
      </c>
      <c r="C22" s="524" t="s">
        <v>823</v>
      </c>
      <c r="D22" s="524" t="s">
        <v>823</v>
      </c>
    </row>
    <row r="23" spans="1:5" ht="2.25" customHeight="1">
      <c r="B23" s="661"/>
      <c r="C23" s="511"/>
      <c r="D23" s="512" t="s">
        <v>544</v>
      </c>
    </row>
    <row r="24" spans="1:5">
      <c r="A24" s="478" t="s">
        <v>748</v>
      </c>
      <c r="B24" s="516">
        <v>29.1</v>
      </c>
      <c r="C24" s="509">
        <v>8.5</v>
      </c>
      <c r="D24" s="510">
        <v>20.6</v>
      </c>
    </row>
    <row r="25" spans="1:5">
      <c r="B25" s="654"/>
    </row>
    <row r="26" spans="1:5">
      <c r="D26" s="517"/>
      <c r="E26" s="517"/>
    </row>
    <row r="27" spans="1:5" ht="25.5" customHeight="1">
      <c r="A27" s="759" t="s">
        <v>865</v>
      </c>
      <c r="B27" s="759"/>
      <c r="C27" s="759"/>
      <c r="D27" s="759"/>
    </row>
    <row r="28" spans="1:5" ht="24" customHeight="1">
      <c r="A28" s="759" t="s">
        <v>866</v>
      </c>
      <c r="B28" s="759"/>
      <c r="C28" s="759"/>
      <c r="D28" s="759"/>
    </row>
    <row r="29" spans="1:5" ht="9.75" customHeight="1">
      <c r="A29" s="385" t="s">
        <v>867</v>
      </c>
    </row>
    <row r="30" spans="1:5" ht="15.75" customHeight="1">
      <c r="A30" s="386" t="s">
        <v>644</v>
      </c>
      <c r="B30" s="686"/>
      <c r="C30" s="686"/>
      <c r="D30" s="686"/>
    </row>
  </sheetData>
  <mergeCells count="4">
    <mergeCell ref="A4:A5"/>
    <mergeCell ref="A27:D27"/>
    <mergeCell ref="A28:D28"/>
    <mergeCell ref="A2:D2"/>
  </mergeCells>
  <pageMargins left="0.75" right="0.75" top="1" bottom="1" header="0.5" footer="0.5"/>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237"/>
  <sheetViews>
    <sheetView showGridLines="0" zoomScaleNormal="100" workbookViewId="0"/>
  </sheetViews>
  <sheetFormatPr defaultColWidth="9" defaultRowHeight="12.75"/>
  <cols>
    <col min="1" max="1" width="32" style="530" customWidth="1"/>
    <col min="2" max="2" width="10.7109375" style="529" customWidth="1"/>
    <col min="3" max="3" width="10.7109375" style="530" customWidth="1"/>
    <col min="4" max="4" width="10.7109375" style="529" customWidth="1"/>
    <col min="5" max="5" width="10.7109375" style="530" customWidth="1"/>
    <col min="6" max="6" width="10.7109375" style="529" customWidth="1"/>
    <col min="7" max="7" width="10.7109375" style="559" customWidth="1"/>
    <col min="8" max="8" width="9" style="529"/>
    <col min="9" max="10" width="9" style="530"/>
    <col min="11" max="16384" width="9" style="529"/>
  </cols>
  <sheetData>
    <row r="1" spans="1:10">
      <c r="A1" s="530" t="s">
        <v>827</v>
      </c>
      <c r="G1" s="530"/>
    </row>
    <row r="2" spans="1:10" ht="15.75">
      <c r="A2" s="760" t="s">
        <v>749</v>
      </c>
      <c r="B2" s="760"/>
      <c r="C2" s="760"/>
      <c r="D2" s="760"/>
      <c r="E2" s="760"/>
      <c r="F2" s="760"/>
      <c r="G2" s="760"/>
    </row>
    <row r="3" spans="1:10">
      <c r="A3" s="761" t="s">
        <v>750</v>
      </c>
      <c r="B3" s="761"/>
      <c r="C3" s="761"/>
      <c r="D3" s="761"/>
      <c r="E3" s="761"/>
      <c r="F3" s="761"/>
      <c r="G3" s="761"/>
    </row>
    <row r="4" spans="1:10" ht="3.2" customHeight="1">
      <c r="G4" s="530"/>
    </row>
    <row r="5" spans="1:10" ht="12.75" customHeight="1">
      <c r="A5" s="531"/>
      <c r="B5" s="762" t="s">
        <v>495</v>
      </c>
      <c r="C5" s="762" t="s">
        <v>751</v>
      </c>
      <c r="D5" s="764" t="s">
        <v>690</v>
      </c>
      <c r="E5" s="764"/>
      <c r="F5" s="765" t="s">
        <v>752</v>
      </c>
      <c r="G5" s="532"/>
    </row>
    <row r="6" spans="1:10" ht="45" customHeight="1">
      <c r="A6" s="533"/>
      <c r="B6" s="763"/>
      <c r="C6" s="763"/>
      <c r="D6" s="534" t="s">
        <v>753</v>
      </c>
      <c r="E6" s="762" t="s">
        <v>754</v>
      </c>
      <c r="F6" s="766"/>
      <c r="G6" s="767" t="s">
        <v>755</v>
      </c>
    </row>
    <row r="7" spans="1:10">
      <c r="A7" s="533"/>
      <c r="B7" s="763"/>
      <c r="C7" s="763"/>
      <c r="D7" s="534" t="s">
        <v>756</v>
      </c>
      <c r="E7" s="763"/>
      <c r="F7" s="766"/>
      <c r="G7" s="767"/>
    </row>
    <row r="8" spans="1:10">
      <c r="A8" s="535"/>
      <c r="B8" s="536" t="s">
        <v>0</v>
      </c>
      <c r="C8" s="536" t="s">
        <v>0</v>
      </c>
      <c r="D8" s="534" t="s">
        <v>0</v>
      </c>
      <c r="E8" s="536" t="s">
        <v>0</v>
      </c>
      <c r="F8" s="534" t="s">
        <v>0</v>
      </c>
      <c r="G8" s="537" t="s">
        <v>0</v>
      </c>
    </row>
    <row r="9" spans="1:10">
      <c r="A9" s="538" t="s">
        <v>757</v>
      </c>
      <c r="B9" s="533"/>
      <c r="C9" s="535"/>
      <c r="D9" s="539"/>
      <c r="E9" s="535"/>
      <c r="F9" s="539"/>
      <c r="G9" s="540"/>
      <c r="J9" s="535"/>
    </row>
    <row r="10" spans="1:10" ht="3.2" customHeight="1">
      <c r="A10" s="538"/>
      <c r="B10" s="539"/>
      <c r="C10" s="535"/>
      <c r="D10" s="539"/>
      <c r="E10" s="535"/>
      <c r="F10" s="539"/>
      <c r="G10" s="540"/>
      <c r="J10" s="535"/>
    </row>
    <row r="11" spans="1:10" s="530" customFormat="1" ht="12.2" customHeight="1">
      <c r="A11" s="541" t="s">
        <v>758</v>
      </c>
      <c r="B11" s="542"/>
      <c r="C11" s="542"/>
      <c r="D11" s="542"/>
      <c r="E11" s="542"/>
      <c r="F11" s="542"/>
      <c r="G11" s="543"/>
      <c r="J11" s="535"/>
    </row>
    <row r="12" spans="1:10" s="530" customFormat="1" ht="12.2" customHeight="1">
      <c r="A12" s="533" t="s">
        <v>759</v>
      </c>
      <c r="B12" s="542">
        <v>169.6</v>
      </c>
      <c r="C12" s="542">
        <v>-5.1530000000000005</v>
      </c>
      <c r="D12" s="542">
        <v>0</v>
      </c>
      <c r="E12" s="542">
        <v>0</v>
      </c>
      <c r="F12" s="542">
        <v>164.447</v>
      </c>
      <c r="G12" s="543">
        <v>0</v>
      </c>
      <c r="J12" s="535"/>
    </row>
    <row r="13" spans="1:10" s="530" customFormat="1" ht="12.2" customHeight="1">
      <c r="A13" s="533" t="s">
        <v>760</v>
      </c>
      <c r="B13" s="542"/>
      <c r="C13" s="542"/>
      <c r="D13" s="542"/>
      <c r="E13" s="542"/>
      <c r="F13" s="542"/>
      <c r="G13" s="543"/>
      <c r="J13" s="535"/>
    </row>
    <row r="14" spans="1:10" s="530" customFormat="1" ht="12.2" customHeight="1">
      <c r="A14" s="546" t="s">
        <v>761</v>
      </c>
      <c r="B14" s="542"/>
      <c r="C14" s="542"/>
      <c r="D14" s="542"/>
      <c r="E14" s="542"/>
      <c r="F14" s="542"/>
      <c r="G14" s="543"/>
      <c r="J14" s="535"/>
    </row>
    <row r="15" spans="1:10" s="530" customFormat="1" ht="12.2" customHeight="1">
      <c r="A15" s="546" t="s">
        <v>762</v>
      </c>
      <c r="B15" s="542">
        <v>15.837</v>
      </c>
      <c r="C15" s="542">
        <v>0.3</v>
      </c>
      <c r="D15" s="542" t="s">
        <v>544</v>
      </c>
      <c r="E15" s="542" t="s">
        <v>544</v>
      </c>
      <c r="F15" s="542">
        <v>16.137</v>
      </c>
      <c r="G15" s="543" t="s">
        <v>544</v>
      </c>
      <c r="J15" s="535"/>
    </row>
    <row r="16" spans="1:10" s="530" customFormat="1" ht="3.2" customHeight="1">
      <c r="A16" s="538"/>
      <c r="B16" s="535"/>
      <c r="C16" s="535"/>
      <c r="D16" s="535"/>
      <c r="E16" s="535"/>
      <c r="F16" s="535"/>
      <c r="G16" s="543"/>
      <c r="J16" s="535"/>
    </row>
    <row r="17" spans="1:12" s="530" customFormat="1" ht="12.2" customHeight="1">
      <c r="A17" s="533" t="s">
        <v>763</v>
      </c>
      <c r="B17" s="542"/>
      <c r="C17" s="542"/>
      <c r="D17" s="542"/>
      <c r="E17" s="542"/>
      <c r="F17" s="542"/>
      <c r="G17" s="543"/>
      <c r="J17" s="535"/>
    </row>
    <row r="18" spans="1:12" s="530" customFormat="1" ht="12.2" customHeight="1">
      <c r="A18" s="544" t="s">
        <v>764</v>
      </c>
      <c r="C18" s="542"/>
      <c r="D18" s="542"/>
      <c r="E18" s="542"/>
      <c r="F18" s="542"/>
      <c r="G18" s="543"/>
      <c r="J18" s="533"/>
    </row>
    <row r="19" spans="1:12" s="530" customFormat="1" ht="12.2" customHeight="1">
      <c r="A19" s="533" t="s">
        <v>765</v>
      </c>
      <c r="B19" s="542">
        <v>65.082999999999998</v>
      </c>
      <c r="C19" s="542">
        <v>0.13200000000000001</v>
      </c>
      <c r="D19" s="542" t="s">
        <v>544</v>
      </c>
      <c r="E19" s="542">
        <v>2.13</v>
      </c>
      <c r="F19" s="542">
        <v>67.344999999999999</v>
      </c>
      <c r="G19" s="543" t="s">
        <v>544</v>
      </c>
      <c r="J19" s="535"/>
    </row>
    <row r="20" spans="1:12" s="530" customFormat="1" ht="3.2" customHeight="1">
      <c r="A20" s="538"/>
      <c r="B20" s="535"/>
      <c r="C20" s="535"/>
      <c r="D20" s="535"/>
      <c r="E20" s="535"/>
      <c r="F20" s="535"/>
      <c r="G20" s="543"/>
      <c r="J20" s="535"/>
    </row>
    <row r="21" spans="1:12" s="530" customFormat="1" ht="12.2" customHeight="1">
      <c r="A21" s="541" t="s">
        <v>766</v>
      </c>
      <c r="B21" s="542"/>
      <c r="C21" s="542"/>
      <c r="D21" s="542"/>
      <c r="E21" s="542"/>
      <c r="F21" s="542"/>
      <c r="G21" s="545"/>
      <c r="J21" s="535"/>
    </row>
    <row r="22" spans="1:12" s="530" customFormat="1" ht="12.2" customHeight="1">
      <c r="A22" s="533" t="s">
        <v>767</v>
      </c>
      <c r="B22" s="542"/>
      <c r="C22" s="542"/>
      <c r="D22" s="542"/>
      <c r="E22" s="542"/>
      <c r="F22" s="542"/>
      <c r="G22" s="545"/>
      <c r="J22" s="535"/>
    </row>
    <row r="23" spans="1:12" s="530" customFormat="1" ht="12.2" customHeight="1">
      <c r="A23" s="546" t="s">
        <v>768</v>
      </c>
      <c r="B23" s="542">
        <v>26.105</v>
      </c>
      <c r="C23" s="547">
        <v>-0.5</v>
      </c>
      <c r="D23" s="542">
        <v>0</v>
      </c>
      <c r="E23" s="542">
        <v>0</v>
      </c>
      <c r="F23" s="542">
        <v>25.605</v>
      </c>
      <c r="G23" s="543">
        <v>0</v>
      </c>
      <c r="J23" s="535"/>
    </row>
    <row r="24" spans="1:12" s="530" customFormat="1" ht="12.2" customHeight="1">
      <c r="A24" s="533" t="s">
        <v>769</v>
      </c>
      <c r="B24" s="542"/>
      <c r="C24" s="547"/>
      <c r="D24" s="542"/>
      <c r="E24" s="542"/>
      <c r="F24" s="542"/>
      <c r="G24" s="543"/>
      <c r="J24" s="535"/>
    </row>
    <row r="25" spans="1:12" s="530" customFormat="1" ht="12.2" customHeight="1">
      <c r="A25" s="546" t="s">
        <v>770</v>
      </c>
      <c r="B25" s="542">
        <v>6.3120000000000003</v>
      </c>
      <c r="C25" s="547">
        <v>-0.3</v>
      </c>
      <c r="D25" s="542" t="s">
        <v>544</v>
      </c>
      <c r="E25" s="542">
        <v>0.25</v>
      </c>
      <c r="F25" s="542">
        <v>6.2620000000000005</v>
      </c>
      <c r="G25" s="543" t="s">
        <v>544</v>
      </c>
      <c r="J25" s="533"/>
    </row>
    <row r="26" spans="1:12" s="530" customFormat="1" ht="12.2" customHeight="1">
      <c r="A26" s="533" t="s">
        <v>771</v>
      </c>
      <c r="B26" s="548"/>
      <c r="C26" s="542"/>
      <c r="D26" s="542"/>
      <c r="E26" s="542"/>
      <c r="F26" s="542"/>
      <c r="G26" s="543"/>
      <c r="I26" s="549"/>
      <c r="L26" s="535"/>
    </row>
    <row r="27" spans="1:12" s="530" customFormat="1" ht="12.2" customHeight="1">
      <c r="A27" s="546" t="s">
        <v>772</v>
      </c>
      <c r="B27" s="542">
        <v>0</v>
      </c>
      <c r="C27" s="542">
        <v>0</v>
      </c>
      <c r="D27" s="542">
        <v>8.0589999999999993</v>
      </c>
      <c r="E27" s="542">
        <v>0</v>
      </c>
      <c r="F27" s="542">
        <v>8.0589999999999993</v>
      </c>
      <c r="G27" s="543">
        <v>6.5789999999999997</v>
      </c>
      <c r="I27" s="549"/>
      <c r="K27" s="549"/>
      <c r="L27" s="535"/>
    </row>
    <row r="28" spans="1:12" s="530" customFormat="1" ht="3.2" customHeight="1">
      <c r="A28" s="538"/>
      <c r="B28" s="535"/>
      <c r="C28" s="535"/>
      <c r="D28" s="535"/>
      <c r="E28" s="535"/>
      <c r="F28" s="535"/>
      <c r="G28" s="543"/>
      <c r="J28" s="535"/>
    </row>
    <row r="29" spans="1:12" s="530" customFormat="1" ht="12.2" customHeight="1">
      <c r="A29" s="541" t="s">
        <v>631</v>
      </c>
      <c r="B29" s="542"/>
      <c r="C29" s="547"/>
      <c r="D29" s="542"/>
      <c r="E29" s="542"/>
      <c r="F29" s="542"/>
      <c r="G29" s="543"/>
      <c r="J29" s="535"/>
    </row>
    <row r="30" spans="1:12" s="530" customFormat="1" ht="12.2" customHeight="1">
      <c r="A30" s="533" t="s">
        <v>773</v>
      </c>
      <c r="B30" s="542">
        <v>176.15799999999999</v>
      </c>
      <c r="C30" s="547">
        <v>-0.85</v>
      </c>
      <c r="D30" s="542" t="s">
        <v>544</v>
      </c>
      <c r="E30" s="542" t="s">
        <v>544</v>
      </c>
      <c r="F30" s="542">
        <v>175.30799999999999</v>
      </c>
      <c r="G30" s="543" t="s">
        <v>544</v>
      </c>
      <c r="J30" s="535"/>
    </row>
    <row r="31" spans="1:12" s="530" customFormat="1" ht="12.2" customHeight="1">
      <c r="A31" s="533" t="s">
        <v>774</v>
      </c>
      <c r="B31" s="542"/>
      <c r="C31" s="547"/>
      <c r="D31" s="542"/>
      <c r="E31" s="542"/>
      <c r="F31" s="542"/>
      <c r="G31" s="543"/>
      <c r="J31" s="535"/>
    </row>
    <row r="32" spans="1:12" s="530" customFormat="1" ht="12.2" customHeight="1">
      <c r="A32" s="546" t="s">
        <v>761</v>
      </c>
      <c r="B32" s="542"/>
      <c r="C32" s="547"/>
      <c r="D32" s="542"/>
      <c r="E32" s="542"/>
      <c r="F32" s="542"/>
      <c r="G32" s="543"/>
      <c r="J32" s="535"/>
    </row>
    <row r="33" spans="1:10" s="530" customFormat="1" ht="12.2" customHeight="1">
      <c r="A33" s="546" t="s">
        <v>762</v>
      </c>
      <c r="B33" s="542">
        <v>204.21</v>
      </c>
      <c r="C33" s="547" t="s">
        <v>544</v>
      </c>
      <c r="D33" s="542" t="s">
        <v>544</v>
      </c>
      <c r="E33" s="542">
        <v>7.8</v>
      </c>
      <c r="F33" s="542">
        <v>212.01000000000002</v>
      </c>
      <c r="G33" s="543" t="s">
        <v>544</v>
      </c>
      <c r="J33" s="535"/>
    </row>
    <row r="34" spans="1:10" s="530" customFormat="1" ht="3.2" customHeight="1">
      <c r="A34" s="538"/>
      <c r="B34" s="535"/>
      <c r="C34" s="535"/>
      <c r="D34" s="535"/>
      <c r="E34" s="535"/>
      <c r="F34" s="535"/>
      <c r="G34" s="543"/>
      <c r="J34" s="535"/>
    </row>
    <row r="35" spans="1:10" s="530" customFormat="1" ht="12.2" customHeight="1">
      <c r="A35" s="541" t="s">
        <v>775</v>
      </c>
      <c r="B35" s="542"/>
      <c r="C35" s="547"/>
      <c r="D35" s="542"/>
      <c r="E35" s="542"/>
      <c r="F35" s="542"/>
      <c r="G35" s="543"/>
      <c r="J35" s="535"/>
    </row>
    <row r="36" spans="1:10" s="530" customFormat="1" ht="12.2" customHeight="1">
      <c r="A36" s="544" t="s">
        <v>776</v>
      </c>
      <c r="B36" s="542"/>
      <c r="C36" s="547"/>
      <c r="D36" s="542"/>
      <c r="E36" s="542"/>
      <c r="F36" s="542"/>
      <c r="G36" s="543"/>
      <c r="J36" s="535"/>
    </row>
    <row r="37" spans="1:10" s="530" customFormat="1" ht="12.2" customHeight="1">
      <c r="A37" s="533" t="s">
        <v>777</v>
      </c>
      <c r="B37" s="542">
        <v>3.387</v>
      </c>
      <c r="C37" s="547">
        <v>5.7720000000000002</v>
      </c>
      <c r="D37" s="542" t="s">
        <v>544</v>
      </c>
      <c r="E37" s="542" t="s">
        <v>544</v>
      </c>
      <c r="F37" s="542">
        <v>9.1590000000000007</v>
      </c>
      <c r="G37" s="543" t="s">
        <v>544</v>
      </c>
      <c r="J37" s="535"/>
    </row>
    <row r="38" spans="1:10" s="530" customFormat="1" ht="3.2" customHeight="1">
      <c r="A38" s="538"/>
      <c r="B38" s="535"/>
      <c r="C38" s="535"/>
      <c r="D38" s="535"/>
      <c r="E38" s="535">
        <v>250</v>
      </c>
      <c r="F38" s="535"/>
      <c r="G38" s="543"/>
      <c r="J38" s="535"/>
    </row>
    <row r="39" spans="1:10" ht="1.5" hidden="1" customHeight="1">
      <c r="A39" s="550"/>
      <c r="B39" s="551"/>
      <c r="C39" s="552"/>
      <c r="D39" s="551"/>
      <c r="E39" s="552" t="e">
        <v>#REF!</v>
      </c>
      <c r="F39" s="551"/>
      <c r="G39" s="545"/>
    </row>
    <row r="40" spans="1:10" s="530" customFormat="1" ht="1.5" customHeight="1">
      <c r="A40" s="555"/>
      <c r="B40" s="552"/>
      <c r="C40" s="552"/>
      <c r="D40" s="552"/>
      <c r="E40" s="552"/>
      <c r="F40" s="552"/>
      <c r="G40" s="543"/>
    </row>
    <row r="41" spans="1:10" s="530" customFormat="1" ht="11.85" customHeight="1">
      <c r="A41" s="541" t="s">
        <v>778</v>
      </c>
      <c r="B41" s="542"/>
      <c r="C41" s="542"/>
      <c r="D41" s="542"/>
      <c r="E41" s="542"/>
      <c r="F41" s="542"/>
      <c r="G41" s="543"/>
      <c r="J41" s="535"/>
    </row>
    <row r="42" spans="1:10" s="530" customFormat="1" ht="11.85" customHeight="1">
      <c r="A42" s="533" t="s">
        <v>779</v>
      </c>
      <c r="B42" s="542">
        <v>56.86</v>
      </c>
      <c r="C42" s="542">
        <v>-0.77200000000000002</v>
      </c>
      <c r="D42" s="542" t="s">
        <v>544</v>
      </c>
      <c r="E42" s="542" t="s">
        <v>544</v>
      </c>
      <c r="F42" s="542">
        <v>56.088000000000001</v>
      </c>
      <c r="G42" s="543" t="s">
        <v>544</v>
      </c>
      <c r="J42" s="535"/>
    </row>
    <row r="43" spans="1:10" s="530" customFormat="1" ht="12.2" customHeight="1">
      <c r="A43" s="533" t="s">
        <v>780</v>
      </c>
      <c r="B43" s="542"/>
      <c r="C43" s="542"/>
      <c r="D43" s="542"/>
      <c r="E43" s="542"/>
      <c r="F43" s="542"/>
      <c r="G43" s="543"/>
      <c r="J43" s="535"/>
    </row>
    <row r="44" spans="1:10" s="530" customFormat="1" ht="12.2" customHeight="1">
      <c r="A44" s="546" t="s">
        <v>761</v>
      </c>
      <c r="B44" s="542"/>
      <c r="C44" s="542"/>
      <c r="D44" s="542"/>
      <c r="E44" s="542"/>
      <c r="F44" s="542"/>
      <c r="G44" s="543"/>
      <c r="H44" s="553"/>
      <c r="I44" s="549"/>
      <c r="J44" s="535"/>
    </row>
    <row r="45" spans="1:10" s="530" customFormat="1" ht="12.2" customHeight="1">
      <c r="A45" s="546" t="s">
        <v>762</v>
      </c>
      <c r="B45" s="542">
        <v>7.6440000000000001</v>
      </c>
      <c r="C45" s="542">
        <v>0</v>
      </c>
      <c r="D45" s="542">
        <v>0</v>
      </c>
      <c r="E45" s="542">
        <v>2</v>
      </c>
      <c r="F45" s="542">
        <v>9.6440000000000001</v>
      </c>
      <c r="G45" s="543">
        <v>0</v>
      </c>
      <c r="J45" s="535"/>
    </row>
    <row r="46" spans="1:10" s="530" customFormat="1" ht="3.2" customHeight="1">
      <c r="A46" s="538"/>
      <c r="B46" s="535"/>
      <c r="C46" s="535"/>
      <c r="D46" s="535"/>
      <c r="E46" s="535"/>
      <c r="F46" s="535"/>
      <c r="G46" s="543"/>
      <c r="J46" s="535"/>
    </row>
    <row r="47" spans="1:10" s="530" customFormat="1" ht="12.2" customHeight="1">
      <c r="A47" s="541" t="s">
        <v>781</v>
      </c>
      <c r="B47" s="542"/>
      <c r="C47" s="542"/>
      <c r="D47" s="542"/>
      <c r="E47" s="542"/>
      <c r="F47" s="542"/>
      <c r="G47" s="543"/>
      <c r="J47" s="535"/>
    </row>
    <row r="48" spans="1:10" s="530" customFormat="1" ht="12.2" customHeight="1">
      <c r="A48" s="533" t="s">
        <v>782</v>
      </c>
      <c r="B48" s="542">
        <v>0.20599999999999999</v>
      </c>
      <c r="C48" s="542">
        <v>0.13200000000000001</v>
      </c>
      <c r="D48" s="542" t="s">
        <v>544</v>
      </c>
      <c r="E48" s="542" t="s">
        <v>544</v>
      </c>
      <c r="F48" s="542">
        <v>0.33799999999999997</v>
      </c>
      <c r="G48" s="543" t="s">
        <v>544</v>
      </c>
      <c r="J48" s="535"/>
    </row>
    <row r="49" spans="1:10" s="530" customFormat="1" ht="3.2" customHeight="1">
      <c r="A49" s="533"/>
      <c r="B49" s="535"/>
      <c r="C49" s="535"/>
      <c r="D49" s="535"/>
      <c r="E49" s="535"/>
      <c r="F49" s="535"/>
      <c r="G49" s="543"/>
      <c r="J49" s="535"/>
    </row>
    <row r="50" spans="1:10" s="530" customFormat="1" ht="12.2" customHeight="1">
      <c r="A50" s="541" t="s">
        <v>783</v>
      </c>
      <c r="B50" s="542"/>
      <c r="C50" s="542"/>
      <c r="D50" s="542"/>
      <c r="E50" s="542"/>
      <c r="F50" s="542"/>
      <c r="G50" s="543"/>
      <c r="J50" s="535"/>
    </row>
    <row r="51" spans="1:10" s="530" customFormat="1" ht="12.2" customHeight="1">
      <c r="A51" s="554" t="s">
        <v>784</v>
      </c>
      <c r="B51" s="542">
        <v>17.661000000000001</v>
      </c>
      <c r="C51" s="542">
        <v>5.8000000000000003E-2</v>
      </c>
      <c r="D51" s="542" t="s">
        <v>544</v>
      </c>
      <c r="E51" s="542" t="s">
        <v>544</v>
      </c>
      <c r="F51" s="542">
        <v>17.8</v>
      </c>
      <c r="G51" s="543" t="s">
        <v>544</v>
      </c>
      <c r="J51" s="535"/>
    </row>
    <row r="52" spans="1:10" s="530" customFormat="1" ht="3.2" customHeight="1">
      <c r="A52" s="533"/>
      <c r="B52" s="535"/>
      <c r="C52" s="535"/>
      <c r="D52" s="535"/>
      <c r="E52" s="535"/>
      <c r="F52" s="535"/>
      <c r="G52" s="543"/>
      <c r="J52" s="535"/>
    </row>
    <row r="53" spans="1:10" s="530" customFormat="1" ht="12.2" customHeight="1">
      <c r="A53" s="541" t="s">
        <v>785</v>
      </c>
      <c r="B53" s="542"/>
      <c r="C53" s="542"/>
      <c r="D53" s="542"/>
      <c r="E53" s="542"/>
      <c r="F53" s="542"/>
      <c r="G53" s="543"/>
      <c r="J53" s="535"/>
    </row>
    <row r="54" spans="1:10" s="530" customFormat="1" ht="12.2" customHeight="1">
      <c r="A54" s="544" t="s">
        <v>786</v>
      </c>
      <c r="B54" s="542"/>
      <c r="C54" s="542"/>
      <c r="D54" s="542"/>
      <c r="E54" s="542"/>
      <c r="F54" s="542"/>
      <c r="G54" s="543"/>
      <c r="J54" s="535"/>
    </row>
    <row r="55" spans="1:10" s="530" customFormat="1" ht="12.2" customHeight="1">
      <c r="A55" s="554" t="s">
        <v>787</v>
      </c>
      <c r="B55" s="542">
        <v>5.0149999999999997</v>
      </c>
      <c r="C55" s="542">
        <v>0.435</v>
      </c>
      <c r="D55" s="542" t="s">
        <v>544</v>
      </c>
      <c r="E55" s="542" t="s">
        <v>544</v>
      </c>
      <c r="F55" s="542">
        <v>5.4</v>
      </c>
      <c r="G55" s="543" t="s">
        <v>544</v>
      </c>
      <c r="J55" s="535"/>
    </row>
    <row r="56" spans="1:10" s="530" customFormat="1" ht="3.2" customHeight="1">
      <c r="A56" s="533"/>
      <c r="B56" s="535"/>
      <c r="C56" s="535"/>
      <c r="D56" s="535"/>
      <c r="E56" s="535"/>
      <c r="F56" s="535"/>
      <c r="G56" s="543"/>
      <c r="J56" s="535"/>
    </row>
    <row r="57" spans="1:10" s="530" customFormat="1" ht="12.2" customHeight="1">
      <c r="A57" s="541" t="s">
        <v>788</v>
      </c>
      <c r="B57" s="542"/>
      <c r="C57" s="542"/>
      <c r="D57" s="542"/>
      <c r="E57" s="542"/>
      <c r="F57" s="542"/>
      <c r="G57" s="543"/>
      <c r="J57" s="535"/>
    </row>
    <row r="58" spans="1:10" s="530" customFormat="1" ht="12.2" customHeight="1">
      <c r="A58" s="533" t="s">
        <v>789</v>
      </c>
      <c r="B58" s="542">
        <v>876.99099999999999</v>
      </c>
      <c r="C58" s="542">
        <v>0.13200000000000001</v>
      </c>
      <c r="D58" s="542" t="s">
        <v>544</v>
      </c>
      <c r="E58" s="542">
        <v>29.635000000000002</v>
      </c>
      <c r="F58" s="542">
        <v>906.75799999999992</v>
      </c>
      <c r="G58" s="543" t="s">
        <v>544</v>
      </c>
      <c r="J58" s="535"/>
    </row>
    <row r="59" spans="1:10" s="530" customFormat="1" ht="3.2" customHeight="1">
      <c r="A59" s="533"/>
      <c r="B59" s="535"/>
      <c r="C59" s="535"/>
      <c r="D59" s="535"/>
      <c r="E59" s="535"/>
      <c r="F59" s="535"/>
      <c r="G59" s="543"/>
      <c r="J59" s="535"/>
    </row>
    <row r="60" spans="1:10" s="530" customFormat="1" ht="12.2" customHeight="1">
      <c r="A60" s="541" t="s">
        <v>790</v>
      </c>
      <c r="B60" s="542"/>
      <c r="C60" s="542"/>
      <c r="D60" s="542"/>
      <c r="E60" s="542"/>
      <c r="F60" s="542"/>
      <c r="G60" s="543"/>
      <c r="J60" s="535"/>
    </row>
    <row r="61" spans="1:10" s="530" customFormat="1" ht="12.2" customHeight="1">
      <c r="A61" s="533" t="s">
        <v>791</v>
      </c>
      <c r="B61" s="542">
        <v>50.976999999999997</v>
      </c>
      <c r="C61" s="542" t="s">
        <v>544</v>
      </c>
      <c r="D61" s="542" t="s">
        <v>544</v>
      </c>
      <c r="E61" s="542">
        <v>0.65300000000000002</v>
      </c>
      <c r="F61" s="542">
        <v>51.629999999999995</v>
      </c>
      <c r="G61" s="543" t="s">
        <v>544</v>
      </c>
      <c r="J61" s="535"/>
    </row>
    <row r="62" spans="1:10" s="530" customFormat="1" ht="3.2" customHeight="1">
      <c r="A62" s="533"/>
      <c r="B62" s="535"/>
      <c r="C62" s="535"/>
      <c r="D62" s="535"/>
      <c r="E62" s="535"/>
      <c r="F62" s="535"/>
      <c r="G62" s="543"/>
      <c r="J62" s="535"/>
    </row>
    <row r="63" spans="1:10" s="530" customFormat="1" ht="12.2" customHeight="1">
      <c r="A63" s="541" t="s">
        <v>792</v>
      </c>
      <c r="B63" s="542"/>
      <c r="C63" s="542"/>
      <c r="D63" s="542"/>
      <c r="E63" s="542"/>
      <c r="F63" s="542"/>
      <c r="G63" s="543"/>
      <c r="J63" s="535"/>
    </row>
    <row r="64" spans="1:10" s="530" customFormat="1" ht="12.2" customHeight="1">
      <c r="A64" s="533" t="s">
        <v>793</v>
      </c>
      <c r="B64" s="542">
        <v>99.763999999999996</v>
      </c>
      <c r="C64" s="542">
        <v>0.5</v>
      </c>
      <c r="D64" s="542">
        <v>0</v>
      </c>
      <c r="E64" s="542">
        <v>0</v>
      </c>
      <c r="F64" s="542">
        <v>100.264</v>
      </c>
      <c r="G64" s="543">
        <v>0</v>
      </c>
      <c r="J64" s="535"/>
    </row>
    <row r="65" spans="1:10" s="530" customFormat="1" ht="3.2" customHeight="1">
      <c r="A65" s="538"/>
      <c r="B65" s="535"/>
      <c r="C65" s="535"/>
      <c r="D65" s="535"/>
      <c r="E65" s="535"/>
      <c r="F65" s="535"/>
      <c r="G65" s="543"/>
      <c r="J65" s="535"/>
    </row>
    <row r="66" spans="1:10" s="530" customFormat="1" ht="12.2" customHeight="1">
      <c r="A66" s="541" t="s">
        <v>794</v>
      </c>
      <c r="B66" s="542"/>
      <c r="C66" s="542"/>
      <c r="D66" s="542"/>
      <c r="E66" s="542"/>
      <c r="F66" s="542"/>
      <c r="G66" s="543"/>
      <c r="J66" s="535"/>
    </row>
    <row r="67" spans="1:10" s="530" customFormat="1" ht="12.2" customHeight="1">
      <c r="A67" s="533" t="s">
        <v>795</v>
      </c>
      <c r="B67" s="542">
        <v>5.2350000000000003</v>
      </c>
      <c r="C67" s="542" t="s">
        <v>544</v>
      </c>
      <c r="D67" s="542" t="s">
        <v>544</v>
      </c>
      <c r="E67" s="542">
        <v>0.81599999999999995</v>
      </c>
      <c r="F67" s="542">
        <v>6</v>
      </c>
      <c r="G67" s="543">
        <v>0.70899999999999996</v>
      </c>
      <c r="J67" s="535"/>
    </row>
    <row r="68" spans="1:10" s="530" customFormat="1" ht="3.2" customHeight="1">
      <c r="A68" s="525"/>
      <c r="B68" s="528"/>
      <c r="C68" s="528"/>
      <c r="D68" s="528"/>
      <c r="E68" s="528"/>
      <c r="F68" s="528"/>
      <c r="G68" s="561"/>
      <c r="J68" s="535"/>
    </row>
    <row r="69" spans="1:10" ht="15.75">
      <c r="A69" s="760" t="s">
        <v>749</v>
      </c>
      <c r="B69" s="760"/>
      <c r="C69" s="760"/>
      <c r="D69" s="760"/>
      <c r="E69" s="760"/>
      <c r="F69" s="760"/>
      <c r="G69" s="760"/>
    </row>
    <row r="70" spans="1:10">
      <c r="A70" s="761" t="s">
        <v>828</v>
      </c>
      <c r="B70" s="761"/>
      <c r="C70" s="761"/>
      <c r="D70" s="761"/>
      <c r="E70" s="761"/>
      <c r="F70" s="761"/>
      <c r="G70" s="761"/>
    </row>
    <row r="71" spans="1:10" ht="3.2" customHeight="1">
      <c r="G71" s="530"/>
    </row>
    <row r="72" spans="1:10" ht="12.75" customHeight="1">
      <c r="A72" s="531"/>
      <c r="B72" s="762" t="s">
        <v>495</v>
      </c>
      <c r="C72" s="762" t="s">
        <v>751</v>
      </c>
      <c r="D72" s="764" t="s">
        <v>690</v>
      </c>
      <c r="E72" s="764"/>
      <c r="F72" s="765" t="s">
        <v>752</v>
      </c>
      <c r="G72" s="532"/>
    </row>
    <row r="73" spans="1:10" ht="45" customHeight="1">
      <c r="A73" s="533"/>
      <c r="B73" s="763"/>
      <c r="C73" s="763"/>
      <c r="D73" s="534" t="s">
        <v>753</v>
      </c>
      <c r="E73" s="762" t="s">
        <v>754</v>
      </c>
      <c r="F73" s="766"/>
      <c r="G73" s="767" t="s">
        <v>755</v>
      </c>
    </row>
    <row r="74" spans="1:10">
      <c r="A74" s="533"/>
      <c r="B74" s="763"/>
      <c r="C74" s="763"/>
      <c r="D74" s="534" t="s">
        <v>756</v>
      </c>
      <c r="E74" s="763"/>
      <c r="F74" s="766"/>
      <c r="G74" s="767"/>
    </row>
    <row r="75" spans="1:10">
      <c r="A75" s="535"/>
      <c r="B75" s="536" t="s">
        <v>0</v>
      </c>
      <c r="C75" s="536" t="s">
        <v>0</v>
      </c>
      <c r="D75" s="534" t="s">
        <v>0</v>
      </c>
      <c r="E75" s="536" t="s">
        <v>0</v>
      </c>
      <c r="F75" s="534" t="s">
        <v>0</v>
      </c>
      <c r="G75" s="537" t="s">
        <v>0</v>
      </c>
    </row>
    <row r="76" spans="1:10" s="530" customFormat="1" ht="12.2" customHeight="1">
      <c r="A76" s="541" t="s">
        <v>796</v>
      </c>
      <c r="B76" s="548"/>
      <c r="C76" s="542"/>
      <c r="D76" s="542"/>
      <c r="E76" s="542"/>
      <c r="F76" s="542"/>
      <c r="G76" s="543"/>
      <c r="J76" s="535"/>
    </row>
    <row r="77" spans="1:10" s="530" customFormat="1" ht="12.2" customHeight="1">
      <c r="A77" s="533" t="s">
        <v>797</v>
      </c>
      <c r="B77" s="548">
        <v>47.518999999999998</v>
      </c>
      <c r="C77" s="542">
        <v>0.13200000000000001</v>
      </c>
      <c r="D77" s="542" t="s">
        <v>544</v>
      </c>
      <c r="E77" s="542" t="s">
        <v>544</v>
      </c>
      <c r="F77" s="542">
        <v>47.6</v>
      </c>
      <c r="G77" s="543" t="s">
        <v>544</v>
      </c>
      <c r="J77" s="535"/>
    </row>
    <row r="78" spans="1:10" s="530" customFormat="1" ht="3.2" customHeight="1">
      <c r="A78" s="538"/>
      <c r="B78" s="535"/>
      <c r="C78" s="535"/>
      <c r="D78" s="535"/>
      <c r="E78" s="535"/>
      <c r="F78" s="535"/>
      <c r="G78" s="543"/>
      <c r="J78" s="535"/>
    </row>
    <row r="79" spans="1:10" s="530" customFormat="1" ht="12.2" customHeight="1">
      <c r="A79" s="541" t="s">
        <v>798</v>
      </c>
      <c r="B79" s="548"/>
      <c r="C79" s="542"/>
      <c r="D79" s="542"/>
      <c r="E79" s="542"/>
      <c r="F79" s="542"/>
      <c r="G79" s="543"/>
      <c r="J79" s="535"/>
    </row>
    <row r="80" spans="1:10" s="530" customFormat="1" ht="12.2" customHeight="1">
      <c r="A80" s="533" t="s">
        <v>799</v>
      </c>
      <c r="B80" s="548">
        <v>668.68</v>
      </c>
      <c r="C80" s="542">
        <v>-0.15</v>
      </c>
      <c r="D80" s="542">
        <v>0</v>
      </c>
      <c r="E80" s="542">
        <v>0</v>
      </c>
      <c r="F80" s="542">
        <v>668.53</v>
      </c>
      <c r="G80" s="543">
        <v>0</v>
      </c>
      <c r="I80" s="549"/>
      <c r="J80" s="535"/>
    </row>
    <row r="81" spans="1:10" s="530" customFormat="1" ht="3.2" customHeight="1">
      <c r="A81" s="538"/>
      <c r="B81" s="535"/>
      <c r="C81" s="535"/>
      <c r="D81" s="535"/>
      <c r="E81" s="535"/>
      <c r="F81" s="535"/>
      <c r="G81" s="543"/>
      <c r="J81" s="535"/>
    </row>
    <row r="82" spans="1:10" s="530" customFormat="1" ht="12.2" customHeight="1">
      <c r="A82" s="541" t="s">
        <v>800</v>
      </c>
      <c r="B82" s="548"/>
      <c r="C82" s="542"/>
      <c r="D82" s="542"/>
      <c r="E82" s="542"/>
      <c r="F82" s="542"/>
      <c r="G82" s="543"/>
      <c r="I82" s="549"/>
      <c r="J82" s="535"/>
    </row>
    <row r="83" spans="1:10" s="530" customFormat="1" ht="12.2" customHeight="1">
      <c r="A83" s="533" t="s">
        <v>801</v>
      </c>
      <c r="B83" s="548">
        <v>582.53399999999999</v>
      </c>
      <c r="C83" s="542">
        <v>0.13200000000000001</v>
      </c>
      <c r="D83" s="542" t="s">
        <v>544</v>
      </c>
      <c r="E83" s="542" t="s">
        <v>544</v>
      </c>
      <c r="F83" s="542">
        <v>582.6</v>
      </c>
      <c r="G83" s="543" t="s">
        <v>544</v>
      </c>
      <c r="I83" s="549"/>
      <c r="J83" s="535"/>
    </row>
    <row r="84" spans="1:10" s="530" customFormat="1" ht="3.2" customHeight="1">
      <c r="A84" s="538"/>
      <c r="B84" s="535"/>
      <c r="C84" s="535"/>
      <c r="D84" s="535"/>
      <c r="E84" s="535"/>
      <c r="F84" s="535"/>
      <c r="G84" s="543"/>
      <c r="J84" s="535"/>
    </row>
    <row r="85" spans="1:10" s="530" customFormat="1" ht="12.2" customHeight="1">
      <c r="A85" s="541" t="s">
        <v>785</v>
      </c>
      <c r="B85" s="548"/>
      <c r="C85" s="542"/>
      <c r="D85" s="542"/>
      <c r="E85" s="542"/>
      <c r="F85" s="542"/>
      <c r="G85" s="543"/>
      <c r="I85" s="549"/>
      <c r="J85" s="535"/>
    </row>
    <row r="86" spans="1:10" s="530" customFormat="1" ht="12.2" customHeight="1">
      <c r="A86" s="544" t="s">
        <v>786</v>
      </c>
      <c r="B86" s="548"/>
      <c r="C86" s="542"/>
      <c r="D86" s="542"/>
      <c r="E86" s="542"/>
      <c r="F86" s="542"/>
      <c r="G86" s="543"/>
      <c r="I86" s="549"/>
      <c r="J86" s="535"/>
    </row>
    <row r="87" spans="1:10" s="530" customFormat="1" ht="12.2" customHeight="1">
      <c r="A87" s="533" t="s">
        <v>802</v>
      </c>
      <c r="B87" s="548"/>
      <c r="C87" s="542"/>
      <c r="D87" s="542"/>
      <c r="E87" s="542"/>
      <c r="F87" s="542"/>
      <c r="G87" s="543"/>
      <c r="I87" s="549"/>
      <c r="J87" s="535"/>
    </row>
    <row r="88" spans="1:10" s="530" customFormat="1" ht="12.2" customHeight="1">
      <c r="A88" s="546" t="s">
        <v>803</v>
      </c>
      <c r="B88" s="548" t="s">
        <v>544</v>
      </c>
      <c r="C88" s="542" t="s">
        <v>544</v>
      </c>
      <c r="D88" s="542">
        <v>30</v>
      </c>
      <c r="E88" s="542" t="s">
        <v>544</v>
      </c>
      <c r="F88" s="542">
        <v>30</v>
      </c>
      <c r="G88" s="543" t="s">
        <v>544</v>
      </c>
      <c r="I88" s="549"/>
      <c r="J88" s="535"/>
    </row>
    <row r="89" spans="1:10" s="530" customFormat="1" ht="3.2" customHeight="1">
      <c r="A89" s="538"/>
      <c r="B89" s="535"/>
      <c r="C89" s="535"/>
      <c r="D89" s="535"/>
      <c r="E89" s="535"/>
      <c r="F89" s="535"/>
      <c r="G89" s="543"/>
      <c r="J89" s="535"/>
    </row>
    <row r="90" spans="1:10" s="530" customFormat="1" ht="12.75" customHeight="1">
      <c r="A90" s="538" t="s">
        <v>804</v>
      </c>
      <c r="B90" s="556"/>
      <c r="C90" s="557">
        <v>0</v>
      </c>
      <c r="D90" s="557">
        <v>38.1</v>
      </c>
      <c r="E90" s="557">
        <v>43.3</v>
      </c>
      <c r="F90" s="557"/>
      <c r="G90" s="558">
        <v>7.2879999999999994</v>
      </c>
    </row>
    <row r="91" spans="1:10" s="530" customFormat="1" ht="12.75" customHeight="1">
      <c r="B91" s="529"/>
      <c r="D91" s="529"/>
      <c r="F91" s="529"/>
      <c r="G91" s="559"/>
    </row>
    <row r="92" spans="1:10" s="530" customFormat="1" ht="12.2" customHeight="1">
      <c r="A92" s="538" t="s">
        <v>805</v>
      </c>
      <c r="G92" s="543"/>
      <c r="J92" s="535"/>
    </row>
    <row r="93" spans="1:10" s="530" customFormat="1" ht="3.2" customHeight="1">
      <c r="A93" s="538"/>
      <c r="B93" s="535"/>
      <c r="C93" s="535"/>
      <c r="D93" s="535"/>
      <c r="E93" s="535"/>
      <c r="F93" s="535"/>
      <c r="G93" s="543"/>
      <c r="J93" s="535"/>
    </row>
    <row r="94" spans="1:10" s="530" customFormat="1" ht="12.2" customHeight="1">
      <c r="A94" s="541" t="s">
        <v>766</v>
      </c>
      <c r="G94" s="543"/>
      <c r="J94" s="535"/>
    </row>
    <row r="95" spans="1:10" s="530" customFormat="1" ht="12.2" customHeight="1">
      <c r="A95" s="533" t="s">
        <v>806</v>
      </c>
      <c r="B95" s="569">
        <v>0.5</v>
      </c>
      <c r="C95" s="570" t="s">
        <v>544</v>
      </c>
      <c r="D95" s="570" t="s">
        <v>544</v>
      </c>
      <c r="E95" s="569">
        <v>0.3</v>
      </c>
      <c r="F95" s="569">
        <v>0.8</v>
      </c>
      <c r="G95" s="543">
        <v>0.3</v>
      </c>
      <c r="J95" s="535"/>
    </row>
    <row r="96" spans="1:10" s="530" customFormat="1" ht="3.2" customHeight="1">
      <c r="A96" s="538"/>
      <c r="B96" s="535"/>
      <c r="C96" s="535"/>
      <c r="D96" s="535"/>
      <c r="E96" s="535"/>
      <c r="F96" s="535"/>
      <c r="G96" s="543"/>
      <c r="J96" s="535"/>
    </row>
    <row r="97" spans="1:10" s="530" customFormat="1" ht="12.2" customHeight="1">
      <c r="A97" s="541" t="s">
        <v>807</v>
      </c>
      <c r="G97" s="543"/>
      <c r="J97" s="535"/>
    </row>
    <row r="98" spans="1:10" s="530" customFormat="1" ht="12.2" customHeight="1">
      <c r="A98" s="544" t="s">
        <v>808</v>
      </c>
      <c r="G98" s="543"/>
      <c r="J98" s="535"/>
    </row>
    <row r="99" spans="1:10" s="530" customFormat="1" ht="12.2" customHeight="1">
      <c r="A99" s="533" t="s">
        <v>809</v>
      </c>
      <c r="B99" s="569">
        <v>1.286</v>
      </c>
      <c r="C99" s="569" t="s">
        <v>544</v>
      </c>
      <c r="D99" s="569" t="s">
        <v>544</v>
      </c>
      <c r="E99" s="569">
        <v>0.79100000000000004</v>
      </c>
      <c r="F99" s="569">
        <v>2.077</v>
      </c>
      <c r="G99" s="571">
        <v>0.79100000000000004</v>
      </c>
      <c r="J99" s="535"/>
    </row>
    <row r="100" spans="1:10" s="530" customFormat="1" ht="3.2" customHeight="1">
      <c r="A100" s="538"/>
      <c r="B100" s="535"/>
      <c r="C100" s="535"/>
      <c r="D100" s="535"/>
      <c r="E100" s="535"/>
      <c r="F100" s="535"/>
      <c r="G100" s="543"/>
      <c r="J100" s="535"/>
    </row>
    <row r="101" spans="1:10" s="530" customFormat="1" ht="12.2" customHeight="1">
      <c r="A101" s="541" t="s">
        <v>810</v>
      </c>
      <c r="G101" s="543"/>
      <c r="J101" s="535"/>
    </row>
    <row r="102" spans="1:10" s="530" customFormat="1" ht="12.2" customHeight="1">
      <c r="A102" s="533" t="s">
        <v>811</v>
      </c>
      <c r="B102" s="569">
        <v>3.4359999999999999</v>
      </c>
      <c r="C102" s="570" t="s">
        <v>544</v>
      </c>
      <c r="D102" s="570" t="s">
        <v>544</v>
      </c>
      <c r="E102" s="569">
        <v>0.71599999999999997</v>
      </c>
      <c r="F102" s="569">
        <v>4.1520000000000001</v>
      </c>
      <c r="G102" s="543" t="s">
        <v>544</v>
      </c>
      <c r="J102" s="535"/>
    </row>
    <row r="103" spans="1:10" s="530" customFormat="1" ht="3.2" customHeight="1">
      <c r="A103" s="538"/>
      <c r="B103" s="535"/>
      <c r="C103" s="535"/>
      <c r="D103" s="535"/>
      <c r="E103" s="535"/>
      <c r="F103" s="535"/>
      <c r="G103" s="543"/>
      <c r="J103" s="535"/>
    </row>
    <row r="104" spans="1:10" s="530" customFormat="1" ht="12.2" customHeight="1">
      <c r="A104" s="541" t="s">
        <v>812</v>
      </c>
      <c r="B104" s="569"/>
      <c r="C104" s="570"/>
      <c r="D104" s="570"/>
      <c r="E104" s="569"/>
      <c r="F104" s="569"/>
      <c r="G104" s="543"/>
      <c r="J104" s="535"/>
    </row>
    <row r="105" spans="1:10" s="530" customFormat="1" ht="12.2" customHeight="1">
      <c r="A105" s="533" t="s">
        <v>813</v>
      </c>
      <c r="B105" s="569" t="s">
        <v>544</v>
      </c>
      <c r="C105" s="570" t="s">
        <v>544</v>
      </c>
      <c r="D105" s="569">
        <v>2.1</v>
      </c>
      <c r="E105" s="569" t="s">
        <v>544</v>
      </c>
      <c r="F105" s="569" t="s">
        <v>544</v>
      </c>
      <c r="G105" s="543">
        <v>2.1</v>
      </c>
      <c r="J105" s="535"/>
    </row>
    <row r="106" spans="1:10" s="530" customFormat="1" ht="3.2" customHeight="1">
      <c r="A106" s="538"/>
      <c r="B106" s="560"/>
      <c r="C106" s="560"/>
      <c r="D106" s="560"/>
      <c r="E106" s="560"/>
      <c r="F106" s="560"/>
      <c r="G106" s="561"/>
      <c r="J106" s="535"/>
    </row>
    <row r="107" spans="1:10" s="530" customFormat="1" ht="12.2" customHeight="1">
      <c r="A107" s="538" t="s">
        <v>814</v>
      </c>
      <c r="B107" s="562"/>
      <c r="C107" s="572" t="s">
        <v>544</v>
      </c>
      <c r="D107" s="563">
        <v>2.1</v>
      </c>
      <c r="E107" s="562">
        <v>1.8</v>
      </c>
      <c r="F107" s="564"/>
      <c r="G107" s="565">
        <v>3.1909999999999998</v>
      </c>
      <c r="J107" s="535"/>
    </row>
    <row r="108" spans="1:10" s="530" customFormat="1" ht="15" customHeight="1">
      <c r="A108" s="566" t="s">
        <v>634</v>
      </c>
      <c r="B108" s="542"/>
      <c r="C108" s="542"/>
      <c r="D108" s="567"/>
      <c r="E108" s="567"/>
      <c r="F108" s="542"/>
      <c r="G108" s="568">
        <v>10.478999999999999</v>
      </c>
      <c r="J108" s="535"/>
    </row>
    <row r="109" spans="1:10" s="530" customFormat="1" ht="12.2" customHeight="1">
      <c r="A109" s="546"/>
      <c r="B109" s="542"/>
      <c r="C109" s="542"/>
      <c r="D109" s="542"/>
      <c r="E109" s="542"/>
      <c r="F109" s="542"/>
      <c r="G109" s="542"/>
      <c r="I109" s="549"/>
      <c r="J109" s="535"/>
    </row>
    <row r="110" spans="1:10">
      <c r="A110" s="379" t="s">
        <v>829</v>
      </c>
      <c r="G110" s="530"/>
    </row>
    <row r="111" spans="1:10">
      <c r="A111" s="434" t="s">
        <v>644</v>
      </c>
      <c r="B111" s="527"/>
      <c r="C111" s="526"/>
      <c r="D111" s="527"/>
      <c r="E111" s="526"/>
      <c r="F111" s="527"/>
      <c r="G111" s="526"/>
    </row>
    <row r="112" spans="1:10">
      <c r="G112" s="530"/>
    </row>
    <row r="113" spans="1:10">
      <c r="G113" s="530"/>
    </row>
    <row r="114" spans="1:10" s="530" customFormat="1">
      <c r="B114" s="529"/>
      <c r="D114" s="529"/>
      <c r="F114" s="529"/>
      <c r="J114" s="535"/>
    </row>
    <row r="115" spans="1:10" s="530" customFormat="1" ht="3.2" customHeight="1">
      <c r="B115" s="529"/>
      <c r="D115" s="529"/>
      <c r="F115" s="529"/>
      <c r="J115" s="535"/>
    </row>
    <row r="116" spans="1:10" s="530" customFormat="1" ht="12.2" customHeight="1">
      <c r="B116" s="529"/>
      <c r="D116" s="529"/>
      <c r="F116" s="529"/>
      <c r="J116" s="535"/>
    </row>
    <row r="117" spans="1:10" s="530" customFormat="1" ht="12.2" customHeight="1">
      <c r="B117" s="529"/>
      <c r="D117" s="529"/>
      <c r="F117" s="529"/>
      <c r="J117" s="535"/>
    </row>
    <row r="118" spans="1:10" s="530" customFormat="1" ht="12.2" customHeight="1">
      <c r="B118" s="529"/>
      <c r="D118" s="529"/>
      <c r="F118" s="529"/>
      <c r="H118" s="542"/>
      <c r="I118" s="542"/>
      <c r="J118" s="535"/>
    </row>
    <row r="119" spans="1:10" s="530" customFormat="1" ht="3.2" customHeight="1">
      <c r="B119" s="529"/>
      <c r="D119" s="529"/>
      <c r="F119" s="529"/>
      <c r="J119" s="535"/>
    </row>
    <row r="120" spans="1:10" s="530" customFormat="1" ht="12.2" customHeight="1">
      <c r="B120" s="529"/>
      <c r="D120" s="529"/>
      <c r="F120" s="529"/>
      <c r="J120" s="535"/>
    </row>
    <row r="121" spans="1:10" s="530" customFormat="1" ht="12.2" customHeight="1">
      <c r="B121" s="529"/>
      <c r="D121" s="529"/>
      <c r="F121" s="529"/>
      <c r="J121" s="535"/>
    </row>
    <row r="122" spans="1:10" s="530" customFormat="1" ht="3.2" customHeight="1">
      <c r="B122" s="529"/>
      <c r="D122" s="529"/>
      <c r="F122" s="529"/>
    </row>
    <row r="123" spans="1:10" ht="12.2" customHeight="1">
      <c r="A123" s="529"/>
      <c r="G123" s="530"/>
    </row>
    <row r="124" spans="1:10" s="530" customFormat="1" ht="12.2" customHeight="1">
      <c r="B124" s="529"/>
      <c r="D124" s="529"/>
      <c r="F124" s="529"/>
      <c r="H124" s="542"/>
      <c r="I124" s="542"/>
      <c r="J124" s="535"/>
    </row>
    <row r="125" spans="1:10" s="530" customFormat="1" ht="12.2" customHeight="1">
      <c r="B125" s="529"/>
      <c r="D125" s="529"/>
      <c r="F125" s="529"/>
      <c r="H125" s="542"/>
      <c r="I125" s="542"/>
      <c r="J125" s="535"/>
    </row>
    <row r="126" spans="1:10" s="530" customFormat="1" ht="12.2" customHeight="1">
      <c r="B126" s="529"/>
      <c r="D126" s="529"/>
      <c r="F126" s="529"/>
      <c r="H126" s="542"/>
      <c r="I126" s="542"/>
      <c r="J126" s="535"/>
    </row>
    <row r="127" spans="1:10" s="530" customFormat="1" ht="12.2" customHeight="1">
      <c r="B127" s="529"/>
      <c r="D127" s="529"/>
      <c r="F127" s="529"/>
      <c r="H127" s="542"/>
      <c r="I127" s="542"/>
      <c r="J127" s="535"/>
    </row>
    <row r="128" spans="1:10" ht="12.75" customHeight="1">
      <c r="A128" s="529"/>
      <c r="G128" s="530"/>
    </row>
    <row r="129" spans="1:10" ht="12.75" customHeight="1">
      <c r="A129" s="529"/>
      <c r="G129" s="530"/>
      <c r="J129" s="535"/>
    </row>
    <row r="130" spans="1:10" s="530" customFormat="1" ht="3.2" customHeight="1">
      <c r="B130" s="529"/>
      <c r="D130" s="529"/>
      <c r="F130" s="529"/>
      <c r="J130" s="535"/>
    </row>
    <row r="131" spans="1:10" s="530" customFormat="1" ht="12.2" customHeight="1">
      <c r="B131" s="529"/>
      <c r="D131" s="529"/>
      <c r="F131" s="529"/>
      <c r="J131" s="535"/>
    </row>
    <row r="132" spans="1:10" s="530" customFormat="1" ht="12.2" customHeight="1">
      <c r="B132" s="529"/>
      <c r="D132" s="529"/>
      <c r="F132" s="529"/>
      <c r="J132" s="535"/>
    </row>
    <row r="133" spans="1:10" s="530" customFormat="1" ht="3.2" customHeight="1">
      <c r="B133" s="529"/>
      <c r="D133" s="529"/>
      <c r="F133" s="529"/>
      <c r="J133" s="535"/>
    </row>
    <row r="134" spans="1:10" s="530" customFormat="1" ht="12.2" customHeight="1">
      <c r="B134" s="529"/>
      <c r="D134" s="529"/>
      <c r="F134" s="529"/>
      <c r="J134" s="535"/>
    </row>
    <row r="135" spans="1:10" s="530" customFormat="1" ht="12.2" customHeight="1">
      <c r="B135" s="529"/>
      <c r="D135" s="529"/>
      <c r="F135" s="529"/>
      <c r="J135" s="535"/>
    </row>
    <row r="136" spans="1:10" s="530" customFormat="1" ht="3.2" customHeight="1">
      <c r="B136" s="529"/>
      <c r="D136" s="529"/>
      <c r="F136" s="529"/>
      <c r="J136" s="535"/>
    </row>
    <row r="137" spans="1:10" s="530" customFormat="1">
      <c r="B137" s="529"/>
      <c r="D137" s="529"/>
      <c r="F137" s="529"/>
    </row>
    <row r="138" spans="1:10" s="530" customFormat="1">
      <c r="B138" s="529"/>
      <c r="D138" s="529"/>
      <c r="F138" s="529"/>
    </row>
    <row r="139" spans="1:10">
      <c r="A139" s="529"/>
      <c r="G139" s="530"/>
    </row>
    <row r="140" spans="1:10">
      <c r="A140" s="529"/>
      <c r="G140" s="530"/>
    </row>
    <row r="141" spans="1:10">
      <c r="A141" s="529"/>
      <c r="G141" s="530"/>
    </row>
    <row r="142" spans="1:10">
      <c r="A142" s="529"/>
      <c r="G142" s="530"/>
    </row>
    <row r="143" spans="1:10">
      <c r="A143" s="529"/>
      <c r="G143" s="530"/>
    </row>
    <row r="144" spans="1:10">
      <c r="A144" s="529"/>
      <c r="G144" s="530"/>
    </row>
    <row r="145" spans="1:10">
      <c r="A145" s="529"/>
      <c r="G145" s="530"/>
    </row>
    <row r="146" spans="1:10">
      <c r="A146" s="529"/>
      <c r="G146" s="530"/>
    </row>
    <row r="147" spans="1:10">
      <c r="A147" s="529"/>
      <c r="C147" s="529"/>
      <c r="E147" s="529"/>
      <c r="G147" s="530"/>
      <c r="I147" s="529"/>
      <c r="J147" s="529"/>
    </row>
    <row r="148" spans="1:10">
      <c r="A148" s="529"/>
      <c r="C148" s="529"/>
      <c r="E148" s="529"/>
      <c r="G148" s="530"/>
      <c r="I148" s="529"/>
      <c r="J148" s="529"/>
    </row>
    <row r="149" spans="1:10">
      <c r="A149" s="529"/>
      <c r="C149" s="529"/>
      <c r="E149" s="529"/>
      <c r="G149" s="530"/>
      <c r="I149" s="529"/>
      <c r="J149" s="529"/>
    </row>
    <row r="150" spans="1:10">
      <c r="A150" s="529"/>
      <c r="C150" s="529"/>
      <c r="E150" s="529"/>
      <c r="G150" s="530"/>
      <c r="I150" s="529"/>
      <c r="J150" s="529"/>
    </row>
    <row r="151" spans="1:10">
      <c r="A151" s="529"/>
      <c r="C151" s="529"/>
      <c r="E151" s="529"/>
      <c r="G151" s="530"/>
      <c r="I151" s="529"/>
      <c r="J151" s="529"/>
    </row>
    <row r="152" spans="1:10">
      <c r="A152" s="529"/>
      <c r="C152" s="529"/>
      <c r="E152" s="529"/>
      <c r="G152" s="530"/>
      <c r="I152" s="529"/>
      <c r="J152" s="529"/>
    </row>
    <row r="153" spans="1:10">
      <c r="A153" s="529"/>
      <c r="C153" s="529"/>
      <c r="E153" s="529"/>
      <c r="G153" s="530"/>
      <c r="I153" s="529"/>
      <c r="J153" s="529"/>
    </row>
    <row r="154" spans="1:10">
      <c r="A154" s="529"/>
      <c r="C154" s="529"/>
      <c r="E154" s="529"/>
      <c r="G154" s="530"/>
      <c r="I154" s="529"/>
      <c r="J154" s="529"/>
    </row>
    <row r="155" spans="1:10">
      <c r="A155" s="529"/>
      <c r="C155" s="529"/>
      <c r="E155" s="529"/>
      <c r="G155" s="530"/>
      <c r="I155" s="529"/>
      <c r="J155" s="529"/>
    </row>
    <row r="156" spans="1:10">
      <c r="A156" s="529"/>
      <c r="C156" s="529"/>
      <c r="E156" s="529"/>
      <c r="G156" s="530"/>
      <c r="I156" s="529"/>
      <c r="J156" s="529"/>
    </row>
    <row r="157" spans="1:10">
      <c r="A157" s="529"/>
      <c r="C157" s="529"/>
      <c r="E157" s="529"/>
      <c r="G157" s="530"/>
      <c r="I157" s="529"/>
      <c r="J157" s="529"/>
    </row>
    <row r="158" spans="1:10">
      <c r="A158" s="529"/>
      <c r="C158" s="529"/>
      <c r="E158" s="529"/>
      <c r="G158" s="530"/>
      <c r="I158" s="529"/>
      <c r="J158" s="529"/>
    </row>
    <row r="159" spans="1:10">
      <c r="A159" s="529"/>
      <c r="C159" s="529"/>
      <c r="E159" s="529"/>
      <c r="G159" s="530"/>
      <c r="I159" s="529"/>
      <c r="J159" s="529"/>
    </row>
    <row r="160" spans="1:10">
      <c r="A160" s="529"/>
      <c r="C160" s="529"/>
      <c r="E160" s="529"/>
      <c r="G160" s="530"/>
      <c r="I160" s="529"/>
      <c r="J160" s="529"/>
    </row>
    <row r="161" spans="1:10">
      <c r="A161" s="529"/>
      <c r="C161" s="529"/>
      <c r="E161" s="529"/>
      <c r="G161" s="530"/>
      <c r="I161" s="529"/>
      <c r="J161" s="529"/>
    </row>
    <row r="162" spans="1:10">
      <c r="A162" s="529"/>
      <c r="C162" s="529"/>
      <c r="E162" s="529"/>
      <c r="G162" s="530"/>
      <c r="I162" s="529"/>
      <c r="J162" s="529"/>
    </row>
    <row r="163" spans="1:10">
      <c r="A163" s="529"/>
      <c r="C163" s="529"/>
      <c r="E163" s="529"/>
      <c r="G163" s="530"/>
      <c r="I163" s="529"/>
      <c r="J163" s="529"/>
    </row>
    <row r="164" spans="1:10">
      <c r="A164" s="529"/>
      <c r="C164" s="529"/>
      <c r="E164" s="529"/>
      <c r="G164" s="530"/>
      <c r="I164" s="529"/>
      <c r="J164" s="529"/>
    </row>
    <row r="165" spans="1:10">
      <c r="A165" s="529"/>
      <c r="C165" s="529"/>
      <c r="E165" s="529"/>
      <c r="G165" s="530"/>
      <c r="I165" s="529"/>
      <c r="J165" s="529"/>
    </row>
    <row r="166" spans="1:10">
      <c r="A166" s="529"/>
      <c r="C166" s="529"/>
      <c r="E166" s="529"/>
      <c r="G166" s="530"/>
      <c r="I166" s="529"/>
      <c r="J166" s="529"/>
    </row>
    <row r="167" spans="1:10">
      <c r="A167" s="529"/>
      <c r="C167" s="529"/>
      <c r="E167" s="529"/>
      <c r="G167" s="530"/>
      <c r="I167" s="529"/>
      <c r="J167" s="529"/>
    </row>
    <row r="168" spans="1:10">
      <c r="A168" s="529"/>
      <c r="C168" s="529"/>
      <c r="E168" s="529"/>
      <c r="G168" s="530"/>
      <c r="I168" s="529"/>
      <c r="J168" s="529"/>
    </row>
    <row r="169" spans="1:10">
      <c r="A169" s="529"/>
      <c r="C169" s="529"/>
      <c r="E169" s="529"/>
      <c r="G169" s="530"/>
      <c r="I169" s="529"/>
      <c r="J169" s="529"/>
    </row>
    <row r="170" spans="1:10">
      <c r="A170" s="529"/>
      <c r="C170" s="529"/>
      <c r="E170" s="529"/>
      <c r="G170" s="530"/>
      <c r="I170" s="529"/>
      <c r="J170" s="529"/>
    </row>
    <row r="171" spans="1:10">
      <c r="A171" s="529"/>
      <c r="C171" s="529"/>
      <c r="E171" s="529"/>
      <c r="G171" s="530"/>
      <c r="I171" s="529"/>
      <c r="J171" s="529"/>
    </row>
    <row r="172" spans="1:10">
      <c r="A172" s="529"/>
      <c r="C172" s="529"/>
      <c r="E172" s="529"/>
      <c r="G172" s="530"/>
      <c r="I172" s="529"/>
      <c r="J172" s="529"/>
    </row>
    <row r="173" spans="1:10">
      <c r="A173" s="529"/>
      <c r="C173" s="529"/>
      <c r="E173" s="529"/>
      <c r="G173" s="530"/>
      <c r="I173" s="529"/>
      <c r="J173" s="529"/>
    </row>
    <row r="174" spans="1:10">
      <c r="A174" s="529"/>
      <c r="C174" s="529"/>
      <c r="E174" s="529"/>
      <c r="G174" s="530"/>
      <c r="I174" s="529"/>
      <c r="J174" s="529"/>
    </row>
    <row r="175" spans="1:10">
      <c r="A175" s="529"/>
      <c r="C175" s="529"/>
      <c r="E175" s="529"/>
      <c r="G175" s="530"/>
      <c r="I175" s="529"/>
      <c r="J175" s="529"/>
    </row>
    <row r="176" spans="1:10">
      <c r="A176" s="529"/>
      <c r="C176" s="529"/>
      <c r="E176" s="529"/>
      <c r="G176" s="530"/>
      <c r="I176" s="529"/>
      <c r="J176" s="529"/>
    </row>
    <row r="177" spans="1:10">
      <c r="A177" s="529"/>
      <c r="C177" s="529"/>
      <c r="E177" s="529"/>
      <c r="G177" s="530"/>
      <c r="I177" s="529"/>
      <c r="J177" s="529"/>
    </row>
    <row r="178" spans="1:10">
      <c r="A178" s="529"/>
      <c r="C178" s="529"/>
      <c r="E178" s="529"/>
      <c r="G178" s="530"/>
      <c r="I178" s="529"/>
      <c r="J178" s="529"/>
    </row>
    <row r="179" spans="1:10">
      <c r="A179" s="529"/>
      <c r="C179" s="529"/>
      <c r="E179" s="529"/>
      <c r="G179" s="530"/>
      <c r="I179" s="529"/>
      <c r="J179" s="529"/>
    </row>
    <row r="180" spans="1:10">
      <c r="A180" s="529"/>
      <c r="C180" s="529"/>
      <c r="E180" s="529"/>
      <c r="G180" s="530"/>
      <c r="I180" s="529"/>
      <c r="J180" s="529"/>
    </row>
    <row r="181" spans="1:10">
      <c r="A181" s="529"/>
      <c r="C181" s="529"/>
      <c r="E181" s="529"/>
      <c r="G181" s="530"/>
      <c r="I181" s="529"/>
      <c r="J181" s="529"/>
    </row>
    <row r="182" spans="1:10">
      <c r="A182" s="529"/>
      <c r="C182" s="529"/>
      <c r="E182" s="529"/>
      <c r="G182" s="530"/>
      <c r="I182" s="529"/>
      <c r="J182" s="529"/>
    </row>
    <row r="183" spans="1:10">
      <c r="A183" s="529"/>
      <c r="C183" s="529"/>
      <c r="E183" s="529"/>
      <c r="G183" s="530"/>
      <c r="I183" s="529"/>
      <c r="J183" s="529"/>
    </row>
    <row r="184" spans="1:10">
      <c r="A184" s="529"/>
      <c r="C184" s="529"/>
      <c r="E184" s="529"/>
      <c r="G184" s="530"/>
      <c r="I184" s="529"/>
      <c r="J184" s="529"/>
    </row>
    <row r="185" spans="1:10">
      <c r="A185" s="529"/>
      <c r="C185" s="529"/>
      <c r="E185" s="529"/>
      <c r="G185" s="530"/>
      <c r="I185" s="529"/>
      <c r="J185" s="529"/>
    </row>
    <row r="186" spans="1:10">
      <c r="A186" s="529"/>
      <c r="C186" s="529"/>
      <c r="E186" s="529"/>
      <c r="G186" s="530"/>
      <c r="I186" s="529"/>
      <c r="J186" s="529"/>
    </row>
    <row r="187" spans="1:10">
      <c r="A187" s="529"/>
      <c r="C187" s="529"/>
      <c r="E187" s="529"/>
      <c r="G187" s="530"/>
      <c r="I187" s="529"/>
      <c r="J187" s="529"/>
    </row>
    <row r="188" spans="1:10">
      <c r="A188" s="529"/>
      <c r="C188" s="529"/>
      <c r="E188" s="529"/>
      <c r="G188" s="530"/>
      <c r="I188" s="529"/>
      <c r="J188" s="529"/>
    </row>
    <row r="189" spans="1:10">
      <c r="A189" s="529"/>
      <c r="C189" s="529"/>
      <c r="E189" s="529"/>
      <c r="G189" s="530"/>
      <c r="I189" s="529"/>
      <c r="J189" s="529"/>
    </row>
    <row r="190" spans="1:10">
      <c r="A190" s="529"/>
      <c r="C190" s="529"/>
      <c r="E190" s="529"/>
      <c r="G190" s="530"/>
      <c r="I190" s="529"/>
      <c r="J190" s="529"/>
    </row>
    <row r="191" spans="1:10">
      <c r="A191" s="529"/>
      <c r="C191" s="529"/>
      <c r="E191" s="529"/>
      <c r="G191" s="530"/>
      <c r="I191" s="529"/>
      <c r="J191" s="529"/>
    </row>
    <row r="192" spans="1:10">
      <c r="A192" s="529"/>
      <c r="C192" s="529"/>
      <c r="E192" s="529"/>
      <c r="G192" s="530"/>
      <c r="I192" s="529"/>
      <c r="J192" s="529"/>
    </row>
    <row r="193" spans="1:10">
      <c r="A193" s="529"/>
      <c r="C193" s="529"/>
      <c r="E193" s="529"/>
      <c r="G193" s="530"/>
      <c r="I193" s="529"/>
      <c r="J193" s="529"/>
    </row>
    <row r="194" spans="1:10">
      <c r="A194" s="529"/>
      <c r="C194" s="529"/>
      <c r="E194" s="529"/>
      <c r="G194" s="530"/>
      <c r="I194" s="529"/>
      <c r="J194" s="529"/>
    </row>
    <row r="195" spans="1:10">
      <c r="A195" s="529"/>
      <c r="C195" s="529"/>
      <c r="E195" s="529"/>
      <c r="G195" s="530"/>
      <c r="I195" s="529"/>
      <c r="J195" s="529"/>
    </row>
    <row r="196" spans="1:10">
      <c r="A196" s="529"/>
      <c r="C196" s="529"/>
      <c r="E196" s="529"/>
      <c r="G196" s="530"/>
      <c r="I196" s="529"/>
      <c r="J196" s="529"/>
    </row>
    <row r="197" spans="1:10">
      <c r="A197" s="529"/>
      <c r="C197" s="529"/>
      <c r="E197" s="529"/>
      <c r="G197" s="530"/>
      <c r="I197" s="529"/>
      <c r="J197" s="529"/>
    </row>
    <row r="198" spans="1:10">
      <c r="A198" s="529"/>
      <c r="C198" s="529"/>
      <c r="E198" s="529"/>
      <c r="G198" s="530"/>
      <c r="I198" s="529"/>
      <c r="J198" s="529"/>
    </row>
    <row r="199" spans="1:10">
      <c r="A199" s="529"/>
      <c r="C199" s="529"/>
      <c r="E199" s="529"/>
      <c r="G199" s="530"/>
      <c r="I199" s="529"/>
      <c r="J199" s="529"/>
    </row>
    <row r="200" spans="1:10">
      <c r="A200" s="529"/>
      <c r="C200" s="529"/>
      <c r="E200" s="529"/>
      <c r="G200" s="530"/>
      <c r="I200" s="529"/>
      <c r="J200" s="529"/>
    </row>
    <row r="201" spans="1:10">
      <c r="A201" s="529"/>
      <c r="C201" s="529"/>
      <c r="E201" s="529"/>
      <c r="G201" s="530"/>
      <c r="I201" s="529"/>
      <c r="J201" s="529"/>
    </row>
    <row r="202" spans="1:10">
      <c r="A202" s="529"/>
      <c r="C202" s="529"/>
      <c r="E202" s="529"/>
      <c r="G202" s="530"/>
      <c r="I202" s="529"/>
      <c r="J202" s="529"/>
    </row>
    <row r="203" spans="1:10">
      <c r="A203" s="529"/>
      <c r="C203" s="529"/>
      <c r="E203" s="529"/>
      <c r="G203" s="530"/>
      <c r="I203" s="529"/>
      <c r="J203" s="529"/>
    </row>
    <row r="204" spans="1:10">
      <c r="A204" s="529"/>
      <c r="C204" s="529"/>
      <c r="E204" s="529"/>
      <c r="G204" s="530"/>
      <c r="I204" s="529"/>
      <c r="J204" s="529"/>
    </row>
    <row r="205" spans="1:10">
      <c r="A205" s="529"/>
      <c r="C205" s="529"/>
      <c r="E205" s="529"/>
      <c r="G205" s="530"/>
      <c r="I205" s="529"/>
      <c r="J205" s="529"/>
    </row>
    <row r="206" spans="1:10">
      <c r="A206" s="529"/>
      <c r="C206" s="529"/>
      <c r="E206" s="529"/>
      <c r="G206" s="530"/>
      <c r="I206" s="529"/>
      <c r="J206" s="529"/>
    </row>
    <row r="207" spans="1:10">
      <c r="A207" s="529"/>
      <c r="C207" s="529"/>
      <c r="E207" s="529"/>
      <c r="G207" s="530"/>
      <c r="I207" s="529"/>
      <c r="J207" s="529"/>
    </row>
    <row r="208" spans="1:10">
      <c r="A208" s="529"/>
      <c r="C208" s="529"/>
      <c r="E208" s="529"/>
      <c r="G208" s="530"/>
      <c r="I208" s="529"/>
      <c r="J208" s="529"/>
    </row>
    <row r="209" spans="1:10">
      <c r="A209" s="529"/>
      <c r="C209" s="529"/>
      <c r="E209" s="529"/>
      <c r="G209" s="530"/>
      <c r="I209" s="529"/>
      <c r="J209" s="529"/>
    </row>
    <row r="210" spans="1:10">
      <c r="A210" s="529"/>
      <c r="C210" s="529"/>
      <c r="E210" s="529"/>
      <c r="G210" s="530"/>
      <c r="I210" s="529"/>
      <c r="J210" s="529"/>
    </row>
    <row r="211" spans="1:10">
      <c r="A211" s="529"/>
      <c r="C211" s="529"/>
      <c r="E211" s="529"/>
      <c r="G211" s="530"/>
      <c r="I211" s="529"/>
      <c r="J211" s="529"/>
    </row>
    <row r="212" spans="1:10">
      <c r="A212" s="529"/>
      <c r="C212" s="529"/>
      <c r="E212" s="529"/>
      <c r="G212" s="530"/>
      <c r="I212" s="529"/>
      <c r="J212" s="529"/>
    </row>
    <row r="213" spans="1:10">
      <c r="A213" s="529"/>
      <c r="C213" s="529"/>
      <c r="E213" s="529"/>
      <c r="G213" s="530"/>
      <c r="I213" s="529"/>
      <c r="J213" s="529"/>
    </row>
    <row r="214" spans="1:10">
      <c r="A214" s="529"/>
      <c r="C214" s="529"/>
      <c r="E214" s="529"/>
      <c r="G214" s="530"/>
      <c r="I214" s="529"/>
      <c r="J214" s="529"/>
    </row>
    <row r="215" spans="1:10">
      <c r="A215" s="529"/>
      <c r="C215" s="529"/>
      <c r="E215" s="529"/>
      <c r="G215" s="530"/>
      <c r="I215" s="529"/>
      <c r="J215" s="529"/>
    </row>
    <row r="216" spans="1:10">
      <c r="A216" s="529"/>
      <c r="C216" s="529"/>
      <c r="E216" s="529"/>
      <c r="G216" s="530"/>
      <c r="I216" s="529"/>
      <c r="J216" s="529"/>
    </row>
    <row r="217" spans="1:10">
      <c r="A217" s="529"/>
      <c r="C217" s="529"/>
      <c r="E217" s="529"/>
      <c r="G217" s="530"/>
      <c r="I217" s="529"/>
      <c r="J217" s="529"/>
    </row>
    <row r="218" spans="1:10">
      <c r="A218" s="529"/>
      <c r="C218" s="529"/>
      <c r="E218" s="529"/>
      <c r="G218" s="530"/>
      <c r="I218" s="529"/>
      <c r="J218" s="529"/>
    </row>
    <row r="219" spans="1:10">
      <c r="A219" s="529"/>
      <c r="C219" s="529"/>
      <c r="E219" s="529"/>
      <c r="G219" s="530"/>
      <c r="I219" s="529"/>
      <c r="J219" s="529"/>
    </row>
    <row r="220" spans="1:10">
      <c r="A220" s="529"/>
      <c r="C220" s="529"/>
      <c r="E220" s="529"/>
      <c r="G220" s="530"/>
      <c r="I220" s="529"/>
      <c r="J220" s="529"/>
    </row>
    <row r="221" spans="1:10">
      <c r="A221" s="529"/>
      <c r="C221" s="529"/>
      <c r="E221" s="529"/>
      <c r="G221" s="530"/>
      <c r="I221" s="529"/>
      <c r="J221" s="529"/>
    </row>
    <row r="222" spans="1:10">
      <c r="A222" s="529"/>
      <c r="C222" s="529"/>
      <c r="E222" s="529"/>
      <c r="G222" s="530"/>
      <c r="I222" s="529"/>
      <c r="J222" s="529"/>
    </row>
    <row r="223" spans="1:10">
      <c r="A223" s="529"/>
      <c r="C223" s="529"/>
      <c r="E223" s="529"/>
      <c r="G223" s="530"/>
      <c r="I223" s="529"/>
      <c r="J223" s="529"/>
    </row>
    <row r="224" spans="1:10">
      <c r="A224" s="529"/>
      <c r="C224" s="529"/>
      <c r="E224" s="529"/>
      <c r="G224" s="530"/>
      <c r="I224" s="529"/>
      <c r="J224" s="529"/>
    </row>
    <row r="225" spans="1:10">
      <c r="A225" s="529"/>
      <c r="C225" s="529"/>
      <c r="E225" s="529"/>
      <c r="G225" s="530"/>
      <c r="I225" s="529"/>
      <c r="J225" s="529"/>
    </row>
    <row r="226" spans="1:10">
      <c r="A226" s="529"/>
      <c r="C226" s="529"/>
      <c r="E226" s="529"/>
      <c r="G226" s="530"/>
      <c r="I226" s="529"/>
      <c r="J226" s="529"/>
    </row>
    <row r="227" spans="1:10">
      <c r="A227" s="529"/>
      <c r="C227" s="529"/>
      <c r="E227" s="529"/>
      <c r="G227" s="530"/>
      <c r="I227" s="529"/>
      <c r="J227" s="529"/>
    </row>
    <row r="228" spans="1:10">
      <c r="A228" s="529"/>
      <c r="C228" s="529"/>
      <c r="E228" s="529"/>
      <c r="G228" s="530"/>
      <c r="I228" s="529"/>
      <c r="J228" s="529"/>
    </row>
    <row r="229" spans="1:10">
      <c r="A229" s="529"/>
      <c r="C229" s="529"/>
      <c r="E229" s="529"/>
      <c r="G229" s="530"/>
      <c r="I229" s="529"/>
      <c r="J229" s="529"/>
    </row>
    <row r="230" spans="1:10">
      <c r="A230" s="529"/>
      <c r="C230" s="529"/>
      <c r="E230" s="529"/>
      <c r="G230" s="530"/>
      <c r="I230" s="529"/>
      <c r="J230" s="529"/>
    </row>
    <row r="231" spans="1:10">
      <c r="A231" s="529"/>
      <c r="C231" s="529"/>
      <c r="E231" s="529"/>
      <c r="G231" s="530"/>
      <c r="I231" s="529"/>
      <c r="J231" s="529"/>
    </row>
    <row r="232" spans="1:10">
      <c r="A232" s="529"/>
      <c r="C232" s="529"/>
      <c r="E232" s="529"/>
      <c r="G232" s="530"/>
      <c r="I232" s="529"/>
      <c r="J232" s="529"/>
    </row>
    <row r="233" spans="1:10">
      <c r="A233" s="529"/>
      <c r="C233" s="529"/>
      <c r="E233" s="529"/>
      <c r="G233" s="530"/>
      <c r="I233" s="529"/>
      <c r="J233" s="529"/>
    </row>
    <row r="234" spans="1:10">
      <c r="A234" s="529"/>
      <c r="C234" s="529"/>
      <c r="E234" s="529"/>
      <c r="G234" s="530"/>
      <c r="I234" s="529"/>
      <c r="J234" s="529"/>
    </row>
    <row r="235" spans="1:10">
      <c r="A235" s="529"/>
      <c r="C235" s="529"/>
      <c r="E235" s="529"/>
      <c r="G235" s="530"/>
      <c r="I235" s="529"/>
      <c r="J235" s="529"/>
    </row>
    <row r="236" spans="1:10">
      <c r="A236" s="529"/>
      <c r="C236" s="529"/>
      <c r="E236" s="529"/>
      <c r="G236" s="530"/>
      <c r="I236" s="529"/>
      <c r="J236" s="529"/>
    </row>
    <row r="237" spans="1:10">
      <c r="A237" s="529"/>
      <c r="C237" s="529"/>
      <c r="E237" s="529"/>
      <c r="G237" s="530"/>
      <c r="I237" s="529"/>
      <c r="J237" s="529"/>
    </row>
  </sheetData>
  <mergeCells count="16">
    <mergeCell ref="A2:G2"/>
    <mergeCell ref="A3:G3"/>
    <mergeCell ref="B5:B7"/>
    <mergeCell ref="C5:C7"/>
    <mergeCell ref="D5:E5"/>
    <mergeCell ref="F5:F7"/>
    <mergeCell ref="E6:E7"/>
    <mergeCell ref="G6:G7"/>
    <mergeCell ref="A69:G69"/>
    <mergeCell ref="A70:G70"/>
    <mergeCell ref="B72:B74"/>
    <mergeCell ref="C72:C74"/>
    <mergeCell ref="D72:E72"/>
    <mergeCell ref="F72:F74"/>
    <mergeCell ref="E73:E74"/>
    <mergeCell ref="G73:G74"/>
  </mergeCells>
  <pageMargins left="0.75" right="0.75" top="1" bottom="1" header="0.5" footer="0.5"/>
  <pageSetup paperSize="9" scale="9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182"/>
  <sheetViews>
    <sheetView showGridLines="0" zoomScaleNormal="100" workbookViewId="0"/>
  </sheetViews>
  <sheetFormatPr defaultColWidth="9.140625" defaultRowHeight="11.25"/>
  <cols>
    <col min="1" max="1" width="55.42578125" style="665" customWidth="1"/>
    <col min="2" max="2" width="9.7109375" style="665" customWidth="1"/>
    <col min="3" max="4" width="9.7109375" style="662" customWidth="1"/>
    <col min="5" max="16384" width="9.140625" style="662"/>
  </cols>
  <sheetData>
    <row r="1" spans="1:5" ht="12.75">
      <c r="A1" s="663" t="s">
        <v>830</v>
      </c>
    </row>
    <row r="2" spans="1:5" ht="15.75">
      <c r="A2" s="758" t="s">
        <v>862</v>
      </c>
      <c r="B2" s="758"/>
      <c r="C2" s="751"/>
      <c r="D2" s="751"/>
    </row>
    <row r="3" spans="1:5" ht="12.75">
      <c r="A3" s="768" t="s">
        <v>821</v>
      </c>
      <c r="B3" s="768"/>
      <c r="C3" s="768"/>
      <c r="D3" s="768"/>
    </row>
    <row r="4" spans="1:5">
      <c r="A4" s="752"/>
      <c r="B4" s="476"/>
      <c r="C4" s="475">
        <v>2017</v>
      </c>
      <c r="D4" s="476">
        <v>2016</v>
      </c>
    </row>
    <row r="5" spans="1:5">
      <c r="A5" s="753"/>
      <c r="B5" s="681"/>
      <c r="C5" s="669" t="s">
        <v>0</v>
      </c>
      <c r="D5" s="681" t="s">
        <v>0</v>
      </c>
    </row>
    <row r="6" spans="1:5">
      <c r="B6" s="664"/>
      <c r="C6" s="687"/>
      <c r="D6" s="680"/>
    </row>
    <row r="7" spans="1:5">
      <c r="A7" s="488" t="s">
        <v>831</v>
      </c>
      <c r="B7" s="486"/>
      <c r="C7" s="573">
        <v>63</v>
      </c>
      <c r="D7" s="656">
        <v>0</v>
      </c>
    </row>
    <row r="8" spans="1:5">
      <c r="A8" s="665" t="s">
        <v>832</v>
      </c>
      <c r="B8" s="664"/>
      <c r="C8" s="573">
        <v>0</v>
      </c>
      <c r="D8" s="658">
        <v>0</v>
      </c>
    </row>
    <row r="9" spans="1:5">
      <c r="A9" s="665" t="s">
        <v>762</v>
      </c>
      <c r="B9" s="664"/>
      <c r="C9" s="481">
        <v>16</v>
      </c>
      <c r="D9" s="658">
        <v>0</v>
      </c>
      <c r="E9" s="574"/>
    </row>
    <row r="10" spans="1:5" ht="3.2" customHeight="1">
      <c r="B10" s="664"/>
      <c r="C10" s="481"/>
      <c r="D10" s="658"/>
    </row>
    <row r="11" spans="1:5">
      <c r="A11" s="478" t="s">
        <v>833</v>
      </c>
      <c r="B11" s="575"/>
      <c r="C11" s="482">
        <f>C7+C8-C9</f>
        <v>47</v>
      </c>
      <c r="D11" s="672">
        <v>0</v>
      </c>
    </row>
    <row r="12" spans="1:5">
      <c r="D12" s="654"/>
    </row>
    <row r="13" spans="1:5">
      <c r="A13" s="386" t="s">
        <v>651</v>
      </c>
      <c r="B13" s="685"/>
      <c r="C13" s="686"/>
      <c r="D13" s="686"/>
    </row>
    <row r="15" spans="1:5" ht="15">
      <c r="A15" s="576"/>
    </row>
    <row r="16" spans="1:5" ht="15">
      <c r="A16" s="577"/>
    </row>
    <row r="17" spans="1:1" ht="15">
      <c r="A17" s="576"/>
    </row>
    <row r="20" spans="1:1" ht="15">
      <c r="A20" s="576"/>
    </row>
    <row r="93" spans="6:8">
      <c r="F93" s="662">
        <v>2.7</v>
      </c>
      <c r="H93" s="662">
        <v>2.7</v>
      </c>
    </row>
    <row r="182" spans="8:8">
      <c r="H182" s="662">
        <v>324</v>
      </c>
    </row>
  </sheetData>
  <mergeCells count="3">
    <mergeCell ref="A2:D2"/>
    <mergeCell ref="A4:A5"/>
    <mergeCell ref="A3:D3"/>
  </mergeCells>
  <pageMargins left="0.75" right="0.75" top="1" bottom="1" header="0.5" footer="0.5"/>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198"/>
  <sheetViews>
    <sheetView showGridLines="0" zoomScaleNormal="100" workbookViewId="0"/>
  </sheetViews>
  <sheetFormatPr defaultColWidth="9.140625" defaultRowHeight="11.25"/>
  <cols>
    <col min="1" max="1" width="55.42578125" style="665" customWidth="1"/>
    <col min="2" max="2" width="9.7109375" style="665" customWidth="1"/>
    <col min="3" max="4" width="9.7109375" style="662" customWidth="1"/>
    <col min="5" max="16384" width="9.140625" style="662"/>
  </cols>
  <sheetData>
    <row r="1" spans="1:5" ht="12.75">
      <c r="A1" s="663" t="s">
        <v>834</v>
      </c>
    </row>
    <row r="2" spans="1:5" ht="15.75">
      <c r="A2" s="758" t="s">
        <v>835</v>
      </c>
      <c r="B2" s="758"/>
      <c r="C2" s="751"/>
      <c r="D2" s="751"/>
    </row>
    <row r="3" spans="1:5" ht="12.75">
      <c r="A3" s="768" t="s">
        <v>821</v>
      </c>
      <c r="B3" s="768"/>
      <c r="C3" s="768"/>
      <c r="D3" s="768"/>
    </row>
    <row r="4" spans="1:5">
      <c r="A4" s="752"/>
      <c r="B4" s="476"/>
      <c r="C4" s="475">
        <v>2017</v>
      </c>
      <c r="D4" s="476">
        <v>2016</v>
      </c>
    </row>
    <row r="5" spans="1:5">
      <c r="A5" s="753"/>
      <c r="B5" s="681"/>
      <c r="C5" s="669" t="s">
        <v>0</v>
      </c>
      <c r="D5" s="681" t="s">
        <v>0</v>
      </c>
    </row>
    <row r="6" spans="1:5">
      <c r="B6" s="664"/>
      <c r="C6" s="687"/>
      <c r="D6" s="680"/>
    </row>
    <row r="7" spans="1:5">
      <c r="A7" s="488" t="s">
        <v>831</v>
      </c>
      <c r="B7" s="486"/>
      <c r="C7" s="573">
        <v>20</v>
      </c>
      <c r="D7" s="656">
        <v>20</v>
      </c>
    </row>
    <row r="8" spans="1:5">
      <c r="A8" s="665" t="s">
        <v>832</v>
      </c>
      <c r="B8" s="664"/>
      <c r="C8" s="479" t="s">
        <v>731</v>
      </c>
      <c r="D8" s="578" t="s">
        <v>731</v>
      </c>
    </row>
    <row r="9" spans="1:5">
      <c r="A9" s="665" t="s">
        <v>762</v>
      </c>
      <c r="B9" s="664"/>
      <c r="C9" s="481">
        <v>0</v>
      </c>
      <c r="D9" s="658">
        <v>0</v>
      </c>
      <c r="E9" s="574"/>
    </row>
    <row r="10" spans="1:5" ht="3.2" customHeight="1">
      <c r="B10" s="664"/>
      <c r="C10" s="481"/>
      <c r="D10" s="658">
        <v>88</v>
      </c>
    </row>
    <row r="11" spans="1:5">
      <c r="A11" s="478" t="s">
        <v>833</v>
      </c>
      <c r="B11" s="575"/>
      <c r="C11" s="482">
        <v>20</v>
      </c>
      <c r="D11" s="672">
        <v>20</v>
      </c>
    </row>
    <row r="12" spans="1:5" s="654" customFormat="1">
      <c r="A12" s="575"/>
      <c r="B12" s="575"/>
      <c r="C12" s="672"/>
      <c r="D12" s="672"/>
    </row>
    <row r="13" spans="1:5">
      <c r="A13" s="665" t="s">
        <v>836</v>
      </c>
      <c r="D13" s="654"/>
    </row>
    <row r="14" spans="1:5">
      <c r="A14" s="685" t="s">
        <v>837</v>
      </c>
      <c r="B14" s="685"/>
      <c r="C14" s="686"/>
      <c r="D14" s="686"/>
    </row>
    <row r="17" spans="1:8" ht="15">
      <c r="A17" s="576"/>
    </row>
    <row r="18" spans="1:8" s="665" customFormat="1" ht="125.25" customHeight="1">
      <c r="A18" s="576"/>
      <c r="C18" s="662"/>
      <c r="D18" s="662"/>
      <c r="E18" s="662"/>
      <c r="F18" s="662"/>
      <c r="G18" s="662"/>
      <c r="H18" s="662"/>
    </row>
    <row r="109" spans="6:8">
      <c r="F109" s="662">
        <v>2.7</v>
      </c>
      <c r="H109" s="662">
        <v>2.7</v>
      </c>
    </row>
    <row r="198" spans="8:8">
      <c r="H198" s="662">
        <v>324</v>
      </c>
    </row>
  </sheetData>
  <mergeCells count="3">
    <mergeCell ref="A2:D2"/>
    <mergeCell ref="A4:A5"/>
    <mergeCell ref="A3:D3"/>
  </mergeCells>
  <pageMargins left="0.75" right="0.75" top="1" bottom="1" header="0.5" footer="0.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179"/>
  <sheetViews>
    <sheetView showGridLines="0" zoomScaleNormal="100" workbookViewId="0"/>
  </sheetViews>
  <sheetFormatPr defaultColWidth="9.140625" defaultRowHeight="11.25"/>
  <cols>
    <col min="1" max="1" width="55.42578125" style="665" customWidth="1"/>
    <col min="2" max="3" width="9.7109375" style="662" customWidth="1"/>
    <col min="4" max="16384" width="9.140625" style="662"/>
  </cols>
  <sheetData>
    <row r="1" spans="1:4" ht="12.75">
      <c r="A1" s="663" t="s">
        <v>838</v>
      </c>
    </row>
    <row r="2" spans="1:4" ht="15.75">
      <c r="A2" s="758" t="s">
        <v>839</v>
      </c>
      <c r="B2" s="751"/>
      <c r="C2" s="751"/>
      <c r="D2" s="769"/>
    </row>
    <row r="3" spans="1:4" ht="12.75">
      <c r="A3" s="768" t="s">
        <v>821</v>
      </c>
      <c r="B3" s="768"/>
      <c r="C3" s="768"/>
      <c r="D3" s="768"/>
    </row>
    <row r="4" spans="1:4">
      <c r="A4" s="752"/>
      <c r="B4" s="476"/>
      <c r="C4" s="475">
        <v>2017</v>
      </c>
      <c r="D4" s="476">
        <v>2016</v>
      </c>
    </row>
    <row r="5" spans="1:4">
      <c r="A5" s="753"/>
      <c r="B5" s="681"/>
      <c r="C5" s="669" t="s">
        <v>0</v>
      </c>
      <c r="D5" s="681" t="s">
        <v>0</v>
      </c>
    </row>
    <row r="6" spans="1:4" ht="3.2" customHeight="1">
      <c r="B6" s="664"/>
      <c r="C6" s="687"/>
      <c r="D6" s="680"/>
    </row>
    <row r="7" spans="1:4">
      <c r="A7" s="488" t="s">
        <v>831</v>
      </c>
      <c r="B7" s="674"/>
      <c r="C7" s="573">
        <v>0</v>
      </c>
      <c r="D7" s="656">
        <v>0</v>
      </c>
    </row>
    <row r="8" spans="1:4">
      <c r="A8" s="665" t="s">
        <v>832</v>
      </c>
      <c r="B8" s="664"/>
      <c r="C8" s="481">
        <v>495</v>
      </c>
      <c r="D8" s="658">
        <v>0</v>
      </c>
    </row>
    <row r="9" spans="1:4">
      <c r="A9" s="665" t="s">
        <v>762</v>
      </c>
      <c r="B9" s="664"/>
      <c r="C9" s="481">
        <v>140</v>
      </c>
      <c r="D9" s="658">
        <v>0</v>
      </c>
    </row>
    <row r="10" spans="1:4" ht="3.2" customHeight="1">
      <c r="B10" s="664"/>
      <c r="C10" s="481"/>
      <c r="D10" s="658"/>
    </row>
    <row r="11" spans="1:4">
      <c r="A11" s="478" t="s">
        <v>833</v>
      </c>
      <c r="B11" s="575"/>
      <c r="C11" s="482">
        <v>355</v>
      </c>
      <c r="D11" s="672">
        <v>0</v>
      </c>
    </row>
    <row r="13" spans="1:4">
      <c r="A13" s="685" t="s">
        <v>837</v>
      </c>
      <c r="B13" s="685"/>
      <c r="C13" s="686"/>
      <c r="D13" s="686"/>
    </row>
    <row r="17" spans="1:3">
      <c r="A17" s="665" t="s">
        <v>840</v>
      </c>
    </row>
    <row r="18" spans="1:3" ht="39" customHeight="1">
      <c r="A18" s="576"/>
    </row>
    <row r="19" spans="1:3" ht="172.5" customHeight="1">
      <c r="A19" s="576"/>
    </row>
    <row r="26" spans="1:3">
      <c r="A26" s="579"/>
      <c r="B26" s="580"/>
      <c r="C26" s="580"/>
    </row>
    <row r="27" spans="1:3">
      <c r="A27" s="579"/>
      <c r="B27" s="580"/>
      <c r="C27" s="580"/>
    </row>
    <row r="28" spans="1:3">
      <c r="A28" s="477"/>
      <c r="B28" s="477"/>
      <c r="C28" s="580"/>
    </row>
    <row r="29" spans="1:3">
      <c r="A29" s="477"/>
      <c r="B29" s="477"/>
      <c r="C29" s="580"/>
    </row>
    <row r="30" spans="1:3">
      <c r="A30" s="689"/>
      <c r="B30" s="689"/>
      <c r="C30" s="580"/>
    </row>
    <row r="31" spans="1:3">
      <c r="A31" s="581"/>
      <c r="B31" s="581"/>
      <c r="C31" s="580"/>
    </row>
    <row r="32" spans="1:3">
      <c r="A32" s="582"/>
      <c r="B32" s="582"/>
      <c r="C32" s="580"/>
    </row>
    <row r="33" spans="1:3">
      <c r="A33" s="582"/>
      <c r="B33" s="582"/>
      <c r="C33" s="580"/>
    </row>
    <row r="34" spans="1:3">
      <c r="A34" s="582"/>
      <c r="B34" s="582"/>
      <c r="C34" s="580"/>
    </row>
    <row r="35" spans="1:3">
      <c r="A35" s="583"/>
      <c r="B35" s="583"/>
      <c r="C35" s="580"/>
    </row>
    <row r="36" spans="1:3">
      <c r="A36" s="579"/>
      <c r="B36" s="580"/>
      <c r="C36" s="580"/>
    </row>
    <row r="37" spans="1:3">
      <c r="A37" s="579"/>
      <c r="B37" s="580"/>
      <c r="C37" s="580"/>
    </row>
    <row r="90" spans="5:7">
      <c r="E90" s="662">
        <v>2.7</v>
      </c>
      <c r="G90" s="662">
        <v>2.7</v>
      </c>
    </row>
    <row r="179" spans="7:7">
      <c r="G179" s="662">
        <v>324</v>
      </c>
    </row>
  </sheetData>
  <mergeCells count="3">
    <mergeCell ref="A2:D2"/>
    <mergeCell ref="A4:A5"/>
    <mergeCell ref="A3:D3"/>
  </mergeCells>
  <pageMargins left="0.75" right="0.75" top="1" bottom="1" header="0.5" footer="0.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195"/>
  <sheetViews>
    <sheetView showGridLines="0" zoomScaleNormal="100" workbookViewId="0"/>
  </sheetViews>
  <sheetFormatPr defaultColWidth="9.140625" defaultRowHeight="11.25"/>
  <cols>
    <col min="1" max="1" width="55.42578125" style="665" customWidth="1"/>
    <col min="2" max="3" width="9.7109375" style="662" customWidth="1"/>
    <col min="4" max="16384" width="9.140625" style="662"/>
  </cols>
  <sheetData>
    <row r="1" spans="1:4" ht="12.75">
      <c r="A1" s="663" t="s">
        <v>841</v>
      </c>
    </row>
    <row r="2" spans="1:4" ht="15.75">
      <c r="A2" s="758" t="s">
        <v>873</v>
      </c>
      <c r="B2" s="751"/>
      <c r="C2" s="751"/>
      <c r="D2" s="769"/>
    </row>
    <row r="3" spans="1:4" ht="17.45" customHeight="1">
      <c r="A3" s="768" t="s">
        <v>821</v>
      </c>
      <c r="B3" s="768"/>
      <c r="C3" s="768"/>
      <c r="D3" s="768"/>
    </row>
    <row r="4" spans="1:4">
      <c r="A4" s="752"/>
      <c r="B4" s="476"/>
      <c r="C4" s="475">
        <v>2017</v>
      </c>
      <c r="D4" s="476">
        <v>2016</v>
      </c>
    </row>
    <row r="5" spans="1:4">
      <c r="A5" s="753"/>
      <c r="B5" s="681"/>
      <c r="C5" s="669" t="s">
        <v>0</v>
      </c>
      <c r="D5" s="681" t="s">
        <v>0</v>
      </c>
    </row>
    <row r="6" spans="1:4" ht="3.2" customHeight="1">
      <c r="B6" s="664"/>
      <c r="C6" s="687"/>
      <c r="D6" s="680"/>
    </row>
    <row r="7" spans="1:4">
      <c r="A7" s="488" t="s">
        <v>831</v>
      </c>
      <c r="B7" s="674"/>
      <c r="C7" s="573">
        <v>293</v>
      </c>
      <c r="D7" s="656">
        <v>262</v>
      </c>
    </row>
    <row r="8" spans="1:4">
      <c r="A8" s="665" t="s">
        <v>832</v>
      </c>
      <c r="B8" s="664"/>
      <c r="C8" s="481">
        <v>92</v>
      </c>
      <c r="D8" s="658">
        <v>48</v>
      </c>
    </row>
    <row r="9" spans="1:4">
      <c r="A9" s="665" t="s">
        <v>762</v>
      </c>
      <c r="B9" s="664"/>
      <c r="C9" s="481">
        <v>28</v>
      </c>
      <c r="D9" s="658">
        <v>42</v>
      </c>
    </row>
    <row r="10" spans="1:4" ht="3.2" customHeight="1">
      <c r="B10" s="664"/>
      <c r="C10" s="481"/>
      <c r="D10" s="658">
        <v>264</v>
      </c>
    </row>
    <row r="11" spans="1:4">
      <c r="A11" s="478" t="s">
        <v>833</v>
      </c>
      <c r="B11" s="575"/>
      <c r="C11" s="482">
        <v>357</v>
      </c>
      <c r="D11" s="672">
        <v>269</v>
      </c>
    </row>
    <row r="12" spans="1:4" ht="6.75" customHeight="1"/>
    <row r="13" spans="1:4">
      <c r="A13" s="685" t="s">
        <v>837</v>
      </c>
      <c r="B13" s="685"/>
      <c r="C13" s="686"/>
      <c r="D13" s="686"/>
    </row>
    <row r="16" spans="1:4" ht="15">
      <c r="A16" s="576"/>
    </row>
    <row r="17" spans="1:1" ht="15">
      <c r="A17" s="576"/>
    </row>
    <row r="42" spans="1:3">
      <c r="A42" s="579"/>
      <c r="B42" s="580"/>
      <c r="C42" s="580"/>
    </row>
    <row r="43" spans="1:3">
      <c r="A43" s="579"/>
      <c r="B43" s="580"/>
      <c r="C43" s="580"/>
    </row>
    <row r="44" spans="1:3">
      <c r="A44" s="477"/>
      <c r="B44" s="477"/>
      <c r="C44" s="580"/>
    </row>
    <row r="45" spans="1:3">
      <c r="A45" s="477"/>
      <c r="B45" s="477"/>
      <c r="C45" s="580"/>
    </row>
    <row r="46" spans="1:3">
      <c r="A46" s="689"/>
      <c r="B46" s="689"/>
      <c r="C46" s="580"/>
    </row>
    <row r="47" spans="1:3">
      <c r="A47" s="581"/>
      <c r="B47" s="581"/>
      <c r="C47" s="580"/>
    </row>
    <row r="48" spans="1:3">
      <c r="A48" s="582"/>
      <c r="B48" s="582"/>
      <c r="C48" s="580"/>
    </row>
    <row r="49" spans="1:3">
      <c r="A49" s="582"/>
      <c r="B49" s="582"/>
      <c r="C49" s="580"/>
    </row>
    <row r="50" spans="1:3">
      <c r="A50" s="582"/>
      <c r="B50" s="582"/>
      <c r="C50" s="580"/>
    </row>
    <row r="51" spans="1:3">
      <c r="A51" s="583"/>
      <c r="B51" s="583"/>
      <c r="C51" s="580"/>
    </row>
    <row r="52" spans="1:3">
      <c r="A52" s="579"/>
      <c r="B52" s="580"/>
      <c r="C52" s="580"/>
    </row>
    <row r="53" spans="1:3">
      <c r="A53" s="579"/>
      <c r="B53" s="580"/>
      <c r="C53" s="580"/>
    </row>
    <row r="106" spans="5:7">
      <c r="E106" s="662">
        <v>2.7</v>
      </c>
      <c r="G106" s="662">
        <v>2.7</v>
      </c>
    </row>
    <row r="195" spans="7:7">
      <c r="G195" s="662">
        <v>324</v>
      </c>
    </row>
  </sheetData>
  <mergeCells count="3">
    <mergeCell ref="A2:D2"/>
    <mergeCell ref="A4:A5"/>
    <mergeCell ref="A3:D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showGridLines="0" workbookViewId="0"/>
  </sheetViews>
  <sheetFormatPr defaultRowHeight="12.75"/>
  <cols>
    <col min="5" max="5" width="10.7109375" bestFit="1" customWidth="1"/>
  </cols>
  <sheetData>
    <row r="1" spans="1:9">
      <c r="A1" s="198" t="s">
        <v>593</v>
      </c>
    </row>
    <row r="4" spans="1:9" ht="18.75">
      <c r="B4" s="719" t="s">
        <v>592</v>
      </c>
      <c r="C4" s="719"/>
      <c r="D4" s="719"/>
      <c r="E4" s="719"/>
      <c r="F4" s="719"/>
      <c r="G4" s="719"/>
      <c r="H4" s="719"/>
      <c r="I4" s="719"/>
    </row>
    <row r="5" spans="1:9">
      <c r="B5" s="720" t="s">
        <v>594</v>
      </c>
      <c r="C5" s="720"/>
      <c r="D5" s="720"/>
      <c r="E5" s="720"/>
      <c r="F5" s="720"/>
      <c r="G5" s="720"/>
      <c r="H5" s="720"/>
      <c r="I5" s="720"/>
    </row>
    <row r="34" spans="2:7">
      <c r="B34" s="612" t="s">
        <v>595</v>
      </c>
    </row>
    <row r="37" spans="2:7">
      <c r="B37" s="599" t="s">
        <v>581</v>
      </c>
      <c r="E37" s="596">
        <v>42795</v>
      </c>
    </row>
    <row r="38" spans="2:7">
      <c r="B38" s="598"/>
      <c r="E38" s="15" t="s">
        <v>0</v>
      </c>
      <c r="F38" s="15" t="s">
        <v>600</v>
      </c>
      <c r="G38" s="5"/>
    </row>
    <row r="39" spans="2:7">
      <c r="B39" s="597" t="s">
        <v>586</v>
      </c>
      <c r="E39" s="594">
        <v>3931.384</v>
      </c>
      <c r="F39" s="377">
        <v>0.19757964204739462</v>
      </c>
    </row>
    <row r="40" spans="2:7">
      <c r="B40" s="597" t="s">
        <v>596</v>
      </c>
      <c r="E40" s="594">
        <v>698.11899999999991</v>
      </c>
      <c r="F40" s="377">
        <v>3.5085380142587205E-2</v>
      </c>
    </row>
    <row r="41" spans="2:7">
      <c r="B41" s="597" t="s">
        <v>31</v>
      </c>
      <c r="E41" s="594">
        <v>578.04899999999907</v>
      </c>
      <c r="F41" s="377">
        <v>2.9051019820463791E-2</v>
      </c>
    </row>
    <row r="42" spans="2:7">
      <c r="B42" s="597" t="s">
        <v>597</v>
      </c>
      <c r="E42" s="594">
        <v>1487.028</v>
      </c>
      <c r="F42" s="377">
        <v>7.4733595078591439E-2</v>
      </c>
    </row>
    <row r="43" spans="2:7">
      <c r="B43" s="597" t="s">
        <v>598</v>
      </c>
      <c r="E43" s="594">
        <v>4836.4609999999993</v>
      </c>
      <c r="F43" s="377">
        <v>0.2430661144157335</v>
      </c>
    </row>
    <row r="44" spans="2:7">
      <c r="B44" s="597" t="s">
        <v>599</v>
      </c>
      <c r="E44" s="594">
        <v>1703.0340000000001</v>
      </c>
      <c r="F44" s="377">
        <v>8.5589412816082747E-2</v>
      </c>
    </row>
    <row r="45" spans="2:7">
      <c r="B45" s="597" t="s">
        <v>9</v>
      </c>
      <c r="E45" s="594">
        <v>6663.6430000000009</v>
      </c>
      <c r="F45" s="377">
        <v>0.3348948356791468</v>
      </c>
    </row>
    <row r="46" spans="2:7">
      <c r="B46" s="595" t="s">
        <v>32</v>
      </c>
      <c r="C46" s="40"/>
      <c r="D46" s="40"/>
      <c r="E46" s="593">
        <v>19897.717999999997</v>
      </c>
      <c r="F46" s="592">
        <v>1.0000000000000002</v>
      </c>
    </row>
  </sheetData>
  <mergeCells count="2">
    <mergeCell ref="B4:I4"/>
    <mergeCell ref="B5:I5"/>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197"/>
  <sheetViews>
    <sheetView showGridLines="0" zoomScaleNormal="100" workbookViewId="0"/>
  </sheetViews>
  <sheetFormatPr defaultColWidth="9.140625" defaultRowHeight="11.25"/>
  <cols>
    <col min="1" max="1" width="55.42578125" style="665" customWidth="1"/>
    <col min="2" max="3" width="9.7109375" style="662" customWidth="1"/>
    <col min="4" max="16384" width="9.140625" style="662"/>
  </cols>
  <sheetData>
    <row r="1" spans="1:4" ht="12.75">
      <c r="A1" s="663" t="s">
        <v>842</v>
      </c>
    </row>
    <row r="2" spans="1:4" ht="15.75">
      <c r="A2" s="758" t="s">
        <v>843</v>
      </c>
      <c r="B2" s="751"/>
      <c r="C2" s="751"/>
      <c r="D2" s="769"/>
    </row>
    <row r="3" spans="1:4" ht="12.75">
      <c r="A3" s="768" t="s">
        <v>821</v>
      </c>
      <c r="B3" s="768"/>
      <c r="C3" s="768"/>
      <c r="D3" s="768"/>
    </row>
    <row r="4" spans="1:4">
      <c r="A4" s="752"/>
      <c r="B4" s="476"/>
      <c r="C4" s="475">
        <v>2017</v>
      </c>
      <c r="D4" s="476">
        <v>2016</v>
      </c>
    </row>
    <row r="5" spans="1:4">
      <c r="A5" s="753"/>
      <c r="B5" s="681"/>
      <c r="C5" s="669" t="s">
        <v>0</v>
      </c>
      <c r="D5" s="681" t="s">
        <v>0</v>
      </c>
    </row>
    <row r="6" spans="1:4" ht="3.2" customHeight="1">
      <c r="B6" s="664"/>
      <c r="C6" s="687"/>
      <c r="D6" s="680"/>
    </row>
    <row r="7" spans="1:4">
      <c r="A7" s="488" t="s">
        <v>831</v>
      </c>
      <c r="B7" s="674"/>
      <c r="C7" s="573">
        <v>63</v>
      </c>
      <c r="D7" s="656">
        <v>35</v>
      </c>
    </row>
    <row r="8" spans="1:4">
      <c r="A8" s="665" t="s">
        <v>832</v>
      </c>
      <c r="B8" s="664"/>
      <c r="C8" s="481">
        <v>29</v>
      </c>
      <c r="D8" s="658">
        <v>29</v>
      </c>
    </row>
    <row r="9" spans="1:4">
      <c r="A9" s="665" t="s">
        <v>762</v>
      </c>
      <c r="B9" s="664"/>
      <c r="C9" s="479">
        <v>1</v>
      </c>
      <c r="D9" s="658">
        <v>1</v>
      </c>
    </row>
    <row r="10" spans="1:4" ht="2.25" customHeight="1">
      <c r="B10" s="664"/>
      <c r="C10" s="481"/>
      <c r="D10" s="658"/>
    </row>
    <row r="11" spans="1:4">
      <c r="A11" s="478" t="s">
        <v>833</v>
      </c>
      <c r="B11" s="575"/>
      <c r="C11" s="482">
        <v>91</v>
      </c>
      <c r="D11" s="672">
        <v>64</v>
      </c>
    </row>
    <row r="12" spans="1:4" ht="7.5" customHeight="1"/>
    <row r="13" spans="1:4">
      <c r="A13" s="685" t="s">
        <v>837</v>
      </c>
      <c r="B13" s="685"/>
      <c r="C13" s="686"/>
      <c r="D13" s="686"/>
    </row>
    <row r="15" spans="1:4" ht="15">
      <c r="A15" s="576"/>
    </row>
    <row r="17" spans="1:1">
      <c r="A17" s="665" t="s">
        <v>840</v>
      </c>
    </row>
    <row r="44" spans="1:3">
      <c r="A44" s="579"/>
      <c r="B44" s="580"/>
      <c r="C44" s="580"/>
    </row>
    <row r="45" spans="1:3">
      <c r="A45" s="579"/>
      <c r="B45" s="580"/>
      <c r="C45" s="580"/>
    </row>
    <row r="46" spans="1:3">
      <c r="A46" s="477"/>
      <c r="B46" s="477"/>
      <c r="C46" s="580"/>
    </row>
    <row r="47" spans="1:3">
      <c r="A47" s="477"/>
      <c r="B47" s="477"/>
      <c r="C47" s="580"/>
    </row>
    <row r="48" spans="1:3">
      <c r="A48" s="689"/>
      <c r="B48" s="689"/>
      <c r="C48" s="580"/>
    </row>
    <row r="49" spans="1:3">
      <c r="A49" s="581"/>
      <c r="B49" s="581"/>
      <c r="C49" s="580"/>
    </row>
    <row r="50" spans="1:3">
      <c r="A50" s="582"/>
      <c r="B50" s="582"/>
      <c r="C50" s="580"/>
    </row>
    <row r="51" spans="1:3">
      <c r="A51" s="582"/>
      <c r="B51" s="582"/>
      <c r="C51" s="580"/>
    </row>
    <row r="52" spans="1:3">
      <c r="A52" s="582"/>
      <c r="B52" s="582"/>
      <c r="C52" s="580"/>
    </row>
    <row r="53" spans="1:3">
      <c r="A53" s="583"/>
      <c r="B53" s="583"/>
      <c r="C53" s="580"/>
    </row>
    <row r="54" spans="1:3">
      <c r="A54" s="579"/>
      <c r="B54" s="580"/>
      <c r="C54" s="580"/>
    </row>
    <row r="55" spans="1:3">
      <c r="A55" s="579"/>
      <c r="B55" s="580"/>
      <c r="C55" s="580"/>
    </row>
    <row r="108" spans="5:7">
      <c r="E108" s="662">
        <v>2.7</v>
      </c>
      <c r="G108" s="662">
        <v>2.7</v>
      </c>
    </row>
    <row r="197" spans="7:7">
      <c r="G197" s="662">
        <v>324</v>
      </c>
    </row>
  </sheetData>
  <mergeCells count="3">
    <mergeCell ref="A2:D2"/>
    <mergeCell ref="A4:A5"/>
    <mergeCell ref="A3:D3"/>
  </mergeCell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197"/>
  <sheetViews>
    <sheetView showGridLines="0" zoomScaleNormal="100" workbookViewId="0"/>
  </sheetViews>
  <sheetFormatPr defaultColWidth="9.140625" defaultRowHeight="11.25"/>
  <cols>
    <col min="1" max="1" width="55.42578125" style="665" customWidth="1"/>
    <col min="2" max="3" width="9.7109375" style="662" customWidth="1"/>
    <col min="4" max="16384" width="9.140625" style="662"/>
  </cols>
  <sheetData>
    <row r="1" spans="1:4" ht="12.75">
      <c r="A1" s="663" t="s">
        <v>844</v>
      </c>
    </row>
    <row r="2" spans="1:4" ht="15.75">
      <c r="A2" s="758" t="s">
        <v>845</v>
      </c>
      <c r="B2" s="751"/>
      <c r="C2" s="751"/>
      <c r="D2" s="769"/>
    </row>
    <row r="3" spans="1:4" ht="12.75">
      <c r="A3" s="768" t="s">
        <v>821</v>
      </c>
      <c r="B3" s="768"/>
      <c r="C3" s="768"/>
      <c r="D3" s="768"/>
    </row>
    <row r="4" spans="1:4">
      <c r="A4" s="752"/>
      <c r="B4" s="476"/>
      <c r="C4" s="475">
        <v>2017</v>
      </c>
      <c r="D4" s="476">
        <v>2016</v>
      </c>
    </row>
    <row r="5" spans="1:4">
      <c r="A5" s="753"/>
      <c r="B5" s="681"/>
      <c r="C5" s="669" t="s">
        <v>0</v>
      </c>
      <c r="D5" s="681" t="s">
        <v>0</v>
      </c>
    </row>
    <row r="6" spans="1:4" ht="3.2" customHeight="1">
      <c r="B6" s="664"/>
      <c r="C6" s="687"/>
      <c r="D6" s="680"/>
    </row>
    <row r="7" spans="1:4">
      <c r="A7" s="488" t="s">
        <v>831</v>
      </c>
      <c r="B7" s="674"/>
      <c r="C7" s="573">
        <v>122</v>
      </c>
      <c r="D7" s="656">
        <v>187</v>
      </c>
    </row>
    <row r="8" spans="1:4">
      <c r="A8" s="665" t="s">
        <v>832</v>
      </c>
      <c r="B8" s="664"/>
      <c r="C8" s="481">
        <v>0</v>
      </c>
      <c r="D8" s="658">
        <v>44</v>
      </c>
    </row>
    <row r="9" spans="1:4">
      <c r="A9" s="665" t="s">
        <v>762</v>
      </c>
      <c r="B9" s="664"/>
      <c r="C9" s="481">
        <v>53</v>
      </c>
      <c r="D9" s="658">
        <v>99</v>
      </c>
    </row>
    <row r="10" spans="1:4" ht="3.2" customHeight="1">
      <c r="B10" s="664"/>
      <c r="C10" s="481"/>
      <c r="D10" s="658" t="s">
        <v>840</v>
      </c>
    </row>
    <row r="11" spans="1:4">
      <c r="A11" s="478" t="s">
        <v>833</v>
      </c>
      <c r="B11" s="575"/>
      <c r="C11" s="482">
        <v>69</v>
      </c>
      <c r="D11" s="672">
        <v>132</v>
      </c>
    </row>
    <row r="13" spans="1:4">
      <c r="A13" s="685" t="s">
        <v>837</v>
      </c>
      <c r="B13" s="685"/>
      <c r="C13" s="686"/>
      <c r="D13" s="686"/>
    </row>
    <row r="16" spans="1:4" ht="15">
      <c r="A16" s="576"/>
    </row>
    <row r="17" spans="1:1" ht="15">
      <c r="A17" s="576"/>
    </row>
    <row r="23" spans="1:1" ht="15">
      <c r="A23" s="584"/>
    </row>
    <row r="24" spans="1:1" ht="15">
      <c r="A24" s="584"/>
    </row>
    <row r="44" spans="1:3">
      <c r="A44" s="579"/>
      <c r="B44" s="580"/>
      <c r="C44" s="580"/>
    </row>
    <row r="45" spans="1:3">
      <c r="A45" s="579"/>
      <c r="B45" s="580"/>
      <c r="C45" s="580"/>
    </row>
    <row r="46" spans="1:3">
      <c r="A46" s="477"/>
      <c r="B46" s="477"/>
      <c r="C46" s="580"/>
    </row>
    <row r="47" spans="1:3">
      <c r="A47" s="477"/>
      <c r="B47" s="477"/>
      <c r="C47" s="580"/>
    </row>
    <row r="48" spans="1:3">
      <c r="A48" s="689"/>
      <c r="B48" s="689"/>
      <c r="C48" s="580"/>
    </row>
    <row r="49" spans="1:3">
      <c r="A49" s="581"/>
      <c r="B49" s="581"/>
      <c r="C49" s="580"/>
    </row>
    <row r="50" spans="1:3">
      <c r="A50" s="582"/>
      <c r="B50" s="582"/>
      <c r="C50" s="580"/>
    </row>
    <row r="51" spans="1:3">
      <c r="A51" s="582"/>
      <c r="B51" s="582"/>
      <c r="C51" s="580"/>
    </row>
    <row r="52" spans="1:3">
      <c r="A52" s="582"/>
      <c r="B52" s="582"/>
      <c r="C52" s="580"/>
    </row>
    <row r="53" spans="1:3">
      <c r="A53" s="583"/>
      <c r="B53" s="583"/>
      <c r="C53" s="580"/>
    </row>
    <row r="54" spans="1:3">
      <c r="A54" s="579"/>
      <c r="B54" s="580"/>
      <c r="C54" s="580"/>
    </row>
    <row r="55" spans="1:3">
      <c r="A55" s="579"/>
      <c r="B55" s="580"/>
      <c r="C55" s="580"/>
    </row>
    <row r="108" spans="5:7">
      <c r="E108" s="662">
        <v>2.7</v>
      </c>
      <c r="G108" s="662">
        <v>2.7</v>
      </c>
    </row>
    <row r="197" spans="7:7">
      <c r="G197" s="662">
        <v>324</v>
      </c>
    </row>
  </sheetData>
  <mergeCells count="3">
    <mergeCell ref="A2:D2"/>
    <mergeCell ref="A4:A5"/>
    <mergeCell ref="A3:D3"/>
  </mergeCells>
  <pageMargins left="0.75" right="0.75" top="1" bottom="1" header="0.5" footer="0.5"/>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197"/>
  <sheetViews>
    <sheetView showGridLines="0" zoomScaleNormal="100" workbookViewId="0"/>
  </sheetViews>
  <sheetFormatPr defaultColWidth="9.140625" defaultRowHeight="11.25"/>
  <cols>
    <col min="1" max="1" width="55.42578125" style="665" customWidth="1"/>
    <col min="2" max="3" width="9.7109375" style="662" customWidth="1"/>
    <col min="4" max="16384" width="9.140625" style="662"/>
  </cols>
  <sheetData>
    <row r="1" spans="1:4" ht="12.75">
      <c r="A1" s="663" t="s">
        <v>846</v>
      </c>
    </row>
    <row r="2" spans="1:4" ht="15.75">
      <c r="A2" s="758" t="s">
        <v>847</v>
      </c>
      <c r="B2" s="751"/>
      <c r="C2" s="751"/>
      <c r="D2" s="769"/>
    </row>
    <row r="3" spans="1:4" ht="15" customHeight="1">
      <c r="A3" s="768" t="s">
        <v>821</v>
      </c>
      <c r="B3" s="768"/>
      <c r="C3" s="768"/>
      <c r="D3" s="768"/>
    </row>
    <row r="4" spans="1:4">
      <c r="A4" s="752"/>
      <c r="B4" s="476"/>
      <c r="C4" s="475">
        <v>2017</v>
      </c>
      <c r="D4" s="476">
        <v>2016</v>
      </c>
    </row>
    <row r="5" spans="1:4">
      <c r="A5" s="753"/>
      <c r="B5" s="681"/>
      <c r="C5" s="669" t="s">
        <v>0</v>
      </c>
      <c r="D5" s="681" t="s">
        <v>0</v>
      </c>
    </row>
    <row r="6" spans="1:4" ht="3.2" customHeight="1">
      <c r="B6" s="664"/>
      <c r="C6" s="687"/>
      <c r="D6" s="680"/>
    </row>
    <row r="7" spans="1:4">
      <c r="A7" s="488" t="s">
        <v>831</v>
      </c>
      <c r="B7" s="486"/>
      <c r="C7" s="573">
        <v>11</v>
      </c>
      <c r="D7" s="656">
        <v>13</v>
      </c>
    </row>
    <row r="8" spans="1:4">
      <c r="A8" s="665" t="s">
        <v>832</v>
      </c>
      <c r="B8" s="664"/>
      <c r="C8" s="481">
        <v>55</v>
      </c>
      <c r="D8" s="658">
        <v>54</v>
      </c>
    </row>
    <row r="9" spans="1:4">
      <c r="A9" s="665" t="s">
        <v>762</v>
      </c>
      <c r="B9" s="664"/>
      <c r="C9" s="481">
        <v>38</v>
      </c>
      <c r="D9" s="658">
        <v>47</v>
      </c>
    </row>
    <row r="10" spans="1:4" ht="3.2" customHeight="1">
      <c r="B10" s="664"/>
      <c r="C10" s="481"/>
      <c r="D10" s="658">
        <v>58</v>
      </c>
    </row>
    <row r="11" spans="1:4">
      <c r="A11" s="478" t="s">
        <v>833</v>
      </c>
      <c r="B11" s="575"/>
      <c r="C11" s="482">
        <v>28</v>
      </c>
      <c r="D11" s="672">
        <v>20</v>
      </c>
    </row>
    <row r="13" spans="1:4">
      <c r="A13" s="685" t="s">
        <v>837</v>
      </c>
      <c r="B13" s="685"/>
      <c r="C13" s="686"/>
      <c r="D13" s="686"/>
    </row>
    <row r="15" spans="1:4" ht="15">
      <c r="A15" s="576"/>
    </row>
    <row r="16" spans="1:4" ht="15">
      <c r="A16" s="576"/>
    </row>
    <row r="108" spans="5:7">
      <c r="E108" s="662">
        <v>2.7</v>
      </c>
      <c r="G108" s="662">
        <v>2.7</v>
      </c>
    </row>
    <row r="197" spans="7:7">
      <c r="G197" s="662">
        <v>324</v>
      </c>
    </row>
  </sheetData>
  <mergeCells count="3">
    <mergeCell ref="A2:D2"/>
    <mergeCell ref="A4:A5"/>
    <mergeCell ref="A3:D3"/>
  </mergeCell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197"/>
  <sheetViews>
    <sheetView showGridLines="0" zoomScaleNormal="100" workbookViewId="0"/>
  </sheetViews>
  <sheetFormatPr defaultColWidth="9.140625" defaultRowHeight="11.25"/>
  <cols>
    <col min="1" max="1" width="55.42578125" style="665" customWidth="1"/>
    <col min="2" max="3" width="9.7109375" style="662" customWidth="1"/>
    <col min="4" max="16384" width="9.140625" style="662"/>
  </cols>
  <sheetData>
    <row r="1" spans="1:4" ht="12.75">
      <c r="A1" s="663" t="s">
        <v>848</v>
      </c>
    </row>
    <row r="2" spans="1:4" ht="15" customHeight="1">
      <c r="A2" s="770" t="s">
        <v>849</v>
      </c>
      <c r="B2" s="771"/>
      <c r="C2" s="771"/>
      <c r="D2" s="772"/>
    </row>
    <row r="3" spans="1:4" ht="12.75">
      <c r="A3" s="768" t="s">
        <v>821</v>
      </c>
      <c r="B3" s="768"/>
      <c r="C3" s="768"/>
      <c r="D3" s="768"/>
    </row>
    <row r="4" spans="1:4">
      <c r="A4" s="752"/>
      <c r="B4" s="476"/>
      <c r="C4" s="475">
        <v>2017</v>
      </c>
      <c r="D4" s="476">
        <v>2016</v>
      </c>
    </row>
    <row r="5" spans="1:4">
      <c r="A5" s="753"/>
      <c r="B5" s="681"/>
      <c r="C5" s="669" t="s">
        <v>0</v>
      </c>
      <c r="D5" s="681" t="s">
        <v>0</v>
      </c>
    </row>
    <row r="6" spans="1:4" ht="3.2" customHeight="1">
      <c r="B6" s="664"/>
      <c r="C6" s="687"/>
      <c r="D6" s="680"/>
    </row>
    <row r="7" spans="1:4">
      <c r="A7" s="488" t="s">
        <v>831</v>
      </c>
      <c r="B7" s="674"/>
      <c r="C7" s="585">
        <v>36</v>
      </c>
      <c r="D7" s="688">
        <v>121</v>
      </c>
    </row>
    <row r="8" spans="1:4">
      <c r="A8" s="665" t="s">
        <v>832</v>
      </c>
      <c r="B8" s="675"/>
      <c r="C8" s="481">
        <v>370</v>
      </c>
      <c r="D8" s="658">
        <v>240</v>
      </c>
    </row>
    <row r="9" spans="1:4">
      <c r="A9" s="665" t="s">
        <v>762</v>
      </c>
      <c r="B9" s="675"/>
      <c r="C9" s="666">
        <v>233</v>
      </c>
      <c r="D9" s="662">
        <v>241</v>
      </c>
    </row>
    <row r="10" spans="1:4" ht="3.2" customHeight="1">
      <c r="B10" s="664"/>
      <c r="C10" s="481">
        <v>131</v>
      </c>
      <c r="D10" s="658"/>
    </row>
    <row r="11" spans="1:4">
      <c r="A11" s="478" t="s">
        <v>833</v>
      </c>
      <c r="B11" s="679"/>
      <c r="C11" s="482">
        <v>173</v>
      </c>
      <c r="D11" s="672">
        <v>120</v>
      </c>
    </row>
    <row r="12" spans="1:4" ht="4.5" customHeight="1">
      <c r="C12" s="586"/>
    </row>
    <row r="13" spans="1:4">
      <c r="A13" s="685" t="s">
        <v>837</v>
      </c>
      <c r="B13" s="685"/>
      <c r="C13" s="686"/>
      <c r="D13" s="686"/>
    </row>
    <row r="18" spans="1:1" ht="15">
      <c r="A18" s="576"/>
    </row>
    <row r="19" spans="1:1" ht="15">
      <c r="A19" s="576"/>
    </row>
    <row r="108" spans="5:7">
      <c r="E108" s="662">
        <v>2.7</v>
      </c>
      <c r="G108" s="662">
        <v>2.7</v>
      </c>
    </row>
    <row r="197" spans="7:7">
      <c r="G197" s="662">
        <v>324</v>
      </c>
    </row>
  </sheetData>
  <mergeCells count="3">
    <mergeCell ref="A2:D2"/>
    <mergeCell ref="A4:A5"/>
    <mergeCell ref="A3:D3"/>
  </mergeCells>
  <pageMargins left="0.75" right="0.75" top="1" bottom="1" header="0.5" footer="0.5"/>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188"/>
  <sheetViews>
    <sheetView showGridLines="0" zoomScaleNormal="100" workbookViewId="0"/>
  </sheetViews>
  <sheetFormatPr defaultColWidth="9.140625" defaultRowHeight="11.25"/>
  <cols>
    <col min="1" max="1" width="55.42578125" style="665" customWidth="1"/>
    <col min="2" max="3" width="9.7109375" style="662" customWidth="1"/>
    <col min="4" max="16384" width="9.140625" style="662"/>
  </cols>
  <sheetData>
    <row r="1" spans="1:4" ht="12.75">
      <c r="A1" s="663" t="s">
        <v>850</v>
      </c>
    </row>
    <row r="2" spans="1:4" ht="15.75">
      <c r="A2" s="758" t="s">
        <v>851</v>
      </c>
      <c r="B2" s="751"/>
      <c r="C2" s="751"/>
      <c r="D2" s="769"/>
    </row>
    <row r="3" spans="1:4" ht="12.75">
      <c r="A3" s="768" t="s">
        <v>821</v>
      </c>
      <c r="B3" s="768"/>
      <c r="C3" s="768"/>
      <c r="D3" s="768"/>
    </row>
    <row r="4" spans="1:4">
      <c r="A4" s="752"/>
      <c r="B4" s="476"/>
      <c r="C4" s="475">
        <v>2017</v>
      </c>
      <c r="D4" s="476">
        <v>2016</v>
      </c>
    </row>
    <row r="5" spans="1:4">
      <c r="A5" s="753"/>
      <c r="B5" s="681"/>
      <c r="C5" s="669" t="s">
        <v>0</v>
      </c>
      <c r="D5" s="681" t="s">
        <v>0</v>
      </c>
    </row>
    <row r="6" spans="1:4" ht="3.2" customHeight="1">
      <c r="B6" s="664"/>
      <c r="C6" s="687"/>
      <c r="D6" s="680"/>
    </row>
    <row r="7" spans="1:4">
      <c r="A7" s="488" t="s">
        <v>831</v>
      </c>
      <c r="B7" s="486"/>
      <c r="C7" s="573">
        <v>95</v>
      </c>
      <c r="D7" s="656">
        <v>94</v>
      </c>
    </row>
    <row r="8" spans="1:4">
      <c r="A8" s="665" t="s">
        <v>832</v>
      </c>
      <c r="B8" s="664"/>
      <c r="C8" s="481">
        <v>84</v>
      </c>
      <c r="D8" s="658">
        <v>88</v>
      </c>
    </row>
    <row r="9" spans="1:4">
      <c r="A9" s="665" t="s">
        <v>762</v>
      </c>
      <c r="B9" s="664"/>
      <c r="C9" s="481">
        <v>83</v>
      </c>
      <c r="D9" s="658">
        <v>57</v>
      </c>
    </row>
    <row r="10" spans="1:4" ht="3.2" customHeight="1">
      <c r="B10" s="664"/>
      <c r="C10" s="481"/>
      <c r="D10" s="658"/>
    </row>
    <row r="11" spans="1:4">
      <c r="A11" s="478" t="s">
        <v>833</v>
      </c>
      <c r="B11" s="575"/>
      <c r="C11" s="482">
        <v>96</v>
      </c>
      <c r="D11" s="672">
        <v>125</v>
      </c>
    </row>
    <row r="12" spans="1:4" ht="4.5" customHeight="1">
      <c r="C12" s="586"/>
    </row>
    <row r="13" spans="1:4">
      <c r="A13" s="685" t="s">
        <v>837</v>
      </c>
      <c r="B13" s="685"/>
      <c r="C13" s="686"/>
      <c r="D13" s="686"/>
    </row>
    <row r="16" spans="1:4" ht="15">
      <c r="A16" s="576"/>
    </row>
    <row r="17" spans="1:1" ht="12.75">
      <c r="A17" s="587"/>
    </row>
    <row r="18" spans="1:1" ht="15">
      <c r="A18" s="576"/>
    </row>
    <row r="99" spans="5:7">
      <c r="E99" s="662">
        <v>2.7</v>
      </c>
      <c r="G99" s="662">
        <v>2.7</v>
      </c>
    </row>
    <row r="188" spans="7:7">
      <c r="G188" s="662">
        <v>324</v>
      </c>
    </row>
  </sheetData>
  <mergeCells count="3">
    <mergeCell ref="A2:D2"/>
    <mergeCell ref="A4:A5"/>
    <mergeCell ref="A3:D3"/>
  </mergeCells>
  <pageMargins left="0.75" right="0.75" top="1" bottom="1" header="0.5" footer="0.5"/>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197"/>
  <sheetViews>
    <sheetView showGridLines="0" zoomScaleNormal="100" workbookViewId="0"/>
  </sheetViews>
  <sheetFormatPr defaultColWidth="9.140625" defaultRowHeight="11.25"/>
  <cols>
    <col min="1" max="1" width="55.28515625" style="665" customWidth="1"/>
    <col min="2" max="3" width="9.7109375" style="662" customWidth="1"/>
    <col min="4" max="16384" width="9.140625" style="662"/>
  </cols>
  <sheetData>
    <row r="1" spans="1:4" ht="12.75">
      <c r="A1" s="663" t="s">
        <v>852</v>
      </c>
    </row>
    <row r="2" spans="1:4" ht="21.2" customHeight="1">
      <c r="A2" s="758" t="s">
        <v>853</v>
      </c>
      <c r="B2" s="751"/>
      <c r="C2" s="751"/>
      <c r="D2" s="769"/>
    </row>
    <row r="3" spans="1:4" ht="12.75">
      <c r="A3" s="768" t="s">
        <v>821</v>
      </c>
      <c r="B3" s="768"/>
      <c r="C3" s="768"/>
      <c r="D3" s="768"/>
    </row>
    <row r="4" spans="1:4">
      <c r="A4" s="752"/>
      <c r="B4" s="476"/>
      <c r="C4" s="475">
        <v>2017</v>
      </c>
      <c r="D4" s="476">
        <v>2016</v>
      </c>
    </row>
    <row r="5" spans="1:4">
      <c r="A5" s="753"/>
      <c r="B5" s="681"/>
      <c r="C5" s="669" t="s">
        <v>0</v>
      </c>
      <c r="D5" s="681" t="s">
        <v>0</v>
      </c>
    </row>
    <row r="6" spans="1:4" ht="3.2" customHeight="1">
      <c r="B6" s="664"/>
      <c r="C6" s="687"/>
      <c r="D6" s="680"/>
    </row>
    <row r="7" spans="1:4">
      <c r="A7" s="488" t="s">
        <v>831</v>
      </c>
      <c r="B7" s="486"/>
      <c r="C7" s="573">
        <v>870</v>
      </c>
      <c r="D7" s="656">
        <v>1000</v>
      </c>
    </row>
    <row r="8" spans="1:4">
      <c r="A8" s="665" t="s">
        <v>832</v>
      </c>
      <c r="B8" s="664"/>
      <c r="C8" s="481">
        <v>408</v>
      </c>
      <c r="D8" s="658">
        <v>646</v>
      </c>
    </row>
    <row r="9" spans="1:4">
      <c r="A9" s="665" t="s">
        <v>762</v>
      </c>
      <c r="B9" s="664"/>
      <c r="C9" s="481">
        <v>432</v>
      </c>
      <c r="D9" s="658">
        <v>655</v>
      </c>
    </row>
    <row r="10" spans="1:4" ht="3.2" customHeight="1">
      <c r="B10" s="664"/>
      <c r="C10" s="481"/>
      <c r="D10" s="658"/>
    </row>
    <row r="11" spans="1:4">
      <c r="A11" s="478" t="s">
        <v>833</v>
      </c>
      <c r="B11" s="575"/>
      <c r="C11" s="482">
        <v>845</v>
      </c>
      <c r="D11" s="672">
        <v>991</v>
      </c>
    </row>
    <row r="12" spans="1:4" ht="3" customHeight="1">
      <c r="C12" s="586"/>
    </row>
    <row r="13" spans="1:4">
      <c r="A13" s="685" t="s">
        <v>837</v>
      </c>
      <c r="B13" s="685"/>
      <c r="C13" s="686"/>
      <c r="D13" s="686"/>
    </row>
    <row r="16" spans="1:4" ht="15">
      <c r="A16" s="576"/>
    </row>
    <row r="17" spans="1:1" ht="15">
      <c r="A17" s="576"/>
    </row>
    <row r="108" spans="5:7">
      <c r="E108" s="662">
        <v>2.7</v>
      </c>
      <c r="G108" s="662">
        <v>2.7</v>
      </c>
    </row>
    <row r="197" spans="7:7">
      <c r="G197" s="662">
        <v>324</v>
      </c>
    </row>
  </sheetData>
  <mergeCells count="3">
    <mergeCell ref="A2:D2"/>
    <mergeCell ref="A4:A5"/>
    <mergeCell ref="A3:D3"/>
  </mergeCells>
  <pageMargins left="0.75" right="0.75" top="1" bottom="1" header="0.5" footer="0.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197"/>
  <sheetViews>
    <sheetView showGridLines="0" zoomScaleNormal="100" workbookViewId="0"/>
  </sheetViews>
  <sheetFormatPr defaultColWidth="9.140625" defaultRowHeight="11.25"/>
  <cols>
    <col min="1" max="1" width="55.42578125" style="665" customWidth="1"/>
    <col min="2" max="3" width="9.7109375" style="662" customWidth="1"/>
    <col min="4" max="16384" width="9.140625" style="662"/>
  </cols>
  <sheetData>
    <row r="1" spans="1:4" ht="12.75">
      <c r="A1" s="663" t="s">
        <v>854</v>
      </c>
    </row>
    <row r="2" spans="1:4" ht="15.75">
      <c r="A2" s="758" t="s">
        <v>855</v>
      </c>
      <c r="B2" s="751"/>
      <c r="C2" s="751"/>
      <c r="D2" s="769"/>
    </row>
    <row r="3" spans="1:4" ht="12.75">
      <c r="A3" s="768" t="s">
        <v>821</v>
      </c>
      <c r="B3" s="768"/>
      <c r="C3" s="768"/>
      <c r="D3" s="768"/>
    </row>
    <row r="4" spans="1:4">
      <c r="A4" s="752"/>
      <c r="B4" s="476"/>
      <c r="C4" s="475">
        <v>2017</v>
      </c>
      <c r="D4" s="476">
        <v>2016</v>
      </c>
    </row>
    <row r="5" spans="1:4">
      <c r="A5" s="753"/>
      <c r="B5" s="681"/>
      <c r="C5" s="669" t="s">
        <v>0</v>
      </c>
      <c r="D5" s="681" t="s">
        <v>0</v>
      </c>
    </row>
    <row r="6" spans="1:4" ht="3.2" customHeight="1">
      <c r="B6" s="664"/>
      <c r="C6" s="687"/>
      <c r="D6" s="680"/>
    </row>
    <row r="7" spans="1:4">
      <c r="A7" s="488" t="s">
        <v>831</v>
      </c>
      <c r="B7" s="486"/>
      <c r="C7" s="585">
        <v>100</v>
      </c>
      <c r="D7" s="688">
        <v>50</v>
      </c>
    </row>
    <row r="8" spans="1:4">
      <c r="A8" s="665" t="s">
        <v>832</v>
      </c>
      <c r="B8" s="664"/>
      <c r="C8" s="666">
        <v>0</v>
      </c>
      <c r="D8" s="688">
        <v>50</v>
      </c>
    </row>
    <row r="9" spans="1:4">
      <c r="A9" s="665" t="s">
        <v>762</v>
      </c>
      <c r="B9" s="664"/>
      <c r="C9" s="666">
        <v>0</v>
      </c>
      <c r="D9" s="667" t="s">
        <v>544</v>
      </c>
    </row>
    <row r="10" spans="1:4" ht="3.2" customHeight="1">
      <c r="B10" s="664"/>
      <c r="C10" s="666"/>
      <c r="D10" s="667"/>
    </row>
    <row r="11" spans="1:4">
      <c r="A11" s="478" t="s">
        <v>833</v>
      </c>
      <c r="B11" s="575"/>
      <c r="C11" s="588">
        <v>100</v>
      </c>
      <c r="D11" s="688">
        <v>100</v>
      </c>
    </row>
    <row r="12" spans="1:4" ht="5.25" customHeight="1">
      <c r="C12" s="586"/>
    </row>
    <row r="13" spans="1:4">
      <c r="A13" s="685" t="s">
        <v>837</v>
      </c>
      <c r="B13" s="685"/>
      <c r="C13" s="686"/>
      <c r="D13" s="686"/>
    </row>
    <row r="17" spans="1:4" ht="15">
      <c r="A17" s="576"/>
      <c r="B17" s="683"/>
      <c r="C17" s="683"/>
      <c r="D17" s="683"/>
    </row>
    <row r="108" spans="5:7">
      <c r="E108" s="662">
        <v>2.7</v>
      </c>
      <c r="G108" s="662">
        <v>2.7</v>
      </c>
    </row>
    <row r="197" spans="7:7">
      <c r="G197" s="662">
        <v>324</v>
      </c>
    </row>
  </sheetData>
  <mergeCells count="3">
    <mergeCell ref="A2:D2"/>
    <mergeCell ref="A4:A5"/>
    <mergeCell ref="A3:D3"/>
  </mergeCells>
  <pageMargins left="0.75" right="0.75" top="1" bottom="1" header="0.5" footer="0.5"/>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197"/>
  <sheetViews>
    <sheetView showGridLines="0" zoomScaleNormal="100" workbookViewId="0"/>
  </sheetViews>
  <sheetFormatPr defaultColWidth="9.140625" defaultRowHeight="11.25"/>
  <cols>
    <col min="1" max="1" width="55.42578125" style="665" customWidth="1"/>
    <col min="2" max="3" width="9.7109375" style="662" customWidth="1"/>
    <col min="4" max="16384" width="9.140625" style="662"/>
  </cols>
  <sheetData>
    <row r="1" spans="1:4" ht="12.75">
      <c r="A1" s="663" t="s">
        <v>856</v>
      </c>
    </row>
    <row r="2" spans="1:4" ht="15.75">
      <c r="A2" s="758" t="s">
        <v>857</v>
      </c>
      <c r="B2" s="751"/>
      <c r="C2" s="751"/>
      <c r="D2" s="769"/>
    </row>
    <row r="3" spans="1:4" ht="12.75">
      <c r="A3" s="768" t="s">
        <v>821</v>
      </c>
      <c r="B3" s="768"/>
      <c r="C3" s="768"/>
      <c r="D3" s="768"/>
    </row>
    <row r="4" spans="1:4">
      <c r="A4" s="752"/>
      <c r="B4" s="476"/>
      <c r="C4" s="475">
        <v>2017</v>
      </c>
      <c r="D4" s="476">
        <v>2016</v>
      </c>
    </row>
    <row r="5" spans="1:4">
      <c r="A5" s="753"/>
      <c r="B5" s="681"/>
      <c r="C5" s="669" t="s">
        <v>0</v>
      </c>
      <c r="D5" s="681" t="s">
        <v>0</v>
      </c>
    </row>
    <row r="6" spans="1:4" ht="3.2" customHeight="1">
      <c r="B6" s="664"/>
      <c r="C6" s="687"/>
      <c r="D6" s="680"/>
    </row>
    <row r="7" spans="1:4">
      <c r="A7" s="488" t="s">
        <v>831</v>
      </c>
      <c r="B7" s="486"/>
      <c r="C7" s="573">
        <v>156</v>
      </c>
      <c r="D7" s="656">
        <v>219</v>
      </c>
    </row>
    <row r="8" spans="1:4">
      <c r="A8" s="665" t="s">
        <v>832</v>
      </c>
      <c r="B8" s="664"/>
      <c r="C8" s="666">
        <v>10</v>
      </c>
      <c r="D8" s="667">
        <v>3</v>
      </c>
    </row>
    <row r="9" spans="1:4">
      <c r="A9" s="665" t="s">
        <v>762</v>
      </c>
      <c r="B9" s="664"/>
      <c r="C9" s="481">
        <v>47</v>
      </c>
      <c r="D9" s="658">
        <v>44</v>
      </c>
    </row>
    <row r="10" spans="1:4" ht="3.2" customHeight="1">
      <c r="B10" s="664"/>
      <c r="C10" s="481"/>
      <c r="D10" s="658"/>
    </row>
    <row r="11" spans="1:4">
      <c r="A11" s="478" t="s">
        <v>833</v>
      </c>
      <c r="B11" s="575"/>
      <c r="C11" s="482">
        <v>119</v>
      </c>
      <c r="D11" s="672">
        <v>177</v>
      </c>
    </row>
    <row r="12" spans="1:4" ht="1.5" customHeight="1">
      <c r="C12" s="586"/>
    </row>
    <row r="13" spans="1:4">
      <c r="A13" s="685" t="s">
        <v>837</v>
      </c>
      <c r="B13" s="685"/>
      <c r="C13" s="686"/>
      <c r="D13" s="686"/>
    </row>
    <row r="17" spans="1:1" ht="15">
      <c r="A17" s="576"/>
    </row>
    <row r="18" spans="1:1" ht="15">
      <c r="A18" s="576"/>
    </row>
    <row r="108" spans="5:7">
      <c r="E108" s="662">
        <v>2.7</v>
      </c>
      <c r="G108" s="662">
        <v>2.7</v>
      </c>
    </row>
    <row r="197" spans="7:7">
      <c r="G197" s="662">
        <v>324</v>
      </c>
    </row>
  </sheetData>
  <mergeCells count="3">
    <mergeCell ref="A2:D2"/>
    <mergeCell ref="A4:A5"/>
    <mergeCell ref="A3:D3"/>
  </mergeCells>
  <pageMargins left="0.75" right="0.75" top="1" bottom="1" header="0.5" footer="0.5"/>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197"/>
  <sheetViews>
    <sheetView showGridLines="0" zoomScaleNormal="100" workbookViewId="0"/>
  </sheetViews>
  <sheetFormatPr defaultColWidth="9.140625" defaultRowHeight="11.25"/>
  <cols>
    <col min="1" max="1" width="55.42578125" style="665" customWidth="1"/>
    <col min="2" max="3" width="9.7109375" style="662" customWidth="1"/>
    <col min="4" max="16384" width="9.140625" style="662"/>
  </cols>
  <sheetData>
    <row r="1" spans="1:4" ht="12.75">
      <c r="A1" s="663" t="s">
        <v>858</v>
      </c>
    </row>
    <row r="2" spans="1:4" ht="15.75">
      <c r="A2" s="758" t="s">
        <v>859</v>
      </c>
      <c r="B2" s="751"/>
      <c r="C2" s="751"/>
      <c r="D2" s="769"/>
    </row>
    <row r="3" spans="1:4" ht="12.75">
      <c r="A3" s="768" t="s">
        <v>821</v>
      </c>
      <c r="B3" s="768"/>
      <c r="C3" s="768"/>
      <c r="D3" s="768"/>
    </row>
    <row r="4" spans="1:4">
      <c r="A4" s="752"/>
      <c r="B4" s="476"/>
      <c r="C4" s="475">
        <v>2017</v>
      </c>
      <c r="D4" s="476">
        <v>2016</v>
      </c>
    </row>
    <row r="5" spans="1:4">
      <c r="A5" s="753"/>
      <c r="B5" s="681"/>
      <c r="C5" s="669" t="s">
        <v>0</v>
      </c>
      <c r="D5" s="681" t="s">
        <v>0</v>
      </c>
    </row>
    <row r="6" spans="1:4" ht="3.2" customHeight="1">
      <c r="B6" s="664"/>
      <c r="C6" s="687"/>
      <c r="D6" s="680"/>
    </row>
    <row r="7" spans="1:4">
      <c r="A7" s="488" t="s">
        <v>831</v>
      </c>
      <c r="B7" s="674"/>
      <c r="C7" s="585">
        <v>30</v>
      </c>
      <c r="D7" s="688">
        <v>21</v>
      </c>
    </row>
    <row r="8" spans="1:4">
      <c r="A8" s="665" t="s">
        <v>832</v>
      </c>
      <c r="B8" s="675"/>
      <c r="C8" s="481">
        <v>14</v>
      </c>
      <c r="D8" s="658">
        <v>20</v>
      </c>
    </row>
    <row r="9" spans="1:4">
      <c r="A9" s="665" t="s">
        <v>762</v>
      </c>
      <c r="B9" s="675"/>
      <c r="C9" s="666">
        <v>10</v>
      </c>
      <c r="D9" s="667">
        <v>10</v>
      </c>
    </row>
    <row r="10" spans="1:4" ht="3.2" customHeight="1">
      <c r="B10" s="664"/>
      <c r="C10" s="481"/>
      <c r="D10" s="658">
        <v>18</v>
      </c>
    </row>
    <row r="11" spans="1:4">
      <c r="A11" s="478" t="s">
        <v>833</v>
      </c>
      <c r="B11" s="679"/>
      <c r="C11" s="482">
        <v>34</v>
      </c>
      <c r="D11" s="672">
        <v>31</v>
      </c>
    </row>
    <row r="12" spans="1:4">
      <c r="C12" s="586"/>
    </row>
    <row r="14" spans="1:4" ht="48" customHeight="1">
      <c r="A14" s="754" t="s">
        <v>863</v>
      </c>
      <c r="B14" s="754"/>
      <c r="C14" s="754"/>
      <c r="D14" s="754"/>
    </row>
    <row r="15" spans="1:4">
      <c r="A15" s="386" t="s">
        <v>651</v>
      </c>
      <c r="B15" s="686"/>
      <c r="C15" s="686"/>
      <c r="D15" s="686"/>
    </row>
    <row r="17" spans="1:1" ht="15">
      <c r="A17" s="576"/>
    </row>
    <row r="19" spans="1:1" ht="15">
      <c r="A19" s="576"/>
    </row>
    <row r="108" spans="5:7">
      <c r="E108" s="662">
        <v>2.7</v>
      </c>
      <c r="G108" s="662">
        <v>2.7</v>
      </c>
    </row>
    <row r="197" spans="7:7">
      <c r="G197" s="662">
        <v>324</v>
      </c>
    </row>
  </sheetData>
  <mergeCells count="4">
    <mergeCell ref="A2:D2"/>
    <mergeCell ref="A4:A5"/>
    <mergeCell ref="A14:D14"/>
    <mergeCell ref="A3:D3"/>
  </mergeCells>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17"/>
  <sheetViews>
    <sheetView showGridLines="0" zoomScaleNormal="100" workbookViewId="0"/>
  </sheetViews>
  <sheetFormatPr defaultRowHeight="12.75"/>
  <cols>
    <col min="1" max="1" width="55.42578125" style="673" customWidth="1"/>
    <col min="2" max="3" width="9.7109375" style="673" customWidth="1"/>
    <col min="4" max="16384" width="9.140625" style="673"/>
  </cols>
  <sheetData>
    <row r="1" spans="1:4">
      <c r="A1" s="663" t="s">
        <v>860</v>
      </c>
    </row>
    <row r="2" spans="1:4" ht="17.45" customHeight="1">
      <c r="A2" s="773" t="s">
        <v>861</v>
      </c>
      <c r="B2" s="774"/>
      <c r="C2" s="774"/>
      <c r="D2" s="769"/>
    </row>
    <row r="3" spans="1:4" ht="15" customHeight="1">
      <c r="A3" s="768" t="s">
        <v>821</v>
      </c>
      <c r="B3" s="768"/>
      <c r="C3" s="768"/>
      <c r="D3" s="768"/>
    </row>
    <row r="4" spans="1:4">
      <c r="A4" s="752"/>
      <c r="B4" s="476"/>
      <c r="C4" s="475">
        <v>2017</v>
      </c>
      <c r="D4" s="476">
        <v>2016</v>
      </c>
    </row>
    <row r="5" spans="1:4">
      <c r="A5" s="753"/>
      <c r="B5" s="681"/>
      <c r="C5" s="669" t="s">
        <v>0</v>
      </c>
      <c r="D5" s="681" t="s">
        <v>0</v>
      </c>
    </row>
    <row r="6" spans="1:4" ht="3.2" customHeight="1">
      <c r="A6" s="665"/>
      <c r="B6" s="664"/>
      <c r="C6" s="687"/>
      <c r="D6" s="680"/>
    </row>
    <row r="7" spans="1:4" ht="11.25" customHeight="1">
      <c r="A7" s="488" t="s">
        <v>831</v>
      </c>
      <c r="B7" s="674"/>
      <c r="C7" s="585">
        <v>1044</v>
      </c>
      <c r="D7" s="688">
        <v>879</v>
      </c>
    </row>
    <row r="8" spans="1:4" ht="11.25" customHeight="1">
      <c r="A8" s="665" t="s">
        <v>832</v>
      </c>
      <c r="B8" s="675"/>
      <c r="C8" s="481">
        <v>73</v>
      </c>
      <c r="D8" s="658">
        <v>159</v>
      </c>
    </row>
    <row r="9" spans="1:4" ht="11.25" customHeight="1">
      <c r="A9" s="665" t="s">
        <v>762</v>
      </c>
      <c r="B9" s="675"/>
      <c r="C9" s="666">
        <v>0</v>
      </c>
      <c r="D9" s="667">
        <v>0</v>
      </c>
    </row>
    <row r="10" spans="1:4" ht="3.2" customHeight="1">
      <c r="A10" s="665"/>
      <c r="B10" s="675"/>
      <c r="C10" s="481"/>
      <c r="D10" s="658"/>
    </row>
    <row r="11" spans="1:4" ht="11.25" customHeight="1">
      <c r="A11" s="478" t="s">
        <v>833</v>
      </c>
      <c r="B11" s="679"/>
      <c r="C11" s="482">
        <v>1117</v>
      </c>
      <c r="D11" s="672">
        <v>1038</v>
      </c>
    </row>
    <row r="12" spans="1:4" ht="5.25" customHeight="1"/>
    <row r="13" spans="1:4" s="662" customFormat="1" ht="11.25">
      <c r="A13" s="685" t="s">
        <v>837</v>
      </c>
      <c r="B13" s="685"/>
      <c r="C13" s="686"/>
      <c r="D13" s="686"/>
    </row>
    <row r="16" spans="1:4" ht="15">
      <c r="A16" s="576"/>
    </row>
    <row r="17" spans="1:1" ht="15">
      <c r="A17" s="576"/>
    </row>
  </sheetData>
  <mergeCells count="3">
    <mergeCell ref="A2:D2"/>
    <mergeCell ref="A4:A5"/>
    <mergeCell ref="A3: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3"/>
  <sheetViews>
    <sheetView showGridLines="0" workbookViewId="0"/>
  </sheetViews>
  <sheetFormatPr defaultRowHeight="12.75"/>
  <cols>
    <col min="2" max="2" width="11.140625" customWidth="1"/>
    <col min="3" max="3" width="12.42578125" bestFit="1" customWidth="1"/>
  </cols>
  <sheetData>
    <row r="1" spans="1:14">
      <c r="A1" s="198" t="s">
        <v>601</v>
      </c>
    </row>
    <row r="4" spans="1:14" ht="15.75">
      <c r="B4" s="721" t="s">
        <v>602</v>
      </c>
      <c r="C4" s="721"/>
      <c r="D4" s="721"/>
      <c r="E4" s="721"/>
      <c r="F4" s="721"/>
      <c r="G4" s="721"/>
      <c r="H4" s="721"/>
      <c r="I4" s="721"/>
      <c r="J4" s="721"/>
      <c r="K4" s="721"/>
      <c r="L4" s="721"/>
    </row>
    <row r="6" spans="1:14">
      <c r="B6" s="720" t="s">
        <v>579</v>
      </c>
      <c r="C6" s="720"/>
      <c r="D6" s="720"/>
      <c r="E6" s="720"/>
      <c r="F6" s="720"/>
      <c r="J6" s="720" t="s">
        <v>580</v>
      </c>
      <c r="K6" s="720"/>
      <c r="L6" s="720"/>
      <c r="M6" s="720"/>
      <c r="N6" s="720"/>
    </row>
    <row r="29" spans="2:12">
      <c r="B29" s="605" t="s">
        <v>581</v>
      </c>
      <c r="C29" s="604"/>
      <c r="D29" s="603"/>
      <c r="E29" s="5"/>
      <c r="J29" s="608" t="s">
        <v>581</v>
      </c>
      <c r="K29" s="607"/>
      <c r="L29" s="5"/>
    </row>
    <row r="30" spans="2:12" ht="22.5">
      <c r="B30" s="602" t="s">
        <v>582</v>
      </c>
      <c r="C30" s="370" t="s">
        <v>603</v>
      </c>
      <c r="D30" s="606" t="s">
        <v>584</v>
      </c>
      <c r="E30" s="5"/>
      <c r="J30" s="5"/>
      <c r="K30" s="5"/>
      <c r="L30" s="606" t="s">
        <v>585</v>
      </c>
    </row>
    <row r="31" spans="2:12">
      <c r="C31" s="15" t="s">
        <v>600</v>
      </c>
      <c r="D31" s="15" t="s">
        <v>600</v>
      </c>
      <c r="J31" s="5"/>
      <c r="K31" s="5"/>
      <c r="L31" s="15" t="s">
        <v>0</v>
      </c>
    </row>
    <row r="32" spans="2:12">
      <c r="C32" s="5"/>
      <c r="D32" s="5">
        <v>7.4</v>
      </c>
      <c r="E32" s="5"/>
      <c r="J32" s="378" t="s">
        <v>263</v>
      </c>
      <c r="K32" s="5"/>
      <c r="L32" s="5">
        <v>233</v>
      </c>
    </row>
    <row r="33" spans="2:12">
      <c r="B33" s="601">
        <v>2007</v>
      </c>
      <c r="C33" s="5">
        <v>9.3000000000000007</v>
      </c>
      <c r="D33" s="5"/>
      <c r="E33" s="5"/>
      <c r="J33" s="378" t="s">
        <v>607</v>
      </c>
      <c r="K33" s="5"/>
      <c r="L33" s="5">
        <v>129</v>
      </c>
    </row>
    <row r="34" spans="2:12">
      <c r="B34" s="601">
        <v>2008</v>
      </c>
      <c r="C34" s="5">
        <v>8.1999999999999993</v>
      </c>
      <c r="D34" s="5"/>
      <c r="E34" s="5"/>
      <c r="J34" s="378" t="s">
        <v>606</v>
      </c>
      <c r="K34" s="5"/>
      <c r="L34" s="5">
        <v>106</v>
      </c>
    </row>
    <row r="35" spans="2:12">
      <c r="B35" s="601">
        <v>2009</v>
      </c>
      <c r="C35" s="5">
        <v>14.3</v>
      </c>
      <c r="D35" s="5"/>
      <c r="E35" s="5"/>
      <c r="J35" s="378" t="s">
        <v>605</v>
      </c>
      <c r="K35" s="5"/>
      <c r="L35" s="5">
        <v>95</v>
      </c>
    </row>
    <row r="36" spans="2:12">
      <c r="B36" s="601">
        <v>2010</v>
      </c>
      <c r="C36" s="5">
        <v>11.8</v>
      </c>
      <c r="D36" s="5"/>
      <c r="E36" s="5"/>
      <c r="J36" s="378" t="s">
        <v>258</v>
      </c>
      <c r="K36" s="5"/>
      <c r="L36" s="5">
        <v>81</v>
      </c>
    </row>
    <row r="37" spans="2:12">
      <c r="B37" s="601">
        <v>2011</v>
      </c>
      <c r="C37" s="369">
        <v>7</v>
      </c>
      <c r="D37" s="5"/>
      <c r="E37" s="5"/>
      <c r="J37" s="378" t="s">
        <v>604</v>
      </c>
      <c r="K37" s="5"/>
      <c r="L37" s="5">
        <v>71</v>
      </c>
    </row>
    <row r="38" spans="2:12">
      <c r="B38" s="601">
        <v>2012</v>
      </c>
      <c r="C38" s="5">
        <v>8.1999999999999993</v>
      </c>
      <c r="D38" s="5"/>
      <c r="E38" s="5"/>
      <c r="J38" s="378" t="s">
        <v>133</v>
      </c>
      <c r="K38" s="5"/>
      <c r="L38" s="5">
        <v>91</v>
      </c>
    </row>
    <row r="39" spans="2:12">
      <c r="B39" s="601">
        <v>2013</v>
      </c>
      <c r="C39" s="5">
        <v>3.9</v>
      </c>
      <c r="D39" s="5"/>
      <c r="E39" s="5"/>
      <c r="J39" s="34" t="s">
        <v>608</v>
      </c>
      <c r="K39" s="5"/>
      <c r="L39" s="34">
        <v>806</v>
      </c>
    </row>
    <row r="40" spans="2:12">
      <c r="B40" s="601">
        <v>2014</v>
      </c>
      <c r="C40" s="5">
        <v>8.1</v>
      </c>
      <c r="D40" s="5"/>
      <c r="E40" s="5"/>
      <c r="J40" s="5"/>
      <c r="K40" s="5"/>
      <c r="L40" s="5"/>
    </row>
    <row r="41" spans="2:12">
      <c r="B41" s="601">
        <v>2015</v>
      </c>
      <c r="C41" s="5">
        <v>0.3</v>
      </c>
      <c r="D41" s="5"/>
      <c r="E41" s="5"/>
    </row>
    <row r="42" spans="2:12">
      <c r="B42" s="601">
        <v>2016</v>
      </c>
      <c r="C42" s="5">
        <v>3.7</v>
      </c>
      <c r="D42" s="5"/>
      <c r="E42" s="5"/>
    </row>
    <row r="43" spans="2:12">
      <c r="B43" s="601">
        <v>2017</v>
      </c>
      <c r="C43" s="5">
        <v>3.8</v>
      </c>
      <c r="D43" s="5"/>
      <c r="E43" s="5"/>
    </row>
  </sheetData>
  <mergeCells count="3">
    <mergeCell ref="B4:L4"/>
    <mergeCell ref="B6:F6"/>
    <mergeCell ref="J6:N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7"/>
  <sheetViews>
    <sheetView showGridLines="0" workbookViewId="0"/>
  </sheetViews>
  <sheetFormatPr defaultRowHeight="12.75"/>
  <cols>
    <col min="2" max="3" width="11.42578125" customWidth="1"/>
  </cols>
  <sheetData>
    <row r="1" spans="1:10">
      <c r="A1" s="198" t="s">
        <v>609</v>
      </c>
    </row>
    <row r="4" spans="1:10">
      <c r="B4" s="717" t="s">
        <v>610</v>
      </c>
      <c r="C4" s="717"/>
      <c r="D4" s="717"/>
      <c r="E4" s="717"/>
      <c r="F4" s="717"/>
      <c r="G4" s="717"/>
      <c r="H4" s="717"/>
      <c r="I4" s="717"/>
      <c r="J4" s="717"/>
    </row>
    <row r="5" spans="1:10">
      <c r="B5" s="718" t="s">
        <v>53</v>
      </c>
      <c r="C5" s="718"/>
      <c r="D5" s="718"/>
      <c r="E5" s="718"/>
      <c r="F5" s="718"/>
      <c r="G5" s="718"/>
      <c r="H5" s="718"/>
      <c r="I5" s="718"/>
      <c r="J5" s="718"/>
    </row>
    <row r="33" spans="2:4">
      <c r="B33" s="605" t="s">
        <v>581</v>
      </c>
      <c r="C33" s="604"/>
      <c r="D33" s="603"/>
    </row>
    <row r="34" spans="2:4" ht="22.5">
      <c r="B34" s="602" t="s">
        <v>582</v>
      </c>
      <c r="C34" s="606" t="s">
        <v>611</v>
      </c>
      <c r="D34" s="606" t="s">
        <v>584</v>
      </c>
    </row>
    <row r="35" spans="2:4">
      <c r="C35" s="15" t="s">
        <v>600</v>
      </c>
      <c r="D35" s="15" t="s">
        <v>600</v>
      </c>
    </row>
    <row r="36" spans="2:4">
      <c r="C36" s="5"/>
      <c r="D36" s="5">
        <v>7.5</v>
      </c>
    </row>
    <row r="37" spans="2:4">
      <c r="B37" s="601">
        <v>2007</v>
      </c>
      <c r="C37" s="5">
        <v>9.4</v>
      </c>
      <c r="D37" s="5"/>
    </row>
    <row r="38" spans="2:4">
      <c r="B38" s="601">
        <v>2008</v>
      </c>
      <c r="C38" s="5">
        <v>9.1999999999999993</v>
      </c>
      <c r="D38" s="5"/>
    </row>
    <row r="39" spans="2:4">
      <c r="B39" s="601">
        <v>2009</v>
      </c>
      <c r="C39" s="5">
        <v>14.4</v>
      </c>
      <c r="D39" s="5"/>
    </row>
    <row r="40" spans="2:4">
      <c r="B40" s="601">
        <v>2010</v>
      </c>
      <c r="C40" s="5">
        <v>7.9</v>
      </c>
      <c r="D40" s="5"/>
    </row>
    <row r="41" spans="2:4">
      <c r="B41" s="601">
        <v>2011</v>
      </c>
      <c r="C41" s="5">
        <v>6.2</v>
      </c>
      <c r="D41" s="5"/>
    </row>
    <row r="42" spans="2:4">
      <c r="B42" s="601">
        <v>2012</v>
      </c>
      <c r="C42" s="5">
        <v>9.6</v>
      </c>
      <c r="D42" s="5"/>
    </row>
    <row r="43" spans="2:4">
      <c r="B43" s="601">
        <v>2013</v>
      </c>
      <c r="C43" s="5">
        <v>5.9</v>
      </c>
      <c r="D43" s="5"/>
    </row>
    <row r="44" spans="2:4">
      <c r="B44" s="601">
        <v>2014</v>
      </c>
      <c r="C44" s="5">
        <v>6.8</v>
      </c>
      <c r="D44" s="5"/>
    </row>
    <row r="45" spans="2:4">
      <c r="B45" s="601">
        <v>2015</v>
      </c>
      <c r="C45" s="5">
        <v>2.5</v>
      </c>
      <c r="D45" s="5"/>
    </row>
    <row r="46" spans="2:4">
      <c r="B46" s="601">
        <v>2016</v>
      </c>
      <c r="C46" s="5">
        <v>3.5</v>
      </c>
      <c r="D46" s="5"/>
    </row>
    <row r="47" spans="2:4">
      <c r="B47" s="601">
        <v>2017</v>
      </c>
      <c r="C47" s="369">
        <v>2</v>
      </c>
      <c r="D47" s="5"/>
    </row>
  </sheetData>
  <mergeCells count="2">
    <mergeCell ref="B4:J4"/>
    <mergeCell ref="B5:J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9"/>
  <sheetViews>
    <sheetView showGridLines="0" workbookViewId="0"/>
  </sheetViews>
  <sheetFormatPr defaultRowHeight="12.75"/>
  <sheetData>
    <row r="1" spans="1:10">
      <c r="A1" s="198" t="s">
        <v>614</v>
      </c>
    </row>
    <row r="3" spans="1:10" ht="14.25" customHeight="1">
      <c r="B3" s="717" t="s">
        <v>612</v>
      </c>
      <c r="C3" s="717"/>
      <c r="D3" s="717"/>
      <c r="E3" s="717"/>
      <c r="F3" s="717"/>
      <c r="G3" s="717"/>
      <c r="H3" s="717"/>
      <c r="I3" s="717"/>
      <c r="J3" s="717"/>
    </row>
    <row r="4" spans="1:10">
      <c r="B4" s="718" t="s">
        <v>613</v>
      </c>
      <c r="C4" s="718"/>
      <c r="D4" s="718"/>
      <c r="E4" s="718"/>
      <c r="F4" s="718"/>
      <c r="G4" s="718"/>
      <c r="H4" s="718"/>
      <c r="I4" s="718"/>
      <c r="J4" s="718"/>
    </row>
    <row r="32" spans="1:1">
      <c r="A32" s="379" t="s">
        <v>615</v>
      </c>
    </row>
    <row r="35" spans="2:6">
      <c r="B35" s="599" t="s">
        <v>581</v>
      </c>
    </row>
    <row r="36" spans="2:6">
      <c r="B36" s="598"/>
      <c r="E36" s="596">
        <v>42795</v>
      </c>
    </row>
    <row r="37" spans="2:6">
      <c r="E37" s="15" t="s">
        <v>0</v>
      </c>
      <c r="F37" s="15" t="s">
        <v>600</v>
      </c>
    </row>
    <row r="38" spans="2:6">
      <c r="B38" s="373" t="s">
        <v>616</v>
      </c>
      <c r="E38" s="52">
        <v>469</v>
      </c>
      <c r="F38" s="377">
        <v>0.02</v>
      </c>
    </row>
    <row r="39" spans="2:6">
      <c r="B39" s="373" t="s">
        <v>263</v>
      </c>
      <c r="E39" s="52">
        <v>6439</v>
      </c>
      <c r="F39" s="377">
        <v>0.28999999999999998</v>
      </c>
    </row>
    <row r="40" spans="2:6">
      <c r="B40" s="373" t="s">
        <v>617</v>
      </c>
      <c r="E40" s="52">
        <v>790</v>
      </c>
      <c r="F40" s="377">
        <v>0.04</v>
      </c>
    </row>
    <row r="41" spans="2:6">
      <c r="B41" s="373" t="s">
        <v>605</v>
      </c>
      <c r="E41" s="52">
        <v>3527</v>
      </c>
      <c r="F41" s="377">
        <v>0.16</v>
      </c>
    </row>
    <row r="42" spans="2:6">
      <c r="B42" s="373" t="s">
        <v>618</v>
      </c>
      <c r="E42" s="52">
        <v>415</v>
      </c>
      <c r="F42" s="377">
        <v>0.02</v>
      </c>
    </row>
    <row r="43" spans="2:6">
      <c r="B43" s="373" t="s">
        <v>619</v>
      </c>
      <c r="E43" s="52">
        <v>354</v>
      </c>
      <c r="F43" s="377">
        <v>0.02</v>
      </c>
    </row>
    <row r="44" spans="2:6">
      <c r="B44" s="373" t="s">
        <v>620</v>
      </c>
      <c r="E44" s="52">
        <v>5792</v>
      </c>
      <c r="F44" s="377">
        <v>0.27</v>
      </c>
    </row>
    <row r="45" spans="2:6">
      <c r="B45" s="373" t="s">
        <v>621</v>
      </c>
      <c r="E45" s="52">
        <v>1550</v>
      </c>
      <c r="F45" s="377">
        <v>7.0000000000000007E-2</v>
      </c>
    </row>
    <row r="46" spans="2:6">
      <c r="B46" s="373" t="s">
        <v>622</v>
      </c>
      <c r="E46" s="52">
        <v>333</v>
      </c>
      <c r="F46" s="377">
        <v>0.01</v>
      </c>
    </row>
    <row r="47" spans="2:6">
      <c r="B47" s="373" t="s">
        <v>607</v>
      </c>
      <c r="E47" s="52">
        <v>2164</v>
      </c>
      <c r="F47" s="377">
        <v>0.1</v>
      </c>
    </row>
    <row r="48" spans="2:6">
      <c r="B48" s="371" t="s">
        <v>32</v>
      </c>
      <c r="E48" s="380">
        <v>21832</v>
      </c>
      <c r="F48" s="592">
        <v>1</v>
      </c>
    </row>
    <row r="49" spans="2:2">
      <c r="B49" s="5"/>
    </row>
  </sheetData>
  <mergeCells count="2">
    <mergeCell ref="B3:J3"/>
    <mergeCell ref="B4:J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9"/>
  <sheetViews>
    <sheetView showGridLines="0" zoomScaleNormal="100" workbookViewId="0"/>
  </sheetViews>
  <sheetFormatPr defaultRowHeight="12.75"/>
  <cols>
    <col min="1" max="1" width="30.7109375" customWidth="1"/>
    <col min="2" max="4" width="9.7109375" customWidth="1"/>
    <col min="5" max="5" width="2.7109375" customWidth="1"/>
    <col min="6" max="8" width="9.7109375" customWidth="1"/>
  </cols>
  <sheetData>
    <row r="1" spans="1:12">
      <c r="A1" s="196" t="s">
        <v>576</v>
      </c>
      <c r="B1" s="196"/>
    </row>
    <row r="2" spans="1:12" s="5" customFormat="1" ht="15.75">
      <c r="A2" s="704" t="s">
        <v>185</v>
      </c>
      <c r="B2" s="704"/>
      <c r="C2" s="704"/>
      <c r="D2" s="704"/>
      <c r="E2" s="704"/>
      <c r="F2" s="704"/>
      <c r="G2" s="704"/>
      <c r="H2" s="704"/>
    </row>
    <row r="3" spans="1:12" s="5" customFormat="1">
      <c r="A3" s="705" t="s">
        <v>7</v>
      </c>
      <c r="B3" s="705"/>
      <c r="C3" s="705"/>
      <c r="D3" s="705"/>
      <c r="E3" s="705"/>
      <c r="F3" s="705"/>
      <c r="G3" s="705"/>
      <c r="H3" s="705"/>
    </row>
    <row r="4" spans="1:12" s="5" customFormat="1" ht="11.25">
      <c r="A4" s="12"/>
      <c r="B4" s="293"/>
    </row>
    <row r="5" spans="1:12" s="5" customFormat="1" ht="12.75" customHeight="1">
      <c r="A5" s="4"/>
      <c r="B5" s="714" t="s">
        <v>541</v>
      </c>
      <c r="C5" s="714"/>
      <c r="D5" s="714"/>
      <c r="E5" s="187"/>
      <c r="F5" s="714" t="s">
        <v>526</v>
      </c>
      <c r="G5" s="714"/>
      <c r="H5" s="714"/>
    </row>
    <row r="6" spans="1:12" s="5" customFormat="1" ht="31.5" customHeight="1">
      <c r="A6" s="706"/>
      <c r="B6" s="712" t="s">
        <v>545</v>
      </c>
      <c r="C6" s="711" t="s">
        <v>546</v>
      </c>
      <c r="D6" s="708" t="s">
        <v>538</v>
      </c>
      <c r="E6" s="707"/>
      <c r="F6" s="712" t="s">
        <v>545</v>
      </c>
      <c r="G6" s="713" t="s">
        <v>546</v>
      </c>
      <c r="H6" s="708" t="s">
        <v>264</v>
      </c>
    </row>
    <row r="7" spans="1:12" s="5" customFormat="1" ht="3" customHeight="1">
      <c r="A7" s="706"/>
      <c r="B7" s="722"/>
      <c r="C7" s="723"/>
      <c r="D7" s="724"/>
      <c r="E7" s="707"/>
      <c r="F7" s="722"/>
      <c r="G7" s="722"/>
      <c r="H7" s="709"/>
    </row>
    <row r="8" spans="1:12" s="5" customFormat="1" ht="11.25">
      <c r="A8" s="706"/>
      <c r="B8" s="24" t="s">
        <v>0</v>
      </c>
      <c r="C8" s="156" t="s">
        <v>0</v>
      </c>
      <c r="D8" s="311" t="s">
        <v>0</v>
      </c>
      <c r="E8" s="707"/>
      <c r="F8" s="311" t="s">
        <v>0</v>
      </c>
      <c r="G8" s="24" t="s">
        <v>0</v>
      </c>
      <c r="H8" s="311" t="s">
        <v>0</v>
      </c>
    </row>
    <row r="9" spans="1:12" s="5" customFormat="1" ht="3" customHeight="1">
      <c r="A9" s="7"/>
      <c r="B9" s="7"/>
      <c r="C9" s="8"/>
      <c r="D9" s="9"/>
      <c r="E9" s="10"/>
      <c r="F9" s="290"/>
      <c r="G9" s="10"/>
      <c r="H9" s="10"/>
    </row>
    <row r="10" spans="1:12" s="5" customFormat="1" ht="11.25">
      <c r="A10" s="7" t="s">
        <v>1</v>
      </c>
      <c r="B10" s="89">
        <v>-554</v>
      </c>
      <c r="C10" s="68">
        <v>-1615</v>
      </c>
      <c r="D10" s="89">
        <v>-3462</v>
      </c>
      <c r="E10" s="89"/>
      <c r="F10" s="89">
        <v>-863</v>
      </c>
      <c r="G10" s="89">
        <v>-1755</v>
      </c>
      <c r="H10" s="89">
        <v>-2559</v>
      </c>
      <c r="L10" s="93"/>
    </row>
    <row r="11" spans="1:12" s="5" customFormat="1" ht="11.25">
      <c r="A11" s="7" t="s">
        <v>2</v>
      </c>
      <c r="B11" s="89"/>
      <c r="C11" s="68">
        <v>115037</v>
      </c>
      <c r="D11" s="89">
        <v>112667</v>
      </c>
      <c r="E11" s="89"/>
      <c r="F11" s="89"/>
      <c r="G11" s="89">
        <v>119381</v>
      </c>
      <c r="H11" s="89">
        <v>114866</v>
      </c>
    </row>
    <row r="12" spans="1:12" s="5" customFormat="1" ht="11.25">
      <c r="A12" s="7" t="s">
        <v>505</v>
      </c>
      <c r="B12" s="89">
        <v>-1345</v>
      </c>
      <c r="C12" s="68">
        <v>-1123</v>
      </c>
      <c r="D12" s="89">
        <v>-120</v>
      </c>
      <c r="E12" s="89"/>
      <c r="F12" s="89">
        <v>844</v>
      </c>
      <c r="G12" s="89">
        <v>3265</v>
      </c>
      <c r="H12" s="89">
        <v>2706</v>
      </c>
    </row>
    <row r="13" spans="1:12" s="5" customFormat="1" ht="3" customHeight="1">
      <c r="A13" s="6"/>
      <c r="B13" s="89"/>
      <c r="C13" s="68"/>
      <c r="D13" s="89"/>
      <c r="E13" s="89"/>
      <c r="F13" s="89"/>
      <c r="G13" s="89"/>
      <c r="H13" s="89"/>
    </row>
    <row r="14" spans="1:12" s="5" customFormat="1" ht="11.25">
      <c r="A14" s="11" t="s">
        <v>3</v>
      </c>
      <c r="B14" s="89"/>
      <c r="C14" s="68"/>
      <c r="D14" s="89"/>
      <c r="E14" s="89"/>
      <c r="F14" s="89"/>
      <c r="G14" s="89"/>
      <c r="H14" s="89"/>
    </row>
    <row r="15" spans="1:12" s="5" customFormat="1" ht="11.25">
      <c r="A15" s="7" t="s">
        <v>4</v>
      </c>
      <c r="B15" s="89">
        <v>-902</v>
      </c>
      <c r="C15" s="68">
        <v>-2199</v>
      </c>
      <c r="D15" s="89">
        <v>-5202</v>
      </c>
      <c r="E15" s="89"/>
      <c r="F15" s="89">
        <v>-1716</v>
      </c>
      <c r="G15" s="89">
        <v>-2926</v>
      </c>
      <c r="H15" s="89">
        <v>-4935</v>
      </c>
      <c r="L15" s="93"/>
    </row>
    <row r="16" spans="1:12" s="5" customFormat="1" ht="11.25">
      <c r="A16" s="7" t="s">
        <v>5</v>
      </c>
      <c r="B16" s="89"/>
      <c r="C16" s="68">
        <v>30280</v>
      </c>
      <c r="D16" s="89">
        <v>33246</v>
      </c>
      <c r="E16" s="89"/>
      <c r="F16" s="89"/>
      <c r="G16" s="89">
        <v>26205</v>
      </c>
      <c r="H16" s="89">
        <v>27347</v>
      </c>
    </row>
    <row r="17" spans="1:9" s="5" customFormat="1" ht="3" customHeight="1">
      <c r="A17" s="7"/>
      <c r="B17" s="89"/>
      <c r="C17" s="68"/>
      <c r="D17" s="89"/>
      <c r="E17" s="89"/>
      <c r="F17" s="89"/>
      <c r="G17" s="89"/>
      <c r="H17" s="89"/>
    </row>
    <row r="18" spans="1:9" s="5" customFormat="1" ht="11.25">
      <c r="A18" s="7" t="s">
        <v>180</v>
      </c>
      <c r="B18" s="89">
        <v>-622</v>
      </c>
      <c r="C18" s="68">
        <v>-1805</v>
      </c>
      <c r="D18" s="89">
        <v>-5260</v>
      </c>
      <c r="E18" s="89"/>
      <c r="F18" s="89">
        <v>-742</v>
      </c>
      <c r="G18" s="89">
        <v>-3378</v>
      </c>
      <c r="H18" s="89">
        <v>-4731</v>
      </c>
    </row>
    <row r="20" spans="1:9" ht="12" customHeight="1">
      <c r="A20" s="653" t="s">
        <v>868</v>
      </c>
      <c r="B20" s="361"/>
      <c r="C20" s="361"/>
      <c r="D20" s="360"/>
      <c r="E20" s="359"/>
      <c r="F20" s="360"/>
      <c r="G20" s="360"/>
      <c r="H20" s="360"/>
      <c r="I20" s="345"/>
    </row>
    <row r="21" spans="1:9">
      <c r="A21" s="696" t="s">
        <v>869</v>
      </c>
      <c r="B21" s="358"/>
      <c r="C21" s="358"/>
      <c r="D21" s="358"/>
      <c r="E21" s="358"/>
      <c r="F21" s="358"/>
      <c r="G21" s="358"/>
      <c r="H21" s="358"/>
      <c r="I21" s="345"/>
    </row>
    <row r="22" spans="1:9" ht="3" customHeight="1">
      <c r="A22" s="357"/>
      <c r="B22" s="357"/>
      <c r="C22" s="357"/>
      <c r="D22" s="357"/>
      <c r="E22" s="357"/>
      <c r="F22" s="357"/>
      <c r="G22" s="357"/>
      <c r="H22" s="357"/>
      <c r="I22" s="345"/>
    </row>
    <row r="29" spans="1:9">
      <c r="C29" s="301"/>
    </row>
  </sheetData>
  <mergeCells count="12">
    <mergeCell ref="A2:H2"/>
    <mergeCell ref="A3:H3"/>
    <mergeCell ref="G6:G7"/>
    <mergeCell ref="H6:H7"/>
    <mergeCell ref="A6:A8"/>
    <mergeCell ref="C6:C7"/>
    <mergeCell ref="D6:D7"/>
    <mergeCell ref="E6:E8"/>
    <mergeCell ref="B6:B7"/>
    <mergeCell ref="F6:F7"/>
    <mergeCell ref="B5:D5"/>
    <mergeCell ref="F5:H5"/>
  </mergeCells>
  <phoneticPr fontId="0"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6"/>
  <sheetViews>
    <sheetView showGridLines="0" zoomScaleNormal="100" workbookViewId="0"/>
  </sheetViews>
  <sheetFormatPr defaultRowHeight="11.25"/>
  <cols>
    <col min="1" max="1" width="36.140625" style="278" customWidth="1"/>
    <col min="2" max="2" width="9.7109375" style="293" customWidth="1"/>
    <col min="3" max="4" width="9.7109375" style="5" customWidth="1"/>
    <col min="5" max="5" width="2.7109375" style="5" customWidth="1"/>
    <col min="6" max="8" width="9.7109375" style="5" customWidth="1"/>
    <col min="9" max="16384" width="9.140625" style="5"/>
  </cols>
  <sheetData>
    <row r="1" spans="1:8" ht="12.75">
      <c r="A1" s="196" t="s">
        <v>623</v>
      </c>
      <c r="B1" s="196"/>
    </row>
    <row r="2" spans="1:8" ht="15.75">
      <c r="A2" s="704" t="s">
        <v>540</v>
      </c>
      <c r="B2" s="704"/>
      <c r="C2" s="704"/>
      <c r="D2" s="704"/>
      <c r="E2" s="704"/>
      <c r="F2" s="704"/>
      <c r="G2" s="704"/>
      <c r="H2" s="704"/>
    </row>
    <row r="3" spans="1:8" ht="12.75">
      <c r="A3" s="720" t="s">
        <v>530</v>
      </c>
      <c r="B3" s="720"/>
      <c r="C3" s="720"/>
      <c r="D3" s="720"/>
      <c r="E3" s="720"/>
      <c r="F3" s="720"/>
      <c r="G3" s="720"/>
      <c r="H3" s="720"/>
    </row>
    <row r="5" spans="1:8" ht="12.75" customHeight="1">
      <c r="A5" s="4"/>
      <c r="B5" s="714" t="s">
        <v>541</v>
      </c>
      <c r="C5" s="714"/>
      <c r="D5" s="714"/>
      <c r="E5" s="279"/>
      <c r="F5" s="714" t="s">
        <v>526</v>
      </c>
      <c r="G5" s="714"/>
      <c r="H5" s="714"/>
    </row>
    <row r="6" spans="1:8" ht="30" customHeight="1">
      <c r="A6" s="706"/>
      <c r="B6" s="712" t="s">
        <v>545</v>
      </c>
      <c r="C6" s="711" t="s">
        <v>546</v>
      </c>
      <c r="D6" s="708" t="s">
        <v>567</v>
      </c>
      <c r="E6" s="707"/>
      <c r="F6" s="712" t="s">
        <v>545</v>
      </c>
      <c r="G6" s="713" t="s">
        <v>546</v>
      </c>
      <c r="H6" s="708" t="s">
        <v>871</v>
      </c>
    </row>
    <row r="7" spans="1:8" ht="3" customHeight="1">
      <c r="A7" s="706"/>
      <c r="B7" s="722"/>
      <c r="C7" s="723"/>
      <c r="D7" s="724"/>
      <c r="E7" s="707"/>
      <c r="F7" s="722"/>
      <c r="G7" s="722"/>
      <c r="H7" s="709"/>
    </row>
    <row r="8" spans="1:8">
      <c r="A8" s="706"/>
      <c r="B8" s="24" t="s">
        <v>0</v>
      </c>
      <c r="C8" s="156" t="s">
        <v>0</v>
      </c>
      <c r="D8" s="311" t="s">
        <v>0</v>
      </c>
      <c r="E8" s="707"/>
      <c r="F8" s="311" t="s">
        <v>0</v>
      </c>
      <c r="G8" s="24" t="s">
        <v>0</v>
      </c>
      <c r="H8" s="311" t="s">
        <v>0</v>
      </c>
    </row>
    <row r="9" spans="1:8" ht="3" customHeight="1">
      <c r="A9" s="7"/>
      <c r="B9" s="7"/>
      <c r="C9" s="287"/>
      <c r="D9" s="277"/>
      <c r="E9" s="276"/>
      <c r="F9" s="290"/>
      <c r="G9" s="276"/>
      <c r="H9" s="276"/>
    </row>
    <row r="10" spans="1:8">
      <c r="A10" s="34" t="s">
        <v>195</v>
      </c>
      <c r="B10" s="34"/>
      <c r="C10" s="284"/>
    </row>
    <row r="11" spans="1:8">
      <c r="A11" s="35" t="s">
        <v>212</v>
      </c>
      <c r="B11" s="89">
        <v>-489</v>
      </c>
      <c r="C11" s="68">
        <v>-1934</v>
      </c>
      <c r="D11" s="69">
        <v>-3028</v>
      </c>
      <c r="E11" s="70"/>
      <c r="F11" s="69">
        <v>-1088</v>
      </c>
      <c r="G11" s="69">
        <v>-2077</v>
      </c>
      <c r="H11" s="69">
        <v>-2021</v>
      </c>
    </row>
    <row r="12" spans="1:8">
      <c r="A12" s="35" t="s">
        <v>531</v>
      </c>
      <c r="B12" s="89">
        <v>111</v>
      </c>
      <c r="C12" s="68">
        <v>416</v>
      </c>
      <c r="D12" s="69">
        <v>352</v>
      </c>
      <c r="E12" s="71"/>
      <c r="F12" s="69">
        <v>263</v>
      </c>
      <c r="G12" s="69">
        <v>567</v>
      </c>
      <c r="H12" s="69">
        <v>892</v>
      </c>
    </row>
    <row r="13" spans="1:8">
      <c r="A13" s="35" t="s">
        <v>532</v>
      </c>
      <c r="B13" s="89">
        <v>-58</v>
      </c>
      <c r="C13" s="68">
        <v>222</v>
      </c>
      <c r="D13" s="69">
        <v>415</v>
      </c>
      <c r="E13" s="71"/>
      <c r="F13" s="69">
        <v>-3</v>
      </c>
      <c r="G13" s="69">
        <v>247</v>
      </c>
      <c r="H13" s="69">
        <v>72</v>
      </c>
    </row>
    <row r="14" spans="1:8" ht="3" customHeight="1">
      <c r="A14" s="5"/>
      <c r="B14" s="5"/>
      <c r="C14" s="68"/>
      <c r="D14" s="69"/>
      <c r="E14" s="72"/>
      <c r="F14" s="319"/>
      <c r="G14" s="69"/>
      <c r="H14" s="69"/>
    </row>
    <row r="15" spans="1:8">
      <c r="A15" s="20" t="s">
        <v>533</v>
      </c>
      <c r="B15" s="20"/>
      <c r="C15" s="68"/>
      <c r="D15" s="69"/>
      <c r="E15" s="71"/>
      <c r="F15" s="71"/>
      <c r="G15" s="69"/>
      <c r="H15" s="69"/>
    </row>
    <row r="16" spans="1:8" ht="3" customHeight="1">
      <c r="A16" s="5"/>
      <c r="B16" s="5"/>
      <c r="C16" s="68"/>
      <c r="D16" s="69"/>
      <c r="E16" s="70"/>
      <c r="F16" s="70"/>
      <c r="G16" s="69"/>
      <c r="H16" s="69"/>
    </row>
    <row r="17" spans="1:9">
      <c r="A17" s="5" t="s">
        <v>534</v>
      </c>
      <c r="B17" s="289">
        <v>117</v>
      </c>
      <c r="C17" s="68">
        <v>318</v>
      </c>
      <c r="D17" s="69">
        <v>1129</v>
      </c>
      <c r="E17" s="71"/>
      <c r="F17" s="289">
        <v>1</v>
      </c>
      <c r="G17" s="289">
        <v>458</v>
      </c>
      <c r="H17" s="69">
        <v>1415</v>
      </c>
    </row>
    <row r="18" spans="1:9">
      <c r="A18" s="28" t="s">
        <v>535</v>
      </c>
      <c r="B18" s="355"/>
      <c r="C18" s="68"/>
      <c r="D18" s="69"/>
      <c r="E18" s="71"/>
      <c r="F18" s="71"/>
      <c r="G18" s="289"/>
      <c r="H18" s="69"/>
    </row>
    <row r="19" spans="1:9">
      <c r="A19" s="42" t="s">
        <v>536</v>
      </c>
      <c r="B19" s="289" t="s">
        <v>544</v>
      </c>
      <c r="C19" s="302" t="s">
        <v>544</v>
      </c>
      <c r="D19" s="89">
        <v>72</v>
      </c>
      <c r="E19" s="70"/>
      <c r="F19" s="70">
        <v>34</v>
      </c>
      <c r="G19" s="289">
        <v>34</v>
      </c>
      <c r="H19" s="69">
        <v>87</v>
      </c>
    </row>
    <row r="20" spans="1:9" ht="3" customHeight="1">
      <c r="A20" s="35"/>
      <c r="B20" s="35"/>
      <c r="C20" s="68"/>
    </row>
    <row r="21" spans="1:9">
      <c r="A21" s="34" t="s">
        <v>537</v>
      </c>
      <c r="B21" s="299">
        <v>-554</v>
      </c>
      <c r="C21" s="300">
        <v>-1615</v>
      </c>
      <c r="D21" s="285">
        <v>-3462</v>
      </c>
      <c r="E21" s="286"/>
      <c r="F21" s="285">
        <v>-863</v>
      </c>
      <c r="G21" s="285">
        <v>-1755</v>
      </c>
      <c r="H21" s="285">
        <v>-2559</v>
      </c>
    </row>
    <row r="23" spans="1:9" customFormat="1" ht="12.75">
      <c r="A23" s="653" t="s">
        <v>574</v>
      </c>
      <c r="B23" s="361"/>
      <c r="C23" s="361"/>
      <c r="D23" s="360"/>
      <c r="E23" s="359"/>
      <c r="F23" s="360"/>
      <c r="G23" s="360"/>
      <c r="H23" s="360"/>
      <c r="I23" s="345"/>
    </row>
    <row r="24" spans="1:9" customFormat="1" ht="12.75">
      <c r="A24" s="696" t="s">
        <v>575</v>
      </c>
      <c r="B24" s="358"/>
      <c r="C24" s="358"/>
      <c r="D24" s="358"/>
      <c r="E24" s="358"/>
      <c r="F24" s="358"/>
      <c r="G24" s="358"/>
      <c r="H24" s="358"/>
      <c r="I24" s="345"/>
    </row>
    <row r="25" spans="1:9" customFormat="1" ht="12.75">
      <c r="A25" s="696" t="s">
        <v>870</v>
      </c>
      <c r="B25" s="358"/>
      <c r="C25" s="358"/>
      <c r="D25" s="358"/>
      <c r="E25" s="358"/>
      <c r="F25" s="358"/>
      <c r="G25" s="358"/>
      <c r="H25" s="358"/>
      <c r="I25" s="345"/>
    </row>
    <row r="26" spans="1:9" customFormat="1" ht="3" customHeight="1">
      <c r="A26" s="357"/>
      <c r="B26" s="357"/>
      <c r="C26" s="357"/>
      <c r="D26" s="357"/>
      <c r="E26" s="357"/>
      <c r="F26" s="357"/>
      <c r="G26" s="357"/>
      <c r="H26" s="357"/>
      <c r="I26" s="345"/>
    </row>
  </sheetData>
  <mergeCells count="12">
    <mergeCell ref="H6:H7"/>
    <mergeCell ref="A2:H2"/>
    <mergeCell ref="A3:H3"/>
    <mergeCell ref="A6:A8"/>
    <mergeCell ref="C6:C7"/>
    <mergeCell ref="D6:D7"/>
    <mergeCell ref="E6:E8"/>
    <mergeCell ref="G6:G7"/>
    <mergeCell ref="B6:B7"/>
    <mergeCell ref="F6:F7"/>
    <mergeCell ref="B5:D5"/>
    <mergeCell ref="F5:H5"/>
  </mergeCell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24</vt:i4>
      </vt:variant>
    </vt:vector>
  </HeadingPairs>
  <TitlesOfParts>
    <vt:vector size="73" baseType="lpstr">
      <vt:lpstr>Table 1</vt:lpstr>
      <vt:lpstr>Figure 1</vt:lpstr>
      <vt:lpstr>Figure 2</vt:lpstr>
      <vt:lpstr>Figure 3</vt:lpstr>
      <vt:lpstr>Figure 4</vt:lpstr>
      <vt:lpstr>Figure 5</vt:lpstr>
      <vt:lpstr>Figure 6</vt:lpstr>
      <vt:lpstr>Table 2</vt:lpstr>
      <vt:lpstr>Table 3</vt:lpstr>
      <vt:lpstr>Figure 7</vt:lpstr>
      <vt:lpstr>Table 1.1</vt:lpstr>
      <vt:lpstr>Table 1.2</vt:lpstr>
      <vt:lpstr>Table 1.3</vt:lpstr>
      <vt:lpstr>Table1.4</vt:lpstr>
      <vt:lpstr>Table 1.5</vt:lpstr>
      <vt:lpstr>Table 1.6</vt:lpstr>
      <vt:lpstr>Table 1.7</vt:lpstr>
      <vt:lpstr>Table 1.8</vt:lpstr>
      <vt:lpstr>Note 3</vt:lpstr>
      <vt:lpstr>Note 4</vt:lpstr>
      <vt:lpstr>Note 5</vt:lpstr>
      <vt:lpstr>Receivables</vt:lpstr>
      <vt:lpstr>Investments</vt:lpstr>
      <vt:lpstr>Borrowings</vt:lpstr>
      <vt:lpstr>Table 2.1</vt:lpstr>
      <vt:lpstr>Table 2.2</vt:lpstr>
      <vt:lpstr>Note 6</vt:lpstr>
      <vt:lpstr>Note 7</vt:lpstr>
      <vt:lpstr>Table2.1</vt:lpstr>
      <vt:lpstr>Table2.2</vt:lpstr>
      <vt:lpstr>Table 3.1</vt:lpstr>
      <vt:lpstr>Table 3.2</vt:lpstr>
      <vt:lpstr>Table 3.3</vt:lpstr>
      <vt:lpstr>Table 3.4</vt:lpstr>
      <vt:lpstr>Table 3.5</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3.2'!_Toc464649088</vt:lpstr>
      <vt:lpstr>Investments!Print_Area</vt:lpstr>
      <vt:lpstr>'Note 4'!Print_Area</vt:lpstr>
      <vt:lpstr>'Note 5'!Print_Area</vt:lpstr>
      <vt:lpstr>'Note 6'!Print_Area</vt:lpstr>
      <vt:lpstr>'Note 7'!Print_Area</vt:lpstr>
      <vt:lpstr>'Table 1'!Print_Area</vt:lpstr>
      <vt:lpstr>'Table 1.1'!Print_Area</vt:lpstr>
      <vt:lpstr>'Table 1.2'!Print_Area</vt:lpstr>
      <vt:lpstr>'Table 1.3'!Print_Area</vt:lpstr>
      <vt:lpstr>'Table 1.5'!Print_Area</vt:lpstr>
      <vt:lpstr>'Table 1.6'!Print_Area</vt:lpstr>
      <vt:lpstr>'Table 1.7'!Print_Area</vt:lpstr>
      <vt:lpstr>'Table 1.8'!Print_Area</vt:lpstr>
      <vt:lpstr>'Table 2'!Print_Area</vt:lpstr>
      <vt:lpstr>'Table 3'!Print_Area</vt:lpstr>
      <vt:lpstr>'Table 3.1'!Print_Area</vt:lpstr>
      <vt:lpstr>'Table 3.2'!Print_Area</vt:lpstr>
      <vt:lpstr>'Table 3.3'!Print_Area</vt:lpstr>
      <vt:lpstr>'Table 3.4'!Print_Area</vt:lpstr>
      <vt:lpstr>'Table 3.5'!Print_Area</vt:lpstr>
      <vt:lpstr>Table1.4!Print_Area</vt:lpstr>
      <vt:lpstr>Table2.1!Print_Area</vt:lpstr>
      <vt:lpstr>Table2.2!Print_Area</vt:lpstr>
    </vt:vector>
  </TitlesOfParts>
  <Company>Department of Treasury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Kristelle Murray</dc:creator>
  <cp:lastModifiedBy>Naushad, Farook</cp:lastModifiedBy>
  <cp:lastPrinted>2017-01-09T02:46:50Z</cp:lastPrinted>
  <dcterms:created xsi:type="dcterms:W3CDTF">2008-11-10T02:05:21Z</dcterms:created>
  <dcterms:modified xsi:type="dcterms:W3CDTF">2020-02-21T02:20:39Z</dcterms:modified>
</cp:coreProperties>
</file>